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I42" i="24"/>
  <c r="G42" i="24"/>
  <c r="C42" i="24"/>
  <c r="M42" i="24" s="1"/>
  <c r="B42" i="24"/>
  <c r="D42" i="24" s="1"/>
  <c r="K41" i="24"/>
  <c r="H41" i="24"/>
  <c r="F41" i="24"/>
  <c r="C41" i="24"/>
  <c r="B41" i="24"/>
  <c r="D41" i="24" s="1"/>
  <c r="L40" i="24"/>
  <c r="I40" i="24"/>
  <c r="G40" i="24"/>
  <c r="C40" i="24"/>
  <c r="M40" i="24" s="1"/>
  <c r="B40" i="24"/>
  <c r="D40" i="24" s="1"/>
  <c r="M36" i="24"/>
  <c r="L36" i="24"/>
  <c r="K36" i="24"/>
  <c r="J36" i="24"/>
  <c r="I36" i="24"/>
  <c r="H36" i="24"/>
  <c r="G36" i="24"/>
  <c r="F36" i="24"/>
  <c r="E36" i="24"/>
  <c r="D36" i="24"/>
  <c r="L57" i="15"/>
  <c r="K57" i="15"/>
  <c r="C38" i="24"/>
  <c r="C37" i="24"/>
  <c r="C35" i="24"/>
  <c r="C34" i="24"/>
  <c r="E34" i="24" s="1"/>
  <c r="C33" i="24"/>
  <c r="C32" i="24"/>
  <c r="C31" i="24"/>
  <c r="C30" i="24"/>
  <c r="C29" i="24"/>
  <c r="C28" i="24"/>
  <c r="C27" i="24"/>
  <c r="C26" i="24"/>
  <c r="C25" i="24"/>
  <c r="C24" i="24"/>
  <c r="C23" i="24"/>
  <c r="I23" i="24" s="1"/>
  <c r="C22" i="24"/>
  <c r="C21" i="24"/>
  <c r="C20" i="24"/>
  <c r="M20" i="24" s="1"/>
  <c r="C19" i="24"/>
  <c r="C18" i="24"/>
  <c r="C17" i="24"/>
  <c r="C16" i="24"/>
  <c r="C15" i="24"/>
  <c r="I15" i="24" s="1"/>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8" i="24" l="1"/>
  <c r="J28" i="24"/>
  <c r="H28" i="24"/>
  <c r="F28" i="24"/>
  <c r="D28" i="24"/>
  <c r="I37" i="24"/>
  <c r="G37" i="24"/>
  <c r="L37" i="24"/>
  <c r="M37" i="24"/>
  <c r="E37" i="24"/>
  <c r="G17" i="24"/>
  <c r="M17" i="24"/>
  <c r="E17" i="24"/>
  <c r="L17" i="24"/>
  <c r="I17" i="24"/>
  <c r="I24" i="24"/>
  <c r="L24" i="24"/>
  <c r="M24" i="24"/>
  <c r="G24" i="24"/>
  <c r="E24" i="24"/>
  <c r="B14" i="24"/>
  <c r="B6" i="24"/>
  <c r="K24" i="24"/>
  <c r="J24" i="24"/>
  <c r="H24" i="24"/>
  <c r="F24" i="24"/>
  <c r="D24" i="24"/>
  <c r="F27" i="24"/>
  <c r="D27" i="24"/>
  <c r="J27" i="24"/>
  <c r="H27" i="24"/>
  <c r="K27" i="24"/>
  <c r="K30" i="24"/>
  <c r="J30" i="24"/>
  <c r="H30" i="24"/>
  <c r="F30" i="24"/>
  <c r="D30" i="24"/>
  <c r="I8" i="24"/>
  <c r="L8" i="24"/>
  <c r="E8" i="24"/>
  <c r="G8" i="24"/>
  <c r="G21" i="24"/>
  <c r="M21" i="24"/>
  <c r="E21" i="24"/>
  <c r="L21" i="24"/>
  <c r="I21" i="24"/>
  <c r="I28" i="24"/>
  <c r="L28" i="24"/>
  <c r="E28" i="24"/>
  <c r="G28" i="24"/>
  <c r="G31" i="24"/>
  <c r="M31" i="24"/>
  <c r="E31" i="24"/>
  <c r="L31" i="24"/>
  <c r="C39" i="24"/>
  <c r="C45" i="24"/>
  <c r="G9" i="24"/>
  <c r="M9" i="24"/>
  <c r="E9" i="24"/>
  <c r="L9" i="24"/>
  <c r="I9" i="24"/>
  <c r="C14" i="24"/>
  <c r="C6" i="24"/>
  <c r="I34" i="24"/>
  <c r="L34" i="24"/>
  <c r="M34" i="24"/>
  <c r="G34" i="24"/>
  <c r="F7" i="24"/>
  <c r="D7" i="24"/>
  <c r="J7" i="24"/>
  <c r="H7" i="24"/>
  <c r="K7" i="24"/>
  <c r="K18" i="24"/>
  <c r="J18" i="24"/>
  <c r="H18" i="24"/>
  <c r="F18" i="24"/>
  <c r="D18" i="24"/>
  <c r="K34" i="24"/>
  <c r="J34" i="24"/>
  <c r="H34" i="24"/>
  <c r="F34" i="24"/>
  <c r="D34" i="24"/>
  <c r="D38" i="24"/>
  <c r="K38" i="24"/>
  <c r="J38" i="24"/>
  <c r="H38" i="24"/>
  <c r="F38" i="24"/>
  <c r="I18" i="24"/>
  <c r="L18" i="24"/>
  <c r="M18" i="24"/>
  <c r="G18" i="24"/>
  <c r="G35" i="24"/>
  <c r="M35" i="24"/>
  <c r="E35" i="24"/>
  <c r="L35" i="24"/>
  <c r="I35" i="24"/>
  <c r="E18" i="24"/>
  <c r="K58" i="24"/>
  <c r="I58" i="24"/>
  <c r="J58" i="24"/>
  <c r="F15" i="24"/>
  <c r="D15" i="24"/>
  <c r="J15" i="24"/>
  <c r="H15" i="24"/>
  <c r="K15" i="24"/>
  <c r="F21" i="24"/>
  <c r="D21" i="24"/>
  <c r="J21" i="24"/>
  <c r="H21" i="24"/>
  <c r="K21" i="24"/>
  <c r="F31" i="24"/>
  <c r="D31" i="24"/>
  <c r="J31" i="24"/>
  <c r="H31" i="24"/>
  <c r="K31" i="24"/>
  <c r="G7" i="24"/>
  <c r="M7" i="24"/>
  <c r="E7" i="24"/>
  <c r="L7" i="24"/>
  <c r="I7" i="24"/>
  <c r="G15" i="24"/>
  <c r="M15" i="24"/>
  <c r="E15" i="24"/>
  <c r="L15" i="24"/>
  <c r="I22" i="24"/>
  <c r="L22" i="24"/>
  <c r="M22" i="24"/>
  <c r="G22" i="24"/>
  <c r="E22" i="24"/>
  <c r="G25" i="24"/>
  <c r="M25" i="24"/>
  <c r="E25" i="24"/>
  <c r="L25" i="24"/>
  <c r="I25" i="24"/>
  <c r="I32" i="24"/>
  <c r="L32" i="24"/>
  <c r="M32" i="24"/>
  <c r="G32" i="24"/>
  <c r="E32" i="24"/>
  <c r="I41" i="24"/>
  <c r="G41" i="24"/>
  <c r="L41" i="24"/>
  <c r="M41" i="24"/>
  <c r="E41" i="24"/>
  <c r="K74" i="24"/>
  <c r="I74" i="24"/>
  <c r="J74" i="24"/>
  <c r="J77" i="24" s="1"/>
  <c r="F17" i="24"/>
  <c r="D17" i="24"/>
  <c r="J17" i="24"/>
  <c r="H17" i="24"/>
  <c r="K17" i="24"/>
  <c r="F25" i="24"/>
  <c r="D25" i="24"/>
  <c r="J25" i="24"/>
  <c r="H25" i="24"/>
  <c r="K25" i="24"/>
  <c r="B45" i="24"/>
  <c r="B39" i="24"/>
  <c r="G19" i="24"/>
  <c r="M19" i="24"/>
  <c r="E19" i="24"/>
  <c r="L19" i="24"/>
  <c r="I19" i="24"/>
  <c r="G29" i="24"/>
  <c r="M29" i="24"/>
  <c r="E29" i="24"/>
  <c r="L29" i="24"/>
  <c r="I29" i="24"/>
  <c r="F9" i="24"/>
  <c r="D9" i="24"/>
  <c r="J9" i="24"/>
  <c r="H9" i="24"/>
  <c r="K9" i="24"/>
  <c r="K8" i="24"/>
  <c r="J8" i="24"/>
  <c r="H8" i="24"/>
  <c r="F8" i="24"/>
  <c r="D8" i="24"/>
  <c r="K16" i="24"/>
  <c r="J16" i="24"/>
  <c r="H16" i="24"/>
  <c r="F16" i="24"/>
  <c r="D16" i="24"/>
  <c r="F19" i="24"/>
  <c r="D19" i="24"/>
  <c r="J19" i="24"/>
  <c r="H19" i="24"/>
  <c r="K19" i="24"/>
  <c r="K22" i="24"/>
  <c r="J22" i="24"/>
  <c r="H22" i="24"/>
  <c r="F22" i="24"/>
  <c r="D22" i="24"/>
  <c r="K32" i="24"/>
  <c r="J32" i="24"/>
  <c r="H32" i="24"/>
  <c r="F32" i="24"/>
  <c r="D32" i="24"/>
  <c r="F35" i="24"/>
  <c r="D35" i="24"/>
  <c r="J35" i="24"/>
  <c r="H35" i="24"/>
  <c r="K35" i="24"/>
  <c r="I16" i="24"/>
  <c r="L16" i="24"/>
  <c r="M16" i="24"/>
  <c r="G16" i="24"/>
  <c r="E16" i="24"/>
  <c r="I26" i="24"/>
  <c r="L26" i="24"/>
  <c r="M26" i="24"/>
  <c r="G26" i="24"/>
  <c r="E26" i="24"/>
  <c r="K20" i="24"/>
  <c r="J20" i="24"/>
  <c r="H20" i="24"/>
  <c r="F20" i="24"/>
  <c r="D20" i="24"/>
  <c r="K26" i="24"/>
  <c r="J26" i="24"/>
  <c r="H26" i="24"/>
  <c r="F26" i="24"/>
  <c r="D26" i="24"/>
  <c r="I20" i="24"/>
  <c r="L20" i="24"/>
  <c r="E20" i="24"/>
  <c r="G20" i="24"/>
  <c r="G23" i="24"/>
  <c r="M23" i="24"/>
  <c r="E23" i="24"/>
  <c r="L23" i="24"/>
  <c r="I30" i="24"/>
  <c r="L30" i="24"/>
  <c r="M30" i="24"/>
  <c r="G30" i="24"/>
  <c r="E30" i="24"/>
  <c r="G33" i="24"/>
  <c r="M33" i="24"/>
  <c r="E33" i="24"/>
  <c r="L33" i="24"/>
  <c r="I33" i="24"/>
  <c r="M28" i="24"/>
  <c r="F33" i="24"/>
  <c r="D33" i="24"/>
  <c r="J33" i="24"/>
  <c r="H33" i="24"/>
  <c r="K33" i="24"/>
  <c r="F23" i="24"/>
  <c r="D23" i="24"/>
  <c r="J23" i="24"/>
  <c r="H23" i="24"/>
  <c r="K23" i="24"/>
  <c r="F29" i="24"/>
  <c r="D29" i="24"/>
  <c r="J29" i="24"/>
  <c r="H29" i="24"/>
  <c r="K29" i="24"/>
  <c r="H37" i="24"/>
  <c r="F37" i="24"/>
  <c r="D37" i="24"/>
  <c r="J37" i="24"/>
  <c r="K37" i="24"/>
  <c r="G27" i="24"/>
  <c r="M27" i="24"/>
  <c r="E27" i="24"/>
  <c r="L27" i="24"/>
  <c r="I27" i="24"/>
  <c r="I31" i="24"/>
  <c r="K66" i="24"/>
  <c r="I66" i="24"/>
  <c r="J66"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M38" i="24"/>
  <c r="E38" i="24"/>
  <c r="L38" i="24"/>
  <c r="G38" i="24"/>
  <c r="K54" i="24"/>
  <c r="I54" i="24"/>
  <c r="K62" i="24"/>
  <c r="I62" i="24"/>
  <c r="K70" i="24"/>
  <c r="I70" i="24"/>
  <c r="I38"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K40" i="24"/>
  <c r="K42" i="24"/>
  <c r="K44" i="24"/>
  <c r="L42" i="24"/>
  <c r="L44" i="24"/>
  <c r="E40" i="24"/>
  <c r="E42" i="24"/>
  <c r="E44" i="24"/>
  <c r="J79" i="24" l="1"/>
  <c r="J78" i="24"/>
  <c r="I45" i="24"/>
  <c r="G45" i="24"/>
  <c r="L45" i="24"/>
  <c r="E45" i="24"/>
  <c r="M45" i="24"/>
  <c r="H39" i="24"/>
  <c r="F39" i="24"/>
  <c r="D39" i="24"/>
  <c r="J39" i="24"/>
  <c r="K39" i="24"/>
  <c r="I6" i="24"/>
  <c r="L6" i="24"/>
  <c r="M6" i="24"/>
  <c r="G6" i="24"/>
  <c r="E6" i="24"/>
  <c r="I39" i="24"/>
  <c r="G39" i="24"/>
  <c r="L39" i="24"/>
  <c r="M39" i="24"/>
  <c r="E39" i="24"/>
  <c r="K77" i="24"/>
  <c r="H45" i="24"/>
  <c r="F45" i="24"/>
  <c r="D45" i="24"/>
  <c r="J45" i="24"/>
  <c r="K45" i="24"/>
  <c r="I14" i="24"/>
  <c r="L14" i="24"/>
  <c r="M14" i="24"/>
  <c r="G14" i="24"/>
  <c r="E14" i="24"/>
  <c r="K6" i="24"/>
  <c r="J6" i="24"/>
  <c r="H6" i="24"/>
  <c r="F6" i="24"/>
  <c r="D6" i="24"/>
  <c r="K14" i="24"/>
  <c r="J14" i="24"/>
  <c r="H14" i="24"/>
  <c r="F14" i="24"/>
  <c r="D14" i="24"/>
  <c r="I78" i="24"/>
  <c r="I79" i="24"/>
  <c r="K79" i="24" l="1"/>
  <c r="K78" i="24"/>
  <c r="I81" i="24" s="1"/>
  <c r="I83" i="24"/>
  <c r="I82" i="24"/>
</calcChain>
</file>

<file path=xl/sharedStrings.xml><?xml version="1.0" encoding="utf-8"?>
<sst xmlns="http://schemas.openxmlformats.org/spreadsheetml/2006/main" count="1808" uniqueCount="521">
  <si>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</si>
  <si>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</si>
  <si>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</si>
  <si>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</si>
  <si>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</si>
  <si>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</si>
  <si>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</si>
  <si>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</si>
  <si>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</si>
  <si>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</si>
  <si>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</si>
  <si>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</si>
  <si>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</si>
  <si>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Ostallgäu (09777)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</si>
  <si>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</si>
  <si>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</si>
  <si>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</si>
  <si>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</si>
  <si>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</si>
  <si>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</si>
  <si>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</si>
  <si>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</si>
  <si>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</si>
  <si>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</si>
  <si>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</si>
  <si>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</si>
  <si>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</si>
  <si>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</si>
  <si>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</si>
  <si>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</si>
  <si>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</si>
  <si>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</si>
  <si>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</si>
  <si>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</si>
  <si>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</si>
  <si>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</si>
  <si>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</si>
  <si>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</si>
  <si>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</si>
  <si>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</si>
  <si>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</si>
  <si>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</si>
  <si>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</si>
  <si>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</si>
  <si>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</si>
  <si>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</si>
  <si>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</si>
  <si>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</si>
  <si>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</si>
  <si>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</si>
  <si>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</si>
  <si>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</si>
  <si>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</si>
  <si>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</si>
  <si>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</si>
  <si>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</si>
  <si>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</si>
  <si>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</si>
  <si>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</si>
  <si>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</si>
  <si>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</si>
  <si>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</si>
  <si>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</si>
  <si>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</si>
  <si>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</si>
  <si>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</si>
  <si>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</si>
  <si>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</si>
  <si>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</si>
  <si>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</si>
  <si>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</si>
  <si>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</si>
  <si>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</si>
  <si>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</si>
  <si>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</si>
  <si>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</si>
  <si>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</si>
  <si>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</si>
  <si>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</si>
  <si>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</si>
  <si>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</si>
  <si>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</si>
  <si>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</si>
  <si>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</si>
  <si>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</si>
  <si>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</si>
  <si>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</si>
  <si>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</si>
  <si>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</si>
  <si>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</si>
  <si>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</si>
  <si>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</si>
  <si>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Ostallgäu (09777);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</si>
  <si>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</si>
  <si>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</si>
  <si>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</si>
  <si>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</si>
  <si>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</si>
  <si>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</si>
  <si>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</si>
  <si>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</si>
  <si>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</si>
  <si>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</si>
  <si>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</si>
  <si>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</si>
  <si>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</si>
  <si>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</si>
  <si>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</si>
  <si>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</si>
  <si>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</si>
  <si>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</si>
  <si>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</si>
  <si>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</si>
  <si>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</si>
  <si>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</si>
  <si>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</si>
  <si>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</si>
  <si>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</si>
  <si>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</si>
  <si>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</si>
  <si>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</si>
  <si>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</si>
  <si>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</si>
  <si>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</si>
  <si>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</si>
  <si>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</si>
  <si>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</si>
  <si>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</si>
  <si>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</si>
  <si>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</si>
  <si>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</si>
  <si>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</si>
  <si>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</si>
  <si>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</si>
  <si>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</si>
  <si>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</si>
  <si>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</si>
  <si>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</si>
  <si>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</si>
  <si>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</si>
  <si>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</si>
  <si>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</si>
  <si>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</si>
  <si>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</si>
  <si>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</si>
  <si>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</si>
  <si>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</si>
  <si>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</si>
  <si>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</si>
  <si>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</si>
  <si>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</si>
  <si>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</si>
  <si>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</si>
  <si>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</si>
  <si>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</si>
  <si>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</si>
  <si>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</si>
  <si>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</si>
  <si>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</si>
  <si>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</si>
  <si>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</si>
  <si>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</si>
  <si>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</si>
  <si>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</si>
  <si>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</si>
  <si>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</si>
  <si>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</si>
  <si>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</si>
  <si>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</si>
  <si>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</si>
  <si>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</si>
  <si>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</si>
  <si>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</si>
  <si>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</si>
  <si>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</si>
  <si>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</si>
  <si>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</si>
  <si>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</si>
  <si>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</si>
  <si>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</si>
  <si>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</si>
  <si>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</si>
  <si>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</si>
  <si>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Ostallgäu (09777)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</si>
  <si>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</si>
  <si>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</si>
  <si>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</si>
  <si>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</si>
  <si>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</si>
  <si>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</si>
  <si>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</si>
  <si>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</si>
  <si>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</si>
  <si>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</si>
  <si>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</si>
  <si>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</si>
  <si>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</si>
  <si>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</si>
  <si>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</si>
  <si>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</si>
  <si>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</si>
  <si>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</si>
  <si>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</si>
  <si>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</si>
  <si>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</si>
  <si>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</si>
  <si>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</si>
  <si>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</si>
  <si>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</si>
  <si>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</si>
  <si>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</si>
  <si>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</si>
  <si>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</si>
  <si>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</si>
  <si>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</si>
  <si>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</si>
  <si>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</si>
  <si>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</si>
  <si>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</si>
  <si>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</si>
  <si>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</si>
  <si>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</si>
  <si>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</si>
  <si>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</si>
  <si>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</si>
  <si>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</si>
  <si>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</si>
  <si>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</si>
  <si>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</si>
  <si>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</si>
  <si>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</si>
  <si>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</si>
  <si>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</si>
  <si>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</si>
  <si>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</si>
  <si>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</si>
  <si>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</si>
  <si>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</si>
  <si>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</si>
  <si>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</si>
  <si>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</si>
  <si>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</si>
  <si>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</si>
  <si>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</si>
  <si>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</si>
  <si>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</si>
  <si>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</si>
  <si>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</si>
  <si>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</si>
  <si>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</si>
  <si>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</si>
  <si>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</si>
  <si>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</si>
  <si>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</si>
  <si>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</si>
  <si>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</si>
  <si>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</si>
  <si>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</si>
  <si>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</si>
  <si>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</si>
  <si>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</si>
  <si>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</si>
  <si>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</si>
  <si>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</si>
  <si>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</si>
  <si>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</si>
  <si>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</si>
  <si>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</si>
  <si>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</si>
  <si>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</si>
  <si>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</si>
  <si>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</si>
  <si>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</si>
  <si>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</si>
  <si>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</si>
  <si>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</si>
  <si>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</si>
  <si>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</si>
  <si>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</si>
  <si>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</si>
  <si>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</si>
  <si>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</si>
  <si>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</si>
  <si>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</si>
  <si>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</si>
  <si>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</si>
  <si>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</si>
  <si>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</si>
  <si>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</si>
  <si>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</si>
  <si>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</si>
  <si>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</si>
  <si>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</si>
  <si>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</si>
  <si>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</si>
  <si>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</si>
  <si>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</si>
  <si>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</si>
  <si>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</si>
  <si>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</si>
  <si>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</si>
  <si>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</si>
  <si>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</si>
  <si>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</si>
  <si>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</si>
  <si>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</si>
  <si>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</si>
  <si>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</si>
  <si>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</si>
  <si>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</si>
  <si>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</si>
  <si>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</si>
  <si>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</si>
  <si>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</si>
  <si>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</si>
  <si>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</si>
  <si>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</si>
  <si>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</si>
  <si>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</si>
  <si>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</si>
  <si>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</si>
  <si>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</si>
  <si>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</si>
  <si>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</si>
  <si>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</si>
  <si>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</si>
  <si>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</si>
  <si>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</si>
  <si>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</si>
  <si>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</si>
  <si>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</si>
  <si>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</si>
  <si>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</si>
  <si>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</si>
  <si>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</si>
  <si>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</si>
  <si>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</si>
  <si>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</si>
  <si>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</si>
  <si>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</si>
  <si>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</si>
  <si>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</si>
  <si>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</si>
  <si>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</si>
  <si>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</si>
  <si>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</si>
  <si>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</si>
  <si>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</si>
  <si>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</si>
  <si>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</si>
  <si>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</si>
  <si>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</si>
  <si>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</si>
  <si>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</si>
  <si>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</si>
  <si>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</si>
  <si>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</si>
  <si>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</si>
  <si>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</si>
  <si>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</si>
  <si>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</si>
  <si>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</si>
  <si>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</si>
  <si>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</si>
  <si>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</si>
  <si>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</si>
  <si>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</si>
  <si>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</si>
  <si>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</si>
  <si>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</si>
  <si>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</si>
  <si>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</si>
  <si>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</si>
  <si>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Ostallgäu (09777);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</si>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</sst>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{0AB3F9C7-95D5-42B4-A7B7-5C3CC098B032}</c15:txfldGUID>
                      <c15:f>Daten_Diagramme!$D$6</c15:f>
                      <c15:dlblFieldTableCache>
                        <c:ptCount val="1"/>
                        <c:pt idx="0">
                          <c:v>3.0</c:v>
                        </c:pt>
                      </c15:dlblFieldTableCache>
                    </c15:dlblFTEntry>
                  </c15:dlblFieldTable>
                  <c15:showDataLabelsRange val="0"/>
                </c:ext>
                <c:ext xmlns:c16="http://schemas.microsoft.com/office/drawing/2014/chart" uri="{C3380CC4-5D6E-409C-BE32-E72D297353CC}">
                  <c16:uniqueId val="{00000000-E47A-4A28-AAE2-55D1ECB0B05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{AE2A972B-ABC0-4606-944C-965D7D00AFA5}</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E47A-4A28-AAE2-55D1ECB0B05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{CD69A731-2ADA-49B6-8E9B-58CD7760B57F}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47A-4A28-AAE2-55D1ECB0B05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{D73E7948-86D2-455A-8465-58BB735A870C}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47A-4A28-AAE2-55D1ECB0B05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3.034110570981297</c:v>
                </c:pt>
                <c:pt idx="1">
                  <c:v>1.0013227114154917</c:v>
                </c:pt>
                <c:pt idx="2">
                  <c:v>1.1186464311118853</c:v>
                </c:pt>
                <c:pt idx="3">
                  <c:v>1.0875687030768</c:v>
                </c:pt>
              </c:numCache>
            </c:numRef>
          </c:val>
          <c:extLst>
            <c:ext xmlns:c16="http://schemas.microsoft.com/office/drawing/2014/chart" uri="{C3380CC4-5D6E-409C-BE32-E72D297353CC}">
              <c16:uniqueId val="{00000004-E47A-4A28-AAE2-55D1ECB0B05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{C8E34EC1-31DD-4A0A-B942-ABDA65D7C5EA}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47A-4A28-AAE2-55D1ECB0B05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{1AE59087-2FAD-4D59-8AAF-C0DCC2916B0E}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47A-4A28-AAE2-55D1ECB0B05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{38106180-897E-474B-9931-556EB7057361}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47A-4A28-AAE2-55D1ECB0B05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{F8B56557-E098-4AFE-8687-7C7E71CC8568}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47A-4A28-AAE2-55D1ECB0B05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47A-4A28-AAE2-55D1ECB0B05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47A-4A28-AAE2-55D1ECB0B05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{2ADE0F9B-7163-4B5E-B4D1-7B72A7A96996}</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A856-4401-B650-13BFC57CE43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{4020528A-9DA1-4BFD-A320-E1F7F11D0A45}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856-4401-B650-13BFC57CE43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{DD9CB014-D1C4-4DC0-AA21-5D0E224A239F}</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856-4401-B650-13BFC57CE43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{B1D57022-B8B5-453B-BE8E-9700A18E4973}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856-4401-B650-13BFC57CE4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-1.0037281330656724</c:v>
                </c:pt>
                <c:pt idx="1">
                  <c:v>-1.8915068707011207</c:v>
                </c:pt>
                <c:pt idx="2">
                  <c:v>-2.7637010795899166</c:v>
                </c:pt>
                <c:pt idx="3">
                  <c:v>-2.8655893304673015</c:v>
                </c:pt>
              </c:numCache>
            </c:numRef>
          </c:val>
          <c:extLst>
            <c:ext xmlns:c16="http://schemas.microsoft.com/office/drawing/2014/chart" uri="{C3380CC4-5D6E-409C-BE32-E72D297353CC}">
              <c16:uniqueId val="{00000004-A856-4401-B650-13BFC57CE43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{6789324A-6450-4896-BB60-CFC4645D172C}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856-4401-B650-13BFC57CE43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{1207965C-1858-4040-9905-47E61E801184}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856-4401-B650-13BFC57CE43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{5171D4AE-A6EE-4606-BA92-840D23F8D473}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856-4401-B650-13BFC57CE43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{628876F1-3F5F-423D-BD48-BC1CEE7A3B5A}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856-4401-B650-13BFC57CE43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856-4401-B650-13BFC57CE43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856-4401-B650-13BFC57CE43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{C321A63A-F847-4365-9656-B7A8097A0733}</c15:txfldGUID>
                      <c15:f>Daten_Diagramme!$D$14</c15:f>
                      <c15:dlblFieldTableCache>
                        <c:ptCount val="1"/>
                        <c:pt idx="0">
                          <c:v>3.0</c:v>
                        </c:pt>
                      </c15:dlblFieldTableCache>
                    </c15:dlblFTEntry>
                  </c15:dlblFieldTable>
                  <c15:showDataLabelsRange val="0"/>
                </c:ext>
                <c:ext xmlns:c16="http://schemas.microsoft.com/office/drawing/2014/chart" uri="{C3380CC4-5D6E-409C-BE32-E72D297353CC}">
                  <c16:uniqueId val="{00000000-8826-4DB7-9FD4-36F8051C7219}"/>
                </c:ext>
              </c:extLst>
            </c:dLbl>
            <c:dLbl>
              <c:idx val="1"/>
              <c:tx>
                <c:strRef>
                  <c:f>Daten_Diagramme!$D$15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{B617A6EB-0F11-4788-B9F3-BEA4E2DCEE70}</c15:txfldGUID>
                      <c15:f>Daten_Diagramme!$D$15</c15:f>
                      <c15:dlblFieldTableCache>
                        <c:ptCount val="1"/>
                        <c:pt idx="0">
                          <c:v>6.6</c:v>
                        </c:pt>
                      </c15:dlblFieldTableCache>
                    </c15:dlblFTEntry>
                  </c15:dlblFieldTable>
                  <c15:showDataLabelsRange val="0"/>
                </c:ext>
                <c:ext xmlns:c16="http://schemas.microsoft.com/office/drawing/2014/chart" uri="{C3380CC4-5D6E-409C-BE32-E72D297353CC}">
                  <c16:uniqueId val="{00000001-8826-4DB7-9FD4-36F8051C7219}"/>
                </c:ext>
              </c:extLst>
            </c:dLbl>
            <c:dLbl>
              <c:idx val="2"/>
              <c:tx>
                <c:strRef>
                  <c:f>Daten_Diagramme!$D$16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{2B68C588-3265-44F4-B04E-9434A2FA2635}</c15:txfldGUID>
                      <c15:f>Daten_Diagramme!$D$16</c15:f>
                      <c15:dlblFieldTableCache>
                        <c:ptCount val="1"/>
                        <c:pt idx="0">
                          <c:v>6.6</c:v>
                        </c:pt>
                      </c15:dlblFieldTableCache>
                    </c15:dlblFTEntry>
                  </c15:dlblFieldTable>
                  <c15:showDataLabelsRange val="0"/>
                </c:ext>
                <c:ext xmlns:c16="http://schemas.microsoft.com/office/drawing/2014/chart" uri="{C3380CC4-5D6E-409C-BE32-E72D297353CC}">
                  <c16:uniqueId val="{00000002-8826-4DB7-9FD4-36F8051C7219}"/>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{3182BD63-6D63-4FAC-9B14-10518645FF2E}</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8826-4DB7-9FD4-36F8051C7219}"/>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{4463EAB0-B901-45FB-AA5B-BCBE7B50809F}</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8826-4DB7-9FD4-36F8051C7219}"/>
                </c:ext>
              </c:extLst>
            </c:dLbl>
            <c:dLbl>
              <c:idx val="5"/>
              <c:tx>
                <c:strRef>
                  <c:f>Daten_Diagramme!$D$19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{C3B5B52A-AB3C-4E27-BB87-7DA0DD900C93}</c15:txfldGUID>
                      <c15:f>Daten_Diagramme!$D$19</c15:f>
                      <c15:dlblFieldTableCache>
                        <c:ptCount val="1"/>
                        <c:pt idx="0">
                          <c:v>2.2</c:v>
                        </c:pt>
                      </c15:dlblFieldTableCache>
                    </c15:dlblFTEntry>
                  </c15:dlblFieldTable>
                  <c15:showDataLabelsRange val="0"/>
                </c:ext>
                <c:ext xmlns:c16="http://schemas.microsoft.com/office/drawing/2014/chart" uri="{C3380CC4-5D6E-409C-BE32-E72D297353CC}">
                  <c16:uniqueId val="{00000005-8826-4DB7-9FD4-36F8051C7219}"/>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{F7E82E1B-1209-4A6C-BA4E-1D44AB69BA88}</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8826-4DB7-9FD4-36F8051C7219}"/>
                </c:ext>
              </c:extLst>
            </c:dLbl>
            <c:dLbl>
              <c:idx val="7"/>
              <c:tx>
                <c:strRef>
                  <c:f>Daten_Diagramme!$D$21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{F7679B47-3A81-4A1D-809C-C0E8F98C7A55}</c15:txfldGUID>
                      <c15:f>Daten_Diagramme!$D$21</c15:f>
                      <c15:dlblFieldTableCache>
                        <c:ptCount val="1"/>
                        <c:pt idx="0">
                          <c:v>4.5</c:v>
                        </c:pt>
                      </c15:dlblFieldTableCache>
                    </c15:dlblFTEntry>
                  </c15:dlblFieldTable>
                  <c15:showDataLabelsRange val="0"/>
                </c:ext>
                <c:ext xmlns:c16="http://schemas.microsoft.com/office/drawing/2014/chart" uri="{C3380CC4-5D6E-409C-BE32-E72D297353CC}">
                  <c16:uniqueId val="{00000007-8826-4DB7-9FD4-36F8051C7219}"/>
                </c:ext>
              </c:extLst>
            </c:dLbl>
            <c:dLbl>
              <c:idx val="8"/>
              <c:tx>
                <c:strRef>
                  <c:f>Daten_Diagramme!$D$22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{DA9BD058-77CC-4F5A-AFB7-48833DC3F4BA}</c15:txfldGUID>
                      <c15:f>Daten_Diagramme!$D$22</c15:f>
                      <c15:dlblFieldTableCache>
                        <c:ptCount val="1"/>
                        <c:pt idx="0">
                          <c:v>3.1</c:v>
                        </c:pt>
                      </c15:dlblFieldTableCache>
                    </c15:dlblFTEntry>
                  </c15:dlblFieldTable>
                  <c15:showDataLabelsRange val="0"/>
                </c:ext>
                <c:ext xmlns:c16="http://schemas.microsoft.com/office/drawing/2014/chart" uri="{C3380CC4-5D6E-409C-BE32-E72D297353CC}">
                  <c16:uniqueId val="{00000008-8826-4DB7-9FD4-36F8051C7219}"/>
                </c:ext>
              </c:extLst>
            </c:dLbl>
            <c:dLbl>
              <c:idx val="9"/>
              <c:tx>
                <c:strRef>
                  <c:f>Daten_Diagramme!$D$23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{F9ACD8CF-3CA9-42B7-BDF9-981EAA149ABB}</c15:txfldGUID>
                      <c15:f>Daten_Diagramme!$D$23</c15:f>
                      <c15:dlblFieldTableCache>
                        <c:ptCount val="1"/>
                        <c:pt idx="0">
                          <c:v>2.9</c:v>
                        </c:pt>
                      </c15:dlblFieldTableCache>
                    </c15:dlblFTEntry>
                  </c15:dlblFieldTable>
                  <c15:showDataLabelsRange val="0"/>
                </c:ext>
                <c:ext xmlns:c16="http://schemas.microsoft.com/office/drawing/2014/chart" uri="{C3380CC4-5D6E-409C-BE32-E72D297353CC}">
                  <c16:uniqueId val="{00000009-8826-4DB7-9FD4-36F8051C7219}"/>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{D3AF3457-68F9-4DC2-ADEE-76C6AED677DC}</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8826-4DB7-9FD4-36F8051C7219}"/>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{64602AD4-84FD-47A6-A58C-82BAAE061F8B}</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8826-4DB7-9FD4-36F8051C7219}"/>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{BF7A5EB5-6B3F-4349-B34C-8F6FD11D2D45}</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8826-4DB7-9FD4-36F8051C7219}"/>
                </c:ext>
              </c:extLst>
            </c:dLbl>
            <c:dLbl>
              <c:idx val="13"/>
              <c:tx>
                <c:strRef>
                  <c:f>Daten_Diagramme!$D$27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{62B2643B-70F4-4ED9-A825-1100B08E7EEB}</c15:txfldGUID>
                      <c15:f>Daten_Diagramme!$D$27</c15:f>
                      <c15:dlblFieldTableCache>
                        <c:ptCount val="1"/>
                        <c:pt idx="0">
                          <c:v>5.2</c:v>
                        </c:pt>
                      </c15:dlblFieldTableCache>
                    </c15:dlblFTEntry>
                  </c15:dlblFieldTable>
                  <c15:showDataLabelsRange val="0"/>
                </c:ext>
                <c:ext xmlns:c16="http://schemas.microsoft.com/office/drawing/2014/chart" uri="{C3380CC4-5D6E-409C-BE32-E72D297353CC}">
                  <c16:uniqueId val="{0000000D-8826-4DB7-9FD4-36F8051C7219}"/>
                </c:ext>
              </c:extLst>
            </c:dLbl>
            <c:dLbl>
              <c:idx val="14"/>
              <c:tx>
                <c:strRef>
                  <c:f>Daten_Diagramme!$D$28</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{1BC1FBCB-E6B2-4988-93AB-A607A9614825}</c15:txfldGUID>
                      <c15:f>Daten_Diagramme!$D$28</c15:f>
                      <c15:dlblFieldTableCache>
                        <c:ptCount val="1"/>
                        <c:pt idx="0">
                          <c:v>11.3</c:v>
                        </c:pt>
                      </c15:dlblFieldTableCache>
                    </c15:dlblFTEntry>
                  </c15:dlblFieldTable>
                  <c15:showDataLabelsRange val="0"/>
                </c:ext>
                <c:ext xmlns:c16="http://schemas.microsoft.com/office/drawing/2014/chart" uri="{C3380CC4-5D6E-409C-BE32-E72D297353CC}">
                  <c16:uniqueId val="{0000000E-8826-4DB7-9FD4-36F8051C7219}"/>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{BCEF9CE3-8218-40BB-81E1-E4DA04BF8065}</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8826-4DB7-9FD4-36F8051C7219}"/>
                </c:ext>
              </c:extLst>
            </c:dLbl>
            <c:dLbl>
              <c:idx val="16"/>
              <c:tx>
                <c:strRef>
                  <c:f>Daten_Diagramme!$D$30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{50EC7C21-1739-40F4-A619-77AAD3226A48}</c15:txfldGUID>
                      <c15:f>Daten_Diagramme!$D$30</c15:f>
                      <c15:dlblFieldTableCache>
                        <c:ptCount val="1"/>
                        <c:pt idx="0">
                          <c:v>4.6</c:v>
                        </c:pt>
                      </c15:dlblFieldTableCache>
                    </c15:dlblFTEntry>
                  </c15:dlblFieldTable>
                  <c15:showDataLabelsRange val="0"/>
                </c:ext>
                <c:ext xmlns:c16="http://schemas.microsoft.com/office/drawing/2014/chart" uri="{C3380CC4-5D6E-409C-BE32-E72D297353CC}">
                  <c16:uniqueId val="{00000010-8826-4DB7-9FD4-36F8051C7219}"/>
                </c:ext>
              </c:extLst>
            </c:dLbl>
            <c:dLbl>
              <c:idx val="17"/>
              <c:tx>
                <c:strRef>
                  <c:f>Daten_Diagramme!$D$31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{778AA9DA-A4FB-4B20-A36A-1C50E123A78F}</c15:txfldGUID>
                      <c15:f>Daten_Diagramme!$D$31</c15:f>
                      <c15:dlblFieldTableCache>
                        <c:ptCount val="1"/>
                        <c:pt idx="0">
                          <c:v>6.0</c:v>
                        </c:pt>
                      </c15:dlblFieldTableCache>
                    </c15:dlblFTEntry>
                  </c15:dlblFieldTable>
                  <c15:showDataLabelsRange val="0"/>
                </c:ext>
                <c:ext xmlns:c16="http://schemas.microsoft.com/office/drawing/2014/chart" uri="{C3380CC4-5D6E-409C-BE32-E72D297353CC}">
                  <c16:uniqueId val="{00000011-8826-4DB7-9FD4-36F8051C7219}"/>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{ACE36E08-F7C4-4063-9CEE-1AD4CF2A33CD}</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8826-4DB7-9FD4-36F8051C7219}"/>
                </c:ext>
              </c:extLst>
            </c:dLbl>
            <c:dLbl>
              <c:idx val="19"/>
              <c:tx>
                <c:strRef>
                  <c:f>Daten_Diagramme!$D$33</c:f>
                  <c:strCache>
                    <c:ptCount val="1"/>
                    <c:pt idx="0">
                      <c:v>13.0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{95FB290D-11D9-4D88-9B47-5BDAF1836BD8}</c15:txfldGUID>
                      <c15:f>Daten_Diagramme!$D$33</c15:f>
                      <c15:dlblFieldTableCache>
                        <c:ptCount val="1"/>
                        <c:pt idx="0">
                          <c:v>13.0</c:v>
                        </c:pt>
                      </c15:dlblFieldTableCache>
                    </c15:dlblFTEntry>
                  </c15:dlblFieldTable>
                  <c15:showDataLabelsRange val="0"/>
                </c:ext>
                <c:ext xmlns:c16="http://schemas.microsoft.com/office/drawing/2014/chart" uri="{C3380CC4-5D6E-409C-BE32-E72D297353CC}">
                  <c16:uniqueId val="{00000013-8826-4DB7-9FD4-36F8051C7219}"/>
                </c:ext>
              </c:extLst>
            </c:dLbl>
            <c:dLbl>
              <c:idx val="20"/>
              <c:tx>
                <c:strRef>
                  <c:f>Daten_Diagramme!$D$34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{86A15C51-67B6-4D5B-9878-4B403CAAC3A7}</c15:txfldGUID>
                      <c15:f>Daten_Diagramme!$D$34</c15:f>
                      <c15:dlblFieldTableCache>
                        <c:ptCount val="1"/>
                        <c:pt idx="0">
                          <c:v>2.7</c:v>
                        </c:pt>
                      </c15:dlblFieldTableCache>
                    </c15:dlblFTEntry>
                  </c15:dlblFieldTable>
                  <c15:showDataLabelsRange val="0"/>
                </c:ext>
                <c:ext xmlns:c16="http://schemas.microsoft.com/office/drawing/2014/chart" uri="{C3380CC4-5D6E-409C-BE32-E72D297353CC}">
                  <c16:uniqueId val="{00000014-8826-4DB7-9FD4-36F8051C721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{1B25142E-09AF-4775-A694-498C0E8C4E90}</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826-4DB7-9FD4-36F8051C721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{A85EA44B-4A5B-4EE2-9B8F-1E1D256132E1}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826-4DB7-9FD4-36F8051C7219}"/>
                </c:ext>
              </c:extLst>
            </c:dLbl>
            <c:dLbl>
              <c:idx val="23"/>
              <c:tx>
                <c:strRef>
                  <c:f>Daten_Diagramme!$D$37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{AC7656D7-848F-4161-8B45-ACD048831101}</c15:txfldGUID>
                      <c15:f>Daten_Diagramme!$D$37</c15:f>
                      <c15:dlblFieldTableCache>
                        <c:ptCount val="1"/>
                        <c:pt idx="0">
                          <c:v>6.6</c:v>
                        </c:pt>
                      </c15:dlblFieldTableCache>
                    </c15:dlblFTEntry>
                  </c15:dlblFieldTable>
                  <c15:showDataLabelsRange val="0"/>
                </c:ext>
                <c:ext xmlns:c16="http://schemas.microsoft.com/office/drawing/2014/chart" uri="{C3380CC4-5D6E-409C-BE32-E72D297353CC}">
                  <c16:uniqueId val="{00000017-8826-4DB7-9FD4-36F8051C7219}"/>
                </c:ext>
              </c:extLst>
            </c:dLbl>
            <c:dLbl>
              <c:idx val="24"/>
              <c:layout>
                <c:manualLayout>
                  <c:x val="4.7769028871392123E-3"/>
                  <c:y val="-4.6876052205785108E-5"/>
                </c:manualLayout>
              </c:layout>
              <c:tx>
                <c:strRef>
                  <c:f>Daten_Diagramme!$D$38</c:f>
                  <c:strCache>
                    <c:ptCount val="1"/>
                    <c:pt idx="0">
                      <c:v>2.1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{42D58FE5-8CBA-4102-B917-B8917AC65A9D}</c15:txfldGUID>
                      <c15:f>Daten_Diagramme!$D$38</c15:f>
                      <c15:dlblFieldTableCache>
                        <c:ptCount val="1"/>
                        <c:pt idx="0">
                          <c:v>2.1</c:v>
                        </c:pt>
                      </c15:dlblFieldTableCache>
                    </c15:dlblFTEntry>
                  </c15:dlblFieldTable>
                  <c15:showDataLabelsRange val="0"/>
                </c:ext>
                <c:ext xmlns:c16="http://schemas.microsoft.com/office/drawing/2014/chart" uri="{C3380CC4-5D6E-409C-BE32-E72D297353CC}">
                  <c16:uniqueId val="{00000018-8826-4DB7-9FD4-36F8051C7219}"/>
                </c:ext>
              </c:extLst>
            </c:dLbl>
            <c:dLbl>
              <c:idx val="25"/>
              <c:tx>
                <c:strRef>
                  <c:f>Daten_Diagramme!$D$39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{63AE5D2C-D10B-474B-BEA9-165ECBF37F3F}</c15:txfldGUID>
                      <c15:f>Daten_Diagramme!$D$39</c15:f>
                      <c15:dlblFieldTableCache>
                        <c:ptCount val="1"/>
                        <c:pt idx="0">
                          <c:v>3.9</c:v>
                        </c:pt>
                      </c15:dlblFieldTableCache>
                    </c15:dlblFTEntry>
                  </c15:dlblFieldTable>
                  <c15:showDataLabelsRange val="0"/>
                </c:ext>
                <c:ext xmlns:c16="http://schemas.microsoft.com/office/drawing/2014/chart" uri="{C3380CC4-5D6E-409C-BE32-E72D297353CC}">
                  <c16:uniqueId val="{00000019-8826-4DB7-9FD4-36F8051C721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{C649B45A-279F-4F2D-9820-64748B5A3816}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826-4DB7-9FD4-36F8051C721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{67265661-8234-40DB-869D-8E9611CB2F7E}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826-4DB7-9FD4-36F8051C721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{44AAB0F2-357B-40DE-9F75-139BBEDB7F79}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826-4DB7-9FD4-36F8051C721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{80FCFA45-12AF-423A-A85D-65F6945E5B56}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826-4DB7-9FD4-36F8051C721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{FFBB4DEE-EB7C-4E4D-A0DB-C32D2BF74C29}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826-4DB7-9FD4-36F8051C7219}"/>
                </c:ext>
              </c:extLst>
            </c:dLbl>
            <c:dLbl>
              <c:idx val="31"/>
              <c:tx>
                <c:strRef>
                  <c:f>Daten_Diagramme!$D$45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{820899B4-E181-4B78-A200-B5E902BDDE5E}</c15:txfldGUID>
                      <c15:f>Daten_Diagramme!$D$45</c15:f>
                      <c15:dlblFieldTableCache>
                        <c:ptCount val="1"/>
                        <c:pt idx="0">
                          <c:v>3.9</c:v>
                        </c:pt>
                      </c15:dlblFieldTableCache>
                    </c15:dlblFTEntry>
                  </c15:dlblFieldTable>
                  <c15:showDataLabelsRange val="0"/>
                </c:ext>
                <c:ext xmlns:c16="http://schemas.microsoft.com/office/drawing/2014/chart" uri="{C3380CC4-5D6E-409C-BE32-E72D297353CC}">
                  <c16:uniqueId val="{0000001F-8826-4DB7-9FD4-36F8051C72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3.034110570981297</c:v>
                </c:pt>
                <c:pt idx="1">
                  <c:v>6.557377049180328</c:v>
                </c:pt>
                <c:pt idx="2">
                  <c:v>6.6157760814249365</c:v>
                </c:pt>
                <c:pt idx="3">
                  <c:v>1.2674201689893558</c:v>
                </c:pt>
                <c:pt idx="4">
                  <c:v>0.12364760432766615</c:v>
                </c:pt>
                <c:pt idx="5">
                  <c:v>2.1838793031591233</c:v>
                </c:pt>
                <c:pt idx="6">
                  <c:v>-1.1690046760187041</c:v>
                </c:pt>
                <c:pt idx="7">
                  <c:v>4.5124583088091033</c:v>
                </c:pt>
                <c:pt idx="8">
                  <c:v>3.1465247338760176</c:v>
                </c:pt>
                <c:pt idx="9">
                  <c:v>2.9097963142580019</c:v>
                </c:pt>
                <c:pt idx="10">
                  <c:v>0.57436517533252718</c:v>
                </c:pt>
                <c:pt idx="11">
                  <c:v>0</c:v>
                </c:pt>
                <c:pt idx="12">
                  <c:v>-1.3377926421404682</c:v>
                </c:pt>
                <c:pt idx="13">
                  <c:v>5.2168021680216805</c:v>
                </c:pt>
                <c:pt idx="14">
                  <c:v>11.315417256011315</c:v>
                </c:pt>
                <c:pt idx="15">
                  <c:v>0</c:v>
                </c:pt>
                <c:pt idx="16">
                  <c:v>4.6322633075985369</c:v>
                </c:pt>
                <c:pt idx="17">
                  <c:v>6.0265577119509706</c:v>
                </c:pt>
                <c:pt idx="18">
                  <c:v>2.153754113072091</c:v>
                </c:pt>
                <c:pt idx="19">
                  <c:v>12.967843964153927</c:v>
                </c:pt>
                <c:pt idx="20">
                  <c:v>2.7420736932305054</c:v>
                </c:pt>
                <c:pt idx="21">
                  <c:v>0</c:v>
                </c:pt>
                <c:pt idx="23">
                  <c:v>6.557377049180328</c:v>
                </c:pt>
                <c:pt idx="24">
                  <c:v>2.1278360778132646</c:v>
                </c:pt>
                <c:pt idx="25">
                  <c:v>3.881554287618175</c:v>
                </c:pt>
              </c:numCache>
            </c:numRef>
          </c:val>
          <c:extLst>
            <c:ext xmlns:c16="http://schemas.microsoft.com/office/drawing/2014/chart" uri="{C3380CC4-5D6E-409C-BE32-E72D297353CC}">
              <c16:uniqueId val="{00000020-8826-4DB7-9FD4-36F8051C721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{A48A0EE1-F6D0-48A6-9C8B-1B8F3C1DDB7F}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826-4DB7-9FD4-36F8051C721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{99B85F99-6FE2-4E0E-B06C-9CCA5D03D006}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826-4DB7-9FD4-36F8051C721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{4E4CAF42-B62A-4416-A128-B72253D8CD01}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826-4DB7-9FD4-36F8051C721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{E39B9862-7600-4979-AD71-118CED5FA0EC}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826-4DB7-9FD4-36F8051C721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{04ED0D97-CF9F-43E9-88CA-018190DD9D7F}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826-4DB7-9FD4-36F8051C721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{F634AE2D-F641-4CF8-AE82-DE71B2FDE556}</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826-4DB7-9FD4-36F8051C721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{D75529FF-5A45-4D6C-B472-534354D06912}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826-4DB7-9FD4-36F8051C721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{5290B572-83E9-4FE9-AA33-45F7DFB84949}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826-4DB7-9FD4-36F8051C721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{FE2EB1E8-67BD-4C77-A7D4-B17A74179B54}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826-4DB7-9FD4-36F8051C721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{63AF92EF-8AB6-492A-8BAD-4E9119ECE0D0}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826-4DB7-9FD4-36F8051C721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{A5DE25DC-5840-4BB2-924F-C9BA55700449}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826-4DB7-9FD4-36F8051C721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{05F9422E-BDB5-4434-9E37-9762D3C12855}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826-4DB7-9FD4-36F8051C721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{EC255570-C6A9-44CD-897F-C488A28BD87C}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826-4DB7-9FD4-36F8051C721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{503D7A05-A905-4A43-A2DA-9E1FD008499F}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826-4DB7-9FD4-36F8051C721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{60234451-3746-4CDB-A781-1A8FA4FAFA9B}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826-4DB7-9FD4-36F8051C721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{30024EE8-F44D-457D-B4A8-B001B3B9A9B4}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826-4DB7-9FD4-36F8051C721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{6F1DB620-53B5-4CF0-986A-FFABFCAFBE47}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826-4DB7-9FD4-36F8051C721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{6E3344D2-0D36-4718-9F00-E7F736CDFB9C}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826-4DB7-9FD4-36F8051C721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{B40124AD-50E5-4597-AD0B-C93C160B15D3}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826-4DB7-9FD4-36F8051C721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{E425B31A-B158-41EC-B977-8B509B3105F7}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826-4DB7-9FD4-36F8051C721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{E5C72360-2994-4974-B97F-E8D34AF05FDE}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826-4DB7-9FD4-36F8051C721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{F4AAF627-801D-4B4C-9158-A4B93C1CF4B2}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826-4DB7-9FD4-36F8051C721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{018DDE98-358D-4CFF-B802-6D4FC170FD8B}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826-4DB7-9FD4-36F8051C721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{017B4AC1-48AF-4707-A254-EAE3538124A8}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826-4DB7-9FD4-36F8051C721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{21D4B60C-3F03-446A-8B9A-828DAAEF7D79}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826-4DB7-9FD4-36F8051C721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{621EA766-1063-4FF5-8F8D-E81743E89074}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826-4DB7-9FD4-36F8051C721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{2A2CEA4B-8CFA-4976-8A76-37AF441E7A93}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826-4DB7-9FD4-36F8051C721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{30AA4E4E-A88C-481F-AB42-2E1992029DB8}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826-4DB7-9FD4-36F8051C721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{A6B099E6-BE9D-4413-BD7D-3A2EABE4215C}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826-4DB7-9FD4-36F8051C721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{B5CF7342-7A1E-428E-B6BE-B311A09AEC96}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826-4DB7-9FD4-36F8051C721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{61A8292E-46D4-4C5F-BB27-D740C01DAA5F}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826-4DB7-9FD4-36F8051C721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{9D133658-77CC-4659-A17D-73C1F24558E7}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826-4DB7-9FD4-36F8051C721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826-4DB7-9FD4-36F8051C721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826-4DB7-9FD4-36F8051C721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{933D341C-EE57-41C8-956E-217FB91493A3}</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A442-411E-B642-C81B0BDD8EB2}"/>
                </c:ext>
              </c:extLst>
            </c:dLbl>
            <c:dLbl>
              <c:idx val="1"/>
              <c:tx>
                <c:strRef>
                  <c:f>Daten_Diagramme!$E$15</c:f>
                  <c:strCache>
                    <c:ptCount val="1"/>
                    <c:pt idx="0">
                      <c:v>23.7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{9C307977-F681-4BBC-8EF9-DF8BE1194CA8}</c15:txfldGUID>
                      <c15:f>Daten_Diagramme!$E$15</c15:f>
                      <c15:dlblFieldTableCache>
                        <c:ptCount val="1"/>
                        <c:pt idx="0">
                          <c:v>23.7</c:v>
                        </c:pt>
                      </c15:dlblFieldTableCache>
                    </c15:dlblFTEntry>
                  </c15:dlblFieldTable>
                  <c15:showDataLabelsRange val="0"/>
                </c:ext>
                <c:ext xmlns:c16="http://schemas.microsoft.com/office/drawing/2014/chart" uri="{C3380CC4-5D6E-409C-BE32-E72D297353CC}">
                  <c16:uniqueId val="{00000001-A442-411E-B642-C81B0BDD8EB2}"/>
                </c:ext>
              </c:extLst>
            </c:dLbl>
            <c:dLbl>
              <c:idx val="2"/>
              <c:tx>
                <c:strRef>
                  <c:f>Daten_Diagramme!$E$16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{57149ABF-5EDE-47ED-8A02-6B4836BB69A9}</c15:txfldGUID>
                      <c15:f>Daten_Diagramme!$E$16</c15:f>
                      <c15:dlblFieldTableCache>
                        <c:ptCount val="1"/>
                        <c:pt idx="0">
                          <c:v>1.5</c:v>
                        </c:pt>
                      </c15:dlblFieldTableCache>
                    </c15:dlblFTEntry>
                  </c15:dlblFieldTable>
                  <c15:showDataLabelsRange val="0"/>
                </c:ext>
                <c:ext xmlns:c16="http://schemas.microsoft.com/office/drawing/2014/chart" uri="{C3380CC4-5D6E-409C-BE32-E72D297353CC}">
                  <c16:uniqueId val="{00000002-A442-411E-B642-C81B0BDD8EB2}"/>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{266282F3-F717-4BFF-AEE9-F991C93D3A6F}</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A442-411E-B642-C81B0BDD8EB2}"/>
                </c:ext>
              </c:extLst>
            </c:dLbl>
            <c:dLbl>
              <c:idx val="4"/>
              <c:tx>
                <c:strRef>
                  <c:f>Daten_Diagramme!$E$18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{AB60EEAD-AFCF-4329-9BD6-290F7A4C662D}</c15:txfldGUID>
                      <c15:f>Daten_Diagramme!$E$18</c15:f>
                      <c15:dlblFieldTableCache>
                        <c:ptCount val="1"/>
                        <c:pt idx="0">
                          <c:v>-7.8</c:v>
                        </c:pt>
                      </c15:dlblFieldTableCache>
                    </c15:dlblFTEntry>
                  </c15:dlblFieldTable>
                  <c15:showDataLabelsRange val="0"/>
                </c:ext>
                <c:ext xmlns:c16="http://schemas.microsoft.com/office/drawing/2014/chart" uri="{C3380CC4-5D6E-409C-BE32-E72D297353CC}">
                  <c16:uniqueId val="{00000004-A442-411E-B642-C81B0BDD8EB2}"/>
                </c:ext>
              </c:extLst>
            </c:dLbl>
            <c:dLbl>
              <c:idx val="5"/>
              <c:tx>
                <c:strRef>
                  <c:f>Daten_Diagramme!$E$19</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{1533EA7B-DB6F-4C0C-B80F-F6935F6987ED}</c15:txfldGUID>
                      <c15:f>Daten_Diagramme!$E$19</c15:f>
                      <c15:dlblFieldTableCache>
                        <c:ptCount val="1"/>
                        <c:pt idx="0">
                          <c:v>-4.6</c:v>
                        </c:pt>
                      </c15:dlblFieldTableCache>
                    </c15:dlblFTEntry>
                  </c15:dlblFieldTable>
                  <c15:showDataLabelsRange val="0"/>
                </c:ext>
                <c:ext xmlns:c16="http://schemas.microsoft.com/office/drawing/2014/chart" uri="{C3380CC4-5D6E-409C-BE32-E72D297353CC}">
                  <c16:uniqueId val="{00000005-A442-411E-B642-C81B0BDD8EB2}"/>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{4BDC3704-C61D-43CF-B520-0E242CC2F9E4}</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A442-411E-B642-C81B0BDD8EB2}"/>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{5E319148-EFF7-4778-96F5-0F465B5E69C9}</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A442-411E-B642-C81B0BDD8EB2}"/>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{3AE8A028-8D6C-4D00-8A86-9B3B7E2198DD}</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A442-411E-B642-C81B0BDD8EB2}"/>
                </c:ext>
              </c:extLst>
            </c:dLbl>
            <c:dLbl>
              <c:idx val="9"/>
              <c:tx>
                <c:strRef>
                  <c:f>Daten_Diagramme!$E$23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{D2AB8EE8-47C7-4EEC-9236-55E2F2CD9701}</c15:txfldGUID>
                      <c15:f>Daten_Diagramme!$E$23</c15:f>
                      <c15:dlblFieldTableCache>
                        <c:ptCount val="1"/>
                        <c:pt idx="0">
                          <c:v>-3.4</c:v>
                        </c:pt>
                      </c15:dlblFieldTableCache>
                    </c15:dlblFTEntry>
                  </c15:dlblFieldTable>
                  <c15:showDataLabelsRange val="0"/>
                </c:ext>
                <c:ext xmlns:c16="http://schemas.microsoft.com/office/drawing/2014/chart" uri="{C3380CC4-5D6E-409C-BE32-E72D297353CC}">
                  <c16:uniqueId val="{00000009-A442-411E-B642-C81B0BDD8EB2}"/>
                </c:ext>
              </c:extLst>
            </c:dLbl>
            <c:dLbl>
              <c:idx val="10"/>
              <c:tx>
                <c:strRef>
                  <c:f>Daten_Diagramme!$E$24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{EA824D9B-2F96-46C5-B649-4D9595A787D0}</c15:txfldGUID>
                      <c15:f>Daten_Diagramme!$E$24</c15:f>
                      <c15:dlblFieldTableCache>
                        <c:ptCount val="1"/>
                        <c:pt idx="0">
                          <c:v>-3.3</c:v>
                        </c:pt>
                      </c15:dlblFieldTableCache>
                    </c15:dlblFTEntry>
                  </c15:dlblFieldTable>
                  <c15:showDataLabelsRange val="0"/>
                </c:ext>
                <c:ext xmlns:c16="http://schemas.microsoft.com/office/drawing/2014/chart" uri="{C3380CC4-5D6E-409C-BE32-E72D297353CC}">
                  <c16:uniqueId val="{0000000A-A442-411E-B642-C81B0BDD8EB2}"/>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{ECD978B0-01CA-45A6-B193-A1A7B24A6860}</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A442-411E-B642-C81B0BDD8EB2}"/>
                </c:ext>
              </c:extLst>
            </c:dLbl>
            <c:dLbl>
              <c:idx val="12"/>
              <c:tx>
                <c:strRef>
                  <c:f>Daten_Diagramme!$E$26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{BA110ACA-123D-4CF3-BE11-B7B420A170B2}</c15:txfldGUID>
                      <c15:f>Daten_Diagramme!$E$26</c15:f>
                      <c15:dlblFieldTableCache>
                        <c:ptCount val="1"/>
                        <c:pt idx="0">
                          <c:v>-6.3</c:v>
                        </c:pt>
                      </c15:dlblFieldTableCache>
                    </c15:dlblFTEntry>
                  </c15:dlblFieldTable>
                  <c15:showDataLabelsRange val="0"/>
                </c:ext>
                <c:ext xmlns:c16="http://schemas.microsoft.com/office/drawing/2014/chart" uri="{C3380CC4-5D6E-409C-BE32-E72D297353CC}">
                  <c16:uniqueId val="{0000000C-A442-411E-B642-C81B0BDD8EB2}"/>
                </c:ext>
              </c:extLst>
            </c:dLbl>
            <c:dLbl>
              <c:idx val="13"/>
              <c:tx>
                <c:strRef>
                  <c:f>Daten_Diagramme!$E$27</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{23D5244B-36E5-4B0D-92E2-97EFE5AF5CB9}</c15:txfldGUID>
                      <c15:f>Daten_Diagramme!$E$27</c15:f>
                      <c15:dlblFieldTableCache>
                        <c:ptCount val="1"/>
                        <c:pt idx="0">
                          <c:v>-6.1</c:v>
                        </c:pt>
                      </c15:dlblFieldTableCache>
                    </c15:dlblFTEntry>
                  </c15:dlblFieldTable>
                  <c15:showDataLabelsRange val="0"/>
                </c:ext>
                <c:ext xmlns:c16="http://schemas.microsoft.com/office/drawing/2014/chart" uri="{C3380CC4-5D6E-409C-BE32-E72D297353CC}">
                  <c16:uniqueId val="{0000000D-A442-411E-B642-C81B0BDD8EB2}"/>
                </c:ext>
              </c:extLst>
            </c:dLbl>
            <c:dLbl>
              <c:idx val="14"/>
              <c:tx>
                <c:strRef>
                  <c:f>Daten_Diagramme!$E$28</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{2845FE47-6962-43E7-A616-1D4C8FED4B3D}</c15:txfldGUID>
                      <c15:f>Daten_Diagramme!$E$28</c15:f>
                      <c15:dlblFieldTableCache>
                        <c:ptCount val="1"/>
                        <c:pt idx="0">
                          <c:v>12.7</c:v>
                        </c:pt>
                      </c15:dlblFieldTableCache>
                    </c15:dlblFTEntry>
                  </c15:dlblFieldTable>
                  <c15:showDataLabelsRange val="0"/>
                </c:ext>
                <c:ext xmlns:c16="http://schemas.microsoft.com/office/drawing/2014/chart" uri="{C3380CC4-5D6E-409C-BE32-E72D297353CC}">
                  <c16:uniqueId val="{0000000E-A442-411E-B642-C81B0BDD8EB2}"/>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{59C2B5A8-FD30-4DB3-99CB-7289141D6972}</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A442-411E-B642-C81B0BDD8EB2}"/>
                </c:ext>
              </c:extLst>
            </c:dLbl>
            <c:dLbl>
              <c:idx val="16"/>
              <c:tx>
                <c:strRef>
                  <c:f>Daten_Diagramme!$E$30</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{A3393E01-339B-450B-902B-2B3844C60DA8}</c15:txfldGUID>
                      <c15:f>Daten_Diagramme!$E$30</c15:f>
                      <c15:dlblFieldTableCache>
                        <c:ptCount val="1"/>
                        <c:pt idx="0">
                          <c:v>3.2</c:v>
                        </c:pt>
                      </c15:dlblFieldTableCache>
                    </c15:dlblFTEntry>
                  </c15:dlblFieldTable>
                  <c15:showDataLabelsRange val="0"/>
                </c:ext>
                <c:ext xmlns:c16="http://schemas.microsoft.com/office/drawing/2014/chart" uri="{C3380CC4-5D6E-409C-BE32-E72D297353CC}">
                  <c16:uniqueId val="{00000010-A442-411E-B642-C81B0BDD8EB2}"/>
                </c:ext>
              </c:extLst>
            </c:dLbl>
            <c:dLbl>
              <c:idx val="17"/>
              <c:tx>
                <c:strRef>
                  <c:f>Daten_Diagramme!$E$31</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{DCA589AC-51B4-4763-89D8-984D30ACC6F5}</c15:txfldGUID>
                      <c15:f>Daten_Diagramme!$E$31</c15:f>
                      <c15:dlblFieldTableCache>
                        <c:ptCount val="1"/>
                        <c:pt idx="0">
                          <c:v>-6.9</c:v>
                        </c:pt>
                      </c15:dlblFieldTableCache>
                    </c15:dlblFTEntry>
                  </c15:dlblFieldTable>
                  <c15:showDataLabelsRange val="0"/>
                </c:ext>
                <c:ext xmlns:c16="http://schemas.microsoft.com/office/drawing/2014/chart" uri="{C3380CC4-5D6E-409C-BE32-E72D297353CC}">
                  <c16:uniqueId val="{00000011-A442-411E-B642-C81B0BDD8EB2}"/>
                </c:ext>
              </c:extLst>
            </c:dLbl>
            <c:dLbl>
              <c:idx val="18"/>
              <c:tx>
                <c:strRef>
                  <c:f>Daten_Diagramme!$E$32</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{7C97062C-C7A5-4D2F-8BA8-84C5A07E7E7F}</c15:txfldGUID>
                      <c15:f>Daten_Diagramme!$E$32</c15:f>
                      <c15:dlblFieldTableCache>
                        <c:ptCount val="1"/>
                        <c:pt idx="0">
                          <c:v>-6.5</c:v>
                        </c:pt>
                      </c15:dlblFieldTableCache>
                    </c15:dlblFTEntry>
                  </c15:dlblFieldTable>
                  <c15:showDataLabelsRange val="0"/>
                </c:ext>
                <c:ext xmlns:c16="http://schemas.microsoft.com/office/drawing/2014/chart" uri="{C3380CC4-5D6E-409C-BE32-E72D297353CC}">
                  <c16:uniqueId val="{00000012-A442-411E-B642-C81B0BDD8EB2}"/>
                </c:ext>
              </c:extLst>
            </c:dLbl>
            <c:dLbl>
              <c:idx val="19"/>
              <c:tx>
                <c:strRef>
                  <c:f>Daten_Diagramme!$E$33</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{1F304DC7-5A84-47D2-88CC-9AD6E8C1FE0F}</c15:txfldGUID>
                      <c15:f>Daten_Diagramme!$E$33</c15:f>
                      <c15:dlblFieldTableCache>
                        <c:ptCount val="1"/>
                        <c:pt idx="0">
                          <c:v>6.5</c:v>
                        </c:pt>
                      </c15:dlblFieldTableCache>
                    </c15:dlblFTEntry>
                  </c15:dlblFieldTable>
                  <c15:showDataLabelsRange val="0"/>
                </c:ext>
                <c:ext xmlns:c16="http://schemas.microsoft.com/office/drawing/2014/chart" uri="{C3380CC4-5D6E-409C-BE32-E72D297353CC}">
                  <c16:uniqueId val="{00000013-A442-411E-B642-C81B0BDD8EB2}"/>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{47DF1ECE-1213-4F73-84BD-2AB3C96A7A75}</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A442-411E-B642-C81B0BDD8EB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{3F474F24-2C73-478C-A2BB-ABB2AC716D92}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A442-411E-B642-C81B0BDD8EB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{D05E4FE9-E4BE-41A3-A102-B46E7A30E98E}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442-411E-B642-C81B0BDD8EB2}"/>
                </c:ext>
              </c:extLst>
            </c:dLbl>
            <c:dLbl>
              <c:idx val="23"/>
              <c:tx>
                <c:strRef>
                  <c:f>Daten_Diagramme!$E$37</c:f>
                  <c:strCache>
                    <c:ptCount val="1"/>
                    <c:pt idx="0">
                      <c:v>23.7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{650BAA6C-16A7-4E59-8CF9-5F07B4F9E597}</c15:txfldGUID>
                      <c15:f>Daten_Diagramme!$E$37</c15:f>
                      <c15:dlblFieldTableCache>
                        <c:ptCount val="1"/>
                        <c:pt idx="0">
                          <c:v>23.7</c:v>
                        </c:pt>
                      </c15:dlblFieldTableCache>
                    </c15:dlblFTEntry>
                  </c15:dlblFieldTable>
                  <c15:showDataLabelsRange val="0"/>
                </c:ext>
                <c:ext xmlns:c16="http://schemas.microsoft.com/office/drawing/2014/chart" uri="{C3380CC4-5D6E-409C-BE32-E72D297353CC}">
                  <c16:uniqueId val="{00000017-A442-411E-B642-C81B0BDD8EB2}"/>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{142C1D77-A573-4FA7-8A6A-9F8700B10F17}</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A442-411E-B642-C81B0BDD8EB2}"/>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{BC9AD2CE-88E8-4D67-A48A-3F5A4F080EE7}</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A442-411E-B642-C81B0BDD8EB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{9098078D-1053-48EC-96F8-3E2E6570C912}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442-411E-B642-C81B0BDD8EB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{073F7758-198A-46A1-9627-696CBD434F28}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442-411E-B642-C81B0BDD8EB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{ACF05D7F-74DB-4215-8C45-A0ABD9C18476}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442-411E-B642-C81B0BDD8EB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{EFFB7FD4-E78B-4470-BEDE-13234D4148FD}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442-411E-B642-C81B0BDD8EB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{75834777-812F-443C-960A-87AC9AAFA5E3}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442-411E-B642-C81B0BDD8EB2}"/>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{325CD304-5B8A-4ACE-85B7-EA945E0B4F70}</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A442-411E-B642-C81B0BDD8E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-1.0037281330656724</c:v>
                </c:pt>
                <c:pt idx="1">
                  <c:v>23.670212765957448</c:v>
                </c:pt>
                <c:pt idx="2">
                  <c:v>1.5037593984962405</c:v>
                </c:pt>
                <c:pt idx="3">
                  <c:v>-5.345729227193492</c:v>
                </c:pt>
                <c:pt idx="4">
                  <c:v>-7.8048780487804876</c:v>
                </c:pt>
                <c:pt idx="5">
                  <c:v>-4.55607476635514</c:v>
                </c:pt>
                <c:pt idx="6">
                  <c:v>-2</c:v>
                </c:pt>
                <c:pt idx="7">
                  <c:v>3.9117352056168504</c:v>
                </c:pt>
                <c:pt idx="8">
                  <c:v>0.86248203162434112</c:v>
                </c:pt>
                <c:pt idx="9">
                  <c:v>-3.373015873015873</c:v>
                </c:pt>
                <c:pt idx="10">
                  <c:v>-3.251689189189189</c:v>
                </c:pt>
                <c:pt idx="11">
                  <c:v>0</c:v>
                </c:pt>
                <c:pt idx="12">
                  <c:v>-6.3157894736842106</c:v>
                </c:pt>
                <c:pt idx="13">
                  <c:v>-6.0578661844484634</c:v>
                </c:pt>
                <c:pt idx="14">
                  <c:v>12.690355329949238</c:v>
                </c:pt>
                <c:pt idx="15">
                  <c:v>0</c:v>
                </c:pt>
                <c:pt idx="16">
                  <c:v>3.1770045385779122</c:v>
                </c:pt>
                <c:pt idx="17">
                  <c:v>-6.9124423963133639</c:v>
                </c:pt>
                <c:pt idx="18">
                  <c:v>-6.5030674846625764</c:v>
                </c:pt>
                <c:pt idx="19">
                  <c:v>6.47887323943662</c:v>
                </c:pt>
                <c:pt idx="20">
                  <c:v>-3.9762611275964392</c:v>
                </c:pt>
                <c:pt idx="21">
                  <c:v>0</c:v>
                </c:pt>
                <c:pt idx="23">
                  <c:v>23.670212765957448</c:v>
                </c:pt>
                <c:pt idx="24">
                  <c:v>-1.7888460189407225</c:v>
                </c:pt>
                <c:pt idx="25">
                  <c:v>-1.660292883126574</c:v>
                </c:pt>
              </c:numCache>
            </c:numRef>
          </c:val>
          <c:extLst>
            <c:ext xmlns:c16="http://schemas.microsoft.com/office/drawing/2014/chart" uri="{C3380CC4-5D6E-409C-BE32-E72D297353CC}">
              <c16:uniqueId val="{00000020-A442-411E-B642-C81B0BDD8EB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{12E86BAC-0773-4277-93DC-C5A77F434C8D}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442-411E-B642-C81B0BDD8EB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{317D8A5F-5FAF-4926-BAAF-3DF2AB698F0E}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442-411E-B642-C81B0BDD8EB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{6F09DE7F-C14C-4F8C-A20B-2577547722B5}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442-411E-B642-C81B0BDD8EB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{79575B73-E751-40CA-8397-5B9164E0CAC5}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442-411E-B642-C81B0BDD8EB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{736D8607-CEDA-4C71-9A07-CA75249E07C8}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442-411E-B642-C81B0BDD8EB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{F4A14A8E-174F-4351-B4B0-5616B0DD51BA}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442-411E-B642-C81B0BDD8EB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{5246D657-91F6-4F57-A77A-CB66EAB4D3B5}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442-411E-B642-C81B0BDD8EB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{60FA19EF-98F0-46E5-B1FD-942908103A12}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442-411E-B642-C81B0BDD8EB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{4F9E7D6C-E938-4688-9101-2E8310652053}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442-411E-B642-C81B0BDD8EB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{91337ED9-75C1-406D-895B-AD1D187C1319}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442-411E-B642-C81B0BDD8EB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{B75D2B2A-6DC6-4DC9-8688-77656AD8563A}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442-411E-B642-C81B0BDD8EB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{A5C6FD0A-63D5-4CFF-A12F-A63E5A041F31}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442-411E-B642-C81B0BDD8EB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{2BDA62CA-3533-4AAD-8615-FE3AFD90C972}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442-411E-B642-C81B0BDD8EB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{B7B46BB3-CD3E-4840-9D68-C9684F17C11A}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442-411E-B642-C81B0BDD8EB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{4AAF124F-DD75-438F-B3F9-9BEA88D4AF98}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442-411E-B642-C81B0BDD8EB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{69AB5A6E-255B-4260-A40E-AB1F2EC61861}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442-411E-B642-C81B0BDD8EB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{19127389-AB37-4514-82C0-BBAEF5BEC5F9}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442-411E-B642-C81B0BDD8EB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{B5A93E9B-97F6-4040-98BB-9FBD0BB4B21D}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442-411E-B642-C81B0BDD8EB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{0736502E-4D5C-4E35-99D6-E83D1337D200}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442-411E-B642-C81B0BDD8EB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{4A7A54E4-0C65-4922-8FFD-5F9A29E97383}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442-411E-B642-C81B0BDD8EB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{9B6738F9-AC07-4B61-A9AD-E7898CA63AFF}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442-411E-B642-C81B0BDD8EB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{911DE819-CCB4-419E-8E2E-779601ED5043}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442-411E-B642-C81B0BDD8EB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{2A115272-4A4A-4283-9A09-BD8473B14F26}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442-411E-B642-C81B0BDD8EB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{B15D67F0-7EE9-47A7-9107-67FE21F49BF6}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442-411E-B642-C81B0BDD8EB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{032D1CC8-6E35-475E-8B1B-6A1EE46373A4}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442-411E-B642-C81B0BDD8EB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{28884862-F6E0-447D-8077-C3384721E3A2}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442-411E-B642-C81B0BDD8EB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{E2365B9D-67A1-4793-AEE1-E1D5F1763E80}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442-411E-B642-C81B0BDD8EB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{200E28D9-B322-4A4A-93F2-CA230A543991}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442-411E-B642-C81B0BDD8EB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{0F758060-F253-4D4F-B7B7-D9809EECD844}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442-411E-B642-C81B0BDD8EB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{B9DB3985-BED5-4717-B848-E7C2936FA32B}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442-411E-B642-C81B0BDD8EB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{63A52465-3DF0-4A5A-8206-318FF4541D7B}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442-411E-B642-C81B0BDD8EB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{CCA65771-9B3C-42A4-AA60-B2CBEA390BA7}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442-411E-B642-C81B0BDD8E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442-411E-B642-C81B0BDD8EB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442-411E-B642-C81B0BDD8EB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{8FA62C9C-6EFA-4414-8F5C-7F14A159AD3F}</c15:txfldGUID>
                      <c15:f>Diagramm!$I$46</c15:f>
                      <c15:dlblFieldTableCache>
                        <c:ptCount val="1"/>
                      </c15:dlblFieldTableCache>
                    </c15:dlblFTEntry>
                  </c15:dlblFieldTable>
                  <c15:showDataLabelsRange val="0"/>
                </c:ext>
                <c:ext xmlns:c16="http://schemas.microsoft.com/office/drawing/2014/chart" uri="{C3380CC4-5D6E-409C-BE32-E72D297353CC}">
                  <c16:uniqueId val="{00000000-B38F-46B9-9977-A12BD0B7776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{21786D57-2536-4F15-9F90-8A62EABC2917}</c15:txfldGUID>
                      <c15:f>Diagramm!$I$47</c15:f>
                      <c15:dlblFieldTableCache>
                        <c:ptCount val="1"/>
                      </c15:dlblFieldTableCache>
                    </c15:dlblFTEntry>
                  </c15:dlblFieldTable>
                  <c15:showDataLabelsRange val="0"/>
                </c:ext>
                <c:ext xmlns:c16="http://schemas.microsoft.com/office/drawing/2014/chart" uri="{C3380CC4-5D6E-409C-BE32-E72D297353CC}">
                  <c16:uniqueId val="{00000001-B38F-46B9-9977-A12BD0B7776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{C2568BF1-1E31-44AE-8163-EAFF871D996F}</c15:txfldGUID>
                      <c15:f>Diagramm!$I$48</c15:f>
                      <c15:dlblFieldTableCache>
                        <c:ptCount val="1"/>
                      </c15:dlblFieldTableCache>
                    </c15:dlblFTEntry>
                  </c15:dlblFieldTable>
                  <c15:showDataLabelsRange val="0"/>
                </c:ext>
                <c:ext xmlns:c16="http://schemas.microsoft.com/office/drawing/2014/chart" uri="{C3380CC4-5D6E-409C-BE32-E72D297353CC}">
                  <c16:uniqueId val="{00000002-B38F-46B9-9977-A12BD0B7776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{6B1B0AE8-D99C-4583-AA77-669D9121F8D0}</c15:txfldGUID>
                      <c15:f>Diagramm!$I$49</c15:f>
                      <c15:dlblFieldTableCache>
                        <c:ptCount val="1"/>
                      </c15:dlblFieldTableCache>
                    </c15:dlblFTEntry>
                  </c15:dlblFieldTable>
                  <c15:showDataLabelsRange val="0"/>
                </c:ext>
                <c:ext xmlns:c16="http://schemas.microsoft.com/office/drawing/2014/chart" uri="{C3380CC4-5D6E-409C-BE32-E72D297353CC}">
                  <c16:uniqueId val="{00000003-B38F-46B9-9977-A12BD0B7776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{1EF3F644-6B61-44B7-B5E5-C82358BB8301}</c15:txfldGUID>
                      <c15:f>Diagramm!$I$50</c15:f>
                      <c15:dlblFieldTableCache>
                        <c:ptCount val="1"/>
                      </c15:dlblFieldTableCache>
                    </c15:dlblFTEntry>
                  </c15:dlblFieldTable>
                  <c15:showDataLabelsRange val="0"/>
                </c:ext>
                <c:ext xmlns:c16="http://schemas.microsoft.com/office/drawing/2014/chart" uri="{C3380CC4-5D6E-409C-BE32-E72D297353CC}">
                  <c16:uniqueId val="{00000004-B38F-46B9-9977-A12BD0B7776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{C4C1C769-F97D-47CB-9842-213BC819FA56}</c15:txfldGUID>
                      <c15:f>Diagramm!$I$51</c15:f>
                      <c15:dlblFieldTableCache>
                        <c:ptCount val="1"/>
                      </c15:dlblFieldTableCache>
                    </c15:dlblFTEntry>
                  </c15:dlblFieldTable>
                  <c15:showDataLabelsRange val="0"/>
                </c:ext>
                <c:ext xmlns:c16="http://schemas.microsoft.com/office/drawing/2014/chart" uri="{C3380CC4-5D6E-409C-BE32-E72D297353CC}">
                  <c16:uniqueId val="{00000005-B38F-46B9-9977-A12BD0B7776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{8ABD0697-311A-4BFB-997B-67E3D2720CEB}</c15:txfldGUID>
                      <c15:f>Diagramm!$I$52</c15:f>
                      <c15:dlblFieldTableCache>
                        <c:ptCount val="1"/>
                      </c15:dlblFieldTableCache>
                    </c15:dlblFTEntry>
                  </c15:dlblFieldTable>
                  <c15:showDataLabelsRange val="0"/>
                </c:ext>
                <c:ext xmlns:c16="http://schemas.microsoft.com/office/drawing/2014/chart" uri="{C3380CC4-5D6E-409C-BE32-E72D297353CC}">
                  <c16:uniqueId val="{00000006-B38F-46B9-9977-A12BD0B7776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{370C3E95-8624-476E-99E5-BC0E41E23A5D}</c15:txfldGUID>
                      <c15:f>Diagramm!$I$53</c15:f>
                      <c15:dlblFieldTableCache>
                        <c:ptCount val="1"/>
                      </c15:dlblFieldTableCache>
                    </c15:dlblFTEntry>
                  </c15:dlblFieldTable>
                  <c15:showDataLabelsRange val="0"/>
                </c:ext>
                <c:ext xmlns:c16="http://schemas.microsoft.com/office/drawing/2014/chart" uri="{C3380CC4-5D6E-409C-BE32-E72D297353CC}">
                  <c16:uniqueId val="{00000007-B38F-46B9-9977-A12BD0B7776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{02583E26-24F5-445A-8A32-D89C65A23C83}</c15:txfldGUID>
                      <c15:f>Diagramm!$I$54</c15:f>
                      <c15:dlblFieldTableCache>
                        <c:ptCount val="1"/>
                      </c15:dlblFieldTableCache>
                    </c15:dlblFTEntry>
                  </c15:dlblFieldTable>
                  <c15:showDataLabelsRange val="0"/>
                </c:ext>
                <c:ext xmlns:c16="http://schemas.microsoft.com/office/drawing/2014/chart" uri="{C3380CC4-5D6E-409C-BE32-E72D297353CC}">
                  <c16:uniqueId val="{00000008-B38F-46B9-9977-A12BD0B7776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{405FF96F-573F-4F51-A50B-6A9444F6406B}</c15:txfldGUID>
                      <c15:f>Diagramm!$I$55</c15:f>
                      <c15:dlblFieldTableCache>
                        <c:ptCount val="1"/>
                      </c15:dlblFieldTableCache>
                    </c15:dlblFTEntry>
                  </c15:dlblFieldTable>
                  <c15:showDataLabelsRange val="0"/>
                </c:ext>
                <c:ext xmlns:c16="http://schemas.microsoft.com/office/drawing/2014/chart" uri="{C3380CC4-5D6E-409C-BE32-E72D297353CC}">
                  <c16:uniqueId val="{00000009-B38F-46B9-9977-A12BD0B7776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{B63C6040-77B5-4F13-BA68-1ADA4F2BDEFA}</c15:txfldGUID>
                      <c15:f>Diagramm!$I$56</c15:f>
                      <c15:dlblFieldTableCache>
                        <c:ptCount val="1"/>
                      </c15:dlblFieldTableCache>
                    </c15:dlblFTEntry>
                  </c15:dlblFieldTable>
                  <c15:showDataLabelsRange val="0"/>
                </c:ext>
                <c:ext xmlns:c16="http://schemas.microsoft.com/office/drawing/2014/chart" uri="{C3380CC4-5D6E-409C-BE32-E72D297353CC}">
                  <c16:uniqueId val="{0000000A-B38F-46B9-9977-A12BD0B7776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{09A82C77-EBB8-4981-864B-76436441B0B5}</c15:txfldGUID>
                      <c15:f>Diagramm!$I$57</c15:f>
                      <c15:dlblFieldTableCache>
                        <c:ptCount val="1"/>
                      </c15:dlblFieldTableCache>
                    </c15:dlblFTEntry>
                  </c15:dlblFieldTable>
                  <c15:showDataLabelsRange val="0"/>
                </c:ext>
                <c:ext xmlns:c16="http://schemas.microsoft.com/office/drawing/2014/chart" uri="{C3380CC4-5D6E-409C-BE32-E72D297353CC}">
                  <c16:uniqueId val="{0000000B-B38F-46B9-9977-A12BD0B7776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{703D8F8D-ED3D-4762-9B34-B05AE8184F0A}</c15:txfldGUID>
                      <c15:f>Diagramm!$I$58</c15:f>
                      <c15:dlblFieldTableCache>
                        <c:ptCount val="1"/>
                      </c15:dlblFieldTableCache>
                    </c15:dlblFTEntry>
                  </c15:dlblFieldTable>
                  <c15:showDataLabelsRange val="0"/>
                </c:ext>
                <c:ext xmlns:c16="http://schemas.microsoft.com/office/drawing/2014/chart" uri="{C3380CC4-5D6E-409C-BE32-E72D297353CC}">
                  <c16:uniqueId val="{0000000C-B38F-46B9-9977-A12BD0B7776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{3B263B95-2A69-4787-BFC4-E7BEFFAE9274}</c15:txfldGUID>
                      <c15:f>Diagramm!$I$59</c15:f>
                      <c15:dlblFieldTableCache>
                        <c:ptCount val="1"/>
                      </c15:dlblFieldTableCache>
                    </c15:dlblFTEntry>
                  </c15:dlblFieldTable>
                  <c15:showDataLabelsRange val="0"/>
                </c:ext>
                <c:ext xmlns:c16="http://schemas.microsoft.com/office/drawing/2014/chart" uri="{C3380CC4-5D6E-409C-BE32-E72D297353CC}">
                  <c16:uniqueId val="{0000000D-B38F-46B9-9977-A12BD0B7776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{A279C511-D8B2-44EC-9245-95AA3C433830}</c15:txfldGUID>
                      <c15:f>Diagramm!$I$60</c15:f>
                      <c15:dlblFieldTableCache>
                        <c:ptCount val="1"/>
                      </c15:dlblFieldTableCache>
                    </c15:dlblFTEntry>
                  </c15:dlblFieldTable>
                  <c15:showDataLabelsRange val="0"/>
                </c:ext>
                <c:ext xmlns:c16="http://schemas.microsoft.com/office/drawing/2014/chart" uri="{C3380CC4-5D6E-409C-BE32-E72D297353CC}">
                  <c16:uniqueId val="{0000000E-B38F-46B9-9977-A12BD0B7776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{ACB84D49-EF31-4AFD-987E-93A31ECAE11F}</c15:txfldGUID>
                      <c15:f>Diagramm!$I$61</c15:f>
                      <c15:dlblFieldTableCache>
                        <c:ptCount val="1"/>
                      </c15:dlblFieldTableCache>
                    </c15:dlblFTEntry>
                  </c15:dlblFieldTable>
                  <c15:showDataLabelsRange val="0"/>
                </c:ext>
                <c:ext xmlns:c16="http://schemas.microsoft.com/office/drawing/2014/chart" uri="{C3380CC4-5D6E-409C-BE32-E72D297353CC}">
                  <c16:uniqueId val="{0000000F-B38F-46B9-9977-A12BD0B7776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{B64766B5-7ADA-4E8C-9EA4-27BD1A7B469F}</c15:txfldGUID>
                      <c15:f>Diagramm!$I$62</c15:f>
                      <c15:dlblFieldTableCache>
                        <c:ptCount val="1"/>
                      </c15:dlblFieldTableCache>
                    </c15:dlblFTEntry>
                  </c15:dlblFieldTable>
                  <c15:showDataLabelsRange val="0"/>
                </c:ext>
                <c:ext xmlns:c16="http://schemas.microsoft.com/office/drawing/2014/chart" uri="{C3380CC4-5D6E-409C-BE32-E72D297353CC}">
                  <c16:uniqueId val="{00000010-B38F-46B9-9977-A12BD0B7776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{4B1CC5BE-AA44-4FB8-801F-E6E17AE3918E}</c15:txfldGUID>
                      <c15:f>Diagramm!$I$63</c15:f>
                      <c15:dlblFieldTableCache>
                        <c:ptCount val="1"/>
                      </c15:dlblFieldTableCache>
                    </c15:dlblFTEntry>
                  </c15:dlblFieldTable>
                  <c15:showDataLabelsRange val="0"/>
                </c:ext>
                <c:ext xmlns:c16="http://schemas.microsoft.com/office/drawing/2014/chart" uri="{C3380CC4-5D6E-409C-BE32-E72D297353CC}">
                  <c16:uniqueId val="{00000011-B38F-46B9-9977-A12BD0B7776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{B90150DE-019E-42CB-88AB-DA60797A1A15}</c15:txfldGUID>
                      <c15:f>Diagramm!$I$64</c15:f>
                      <c15:dlblFieldTableCache>
                        <c:ptCount val="1"/>
                      </c15:dlblFieldTableCache>
                    </c15:dlblFTEntry>
                  </c15:dlblFieldTable>
                  <c15:showDataLabelsRange val="0"/>
                </c:ext>
                <c:ext xmlns:c16="http://schemas.microsoft.com/office/drawing/2014/chart" uri="{C3380CC4-5D6E-409C-BE32-E72D297353CC}">
                  <c16:uniqueId val="{00000012-B38F-46B9-9977-A12BD0B7776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{B6E86794-0415-420E-B363-7089C56D688E}</c15:txfldGUID>
                      <c15:f>Diagramm!$I$65</c15:f>
                      <c15:dlblFieldTableCache>
                        <c:ptCount val="1"/>
                      </c15:dlblFieldTableCache>
                    </c15:dlblFTEntry>
                  </c15:dlblFieldTable>
                  <c15:showDataLabelsRange val="0"/>
                </c:ext>
                <c:ext xmlns:c16="http://schemas.microsoft.com/office/drawing/2014/chart" uri="{C3380CC4-5D6E-409C-BE32-E72D297353CC}">
                  <c16:uniqueId val="{00000013-B38F-46B9-9977-A12BD0B7776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{713DF247-A45D-4EA1-A331-CC5DA6C8A133}</c15:txfldGUID>
                      <c15:f>Diagramm!$I$66</c15:f>
                      <c15:dlblFieldTableCache>
                        <c:ptCount val="1"/>
                      </c15:dlblFieldTableCache>
                    </c15:dlblFTEntry>
                  </c15:dlblFieldTable>
                  <c15:showDataLabelsRange val="0"/>
                </c:ext>
                <c:ext xmlns:c16="http://schemas.microsoft.com/office/drawing/2014/chart" uri="{C3380CC4-5D6E-409C-BE32-E72D297353CC}">
                  <c16:uniqueId val="{00000014-B38F-46B9-9977-A12BD0B7776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{0301614E-3955-45DA-A02F-F81CAAAF12D1}</c15:txfldGUID>
                      <c15:f>Diagramm!$I$67</c15:f>
                      <c15:dlblFieldTableCache>
                        <c:ptCount val="1"/>
                      </c15:dlblFieldTableCache>
                    </c15:dlblFTEntry>
                  </c15:dlblFieldTable>
                  <c15:showDataLabelsRange val="0"/>
                </c:ext>
                <c:ext xmlns:c16="http://schemas.microsoft.com/office/drawing/2014/chart" uri="{C3380CC4-5D6E-409C-BE32-E72D297353CC}">
                  <c16:uniqueId val="{00000015-B38F-46B9-9977-A12BD0B777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38F-46B9-9977-A12BD0B7776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{86766928-3A00-437C-A235-F84015C6EE67}</c15:txfldGUID>
                      <c15:f>Diagramm!$K$46</c15:f>
                      <c15:dlblFieldTableCache>
                        <c:ptCount val="1"/>
                      </c15:dlblFieldTableCache>
                    </c15:dlblFTEntry>
                  </c15:dlblFieldTable>
                  <c15:showDataLabelsRange val="0"/>
                </c:ext>
                <c:ext xmlns:c16="http://schemas.microsoft.com/office/drawing/2014/chart" uri="{C3380CC4-5D6E-409C-BE32-E72D297353CC}">
                  <c16:uniqueId val="{00000017-B38F-46B9-9977-A12BD0B7776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{82114B87-485F-44D2-B1EB-43E971C3C8F3}</c15:txfldGUID>
                      <c15:f>Diagramm!$K$47</c15:f>
                      <c15:dlblFieldTableCache>
                        <c:ptCount val="1"/>
                      </c15:dlblFieldTableCache>
                    </c15:dlblFTEntry>
                  </c15:dlblFieldTable>
                  <c15:showDataLabelsRange val="0"/>
                </c:ext>
                <c:ext xmlns:c16="http://schemas.microsoft.com/office/drawing/2014/chart" uri="{C3380CC4-5D6E-409C-BE32-E72D297353CC}">
                  <c16:uniqueId val="{00000018-B38F-46B9-9977-A12BD0B7776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{20E5D076-55AC-489E-A812-C42656E5E940}</c15:txfldGUID>
                      <c15:f>Diagramm!$K$48</c15:f>
                      <c15:dlblFieldTableCache>
                        <c:ptCount val="1"/>
                      </c15:dlblFieldTableCache>
                    </c15:dlblFTEntry>
                  </c15:dlblFieldTable>
                  <c15:showDataLabelsRange val="0"/>
                </c:ext>
                <c:ext xmlns:c16="http://schemas.microsoft.com/office/drawing/2014/chart" uri="{C3380CC4-5D6E-409C-BE32-E72D297353CC}">
                  <c16:uniqueId val="{00000019-B38F-46B9-9977-A12BD0B7776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{F2B38426-6382-42D7-9A4A-6B83FCA1D57C}</c15:txfldGUID>
                      <c15:f>Diagramm!$K$49</c15:f>
                      <c15:dlblFieldTableCache>
                        <c:ptCount val="1"/>
                      </c15:dlblFieldTableCache>
                    </c15:dlblFTEntry>
                  </c15:dlblFieldTable>
                  <c15:showDataLabelsRange val="0"/>
                </c:ext>
                <c:ext xmlns:c16="http://schemas.microsoft.com/office/drawing/2014/chart" uri="{C3380CC4-5D6E-409C-BE32-E72D297353CC}">
                  <c16:uniqueId val="{0000001A-B38F-46B9-9977-A12BD0B7776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{71412536-B49E-4076-AC79-8A084F41DA31}</c15:txfldGUID>
                      <c15:f>Diagramm!$K$50</c15:f>
                      <c15:dlblFieldTableCache>
                        <c:ptCount val="1"/>
                      </c15:dlblFieldTableCache>
                    </c15:dlblFTEntry>
                  </c15:dlblFieldTable>
                  <c15:showDataLabelsRange val="0"/>
                </c:ext>
                <c:ext xmlns:c16="http://schemas.microsoft.com/office/drawing/2014/chart" uri="{C3380CC4-5D6E-409C-BE32-E72D297353CC}">
                  <c16:uniqueId val="{0000001B-B38F-46B9-9977-A12BD0B7776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{85A0DAFE-22BF-4E52-B968-0EDF80C7EB22}</c15:txfldGUID>
                      <c15:f>Diagramm!$K$51</c15:f>
                      <c15:dlblFieldTableCache>
                        <c:ptCount val="1"/>
                      </c15:dlblFieldTableCache>
                    </c15:dlblFTEntry>
                  </c15:dlblFieldTable>
                  <c15:showDataLabelsRange val="0"/>
                </c:ext>
                <c:ext xmlns:c16="http://schemas.microsoft.com/office/drawing/2014/chart" uri="{C3380CC4-5D6E-409C-BE32-E72D297353CC}">
                  <c16:uniqueId val="{0000001C-B38F-46B9-9977-A12BD0B7776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{06D10D43-60A2-4B23-8B23-AB300A2214A5}</c15:txfldGUID>
                      <c15:f>Diagramm!$K$52</c15:f>
                      <c15:dlblFieldTableCache>
                        <c:ptCount val="1"/>
                      </c15:dlblFieldTableCache>
                    </c15:dlblFTEntry>
                  </c15:dlblFieldTable>
                  <c15:showDataLabelsRange val="0"/>
                </c:ext>
                <c:ext xmlns:c16="http://schemas.microsoft.com/office/drawing/2014/chart" uri="{C3380CC4-5D6E-409C-BE32-E72D297353CC}">
                  <c16:uniqueId val="{0000001D-B38F-46B9-9977-A12BD0B7776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{830A675C-B431-4D91-A017-E90499BD08C4}</c15:txfldGUID>
                      <c15:f>Diagramm!$K$53</c15:f>
                      <c15:dlblFieldTableCache>
                        <c:ptCount val="1"/>
                      </c15:dlblFieldTableCache>
                    </c15:dlblFTEntry>
                  </c15:dlblFieldTable>
                  <c15:showDataLabelsRange val="0"/>
                </c:ext>
                <c:ext xmlns:c16="http://schemas.microsoft.com/office/drawing/2014/chart" uri="{C3380CC4-5D6E-409C-BE32-E72D297353CC}">
                  <c16:uniqueId val="{0000001E-B38F-46B9-9977-A12BD0B7776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{32022032-F641-4E77-AFDC-B3C1CF275159}</c15:txfldGUID>
                      <c15:f>Diagramm!$K$54</c15:f>
                      <c15:dlblFieldTableCache>
                        <c:ptCount val="1"/>
                      </c15:dlblFieldTableCache>
                    </c15:dlblFTEntry>
                  </c15:dlblFieldTable>
                  <c15:showDataLabelsRange val="0"/>
                </c:ext>
                <c:ext xmlns:c16="http://schemas.microsoft.com/office/drawing/2014/chart" uri="{C3380CC4-5D6E-409C-BE32-E72D297353CC}">
                  <c16:uniqueId val="{0000001F-B38F-46B9-9977-A12BD0B7776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{B982BB79-FF6C-4847-942E-84632786B099}</c15:txfldGUID>
                      <c15:f>Diagramm!$K$55</c15:f>
                      <c15:dlblFieldTableCache>
                        <c:ptCount val="1"/>
                      </c15:dlblFieldTableCache>
                    </c15:dlblFTEntry>
                  </c15:dlblFieldTable>
                  <c15:showDataLabelsRange val="0"/>
                </c:ext>
                <c:ext xmlns:c16="http://schemas.microsoft.com/office/drawing/2014/chart" uri="{C3380CC4-5D6E-409C-BE32-E72D297353CC}">
                  <c16:uniqueId val="{00000020-B38F-46B9-9977-A12BD0B7776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{2E5A046E-A548-485C-AEC6-9D80A478812E}</c15:txfldGUID>
                      <c15:f>Diagramm!$K$56</c15:f>
                      <c15:dlblFieldTableCache>
                        <c:ptCount val="1"/>
                      </c15:dlblFieldTableCache>
                    </c15:dlblFTEntry>
                  </c15:dlblFieldTable>
                  <c15:showDataLabelsRange val="0"/>
                </c:ext>
                <c:ext xmlns:c16="http://schemas.microsoft.com/office/drawing/2014/chart" uri="{C3380CC4-5D6E-409C-BE32-E72D297353CC}">
                  <c16:uniqueId val="{00000021-B38F-46B9-9977-A12BD0B7776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{85925ADE-A5CC-44AF-83D4-0019E2E105E8}</c15:txfldGUID>
                      <c15:f>Diagramm!$K$57</c15:f>
                      <c15:dlblFieldTableCache>
                        <c:ptCount val="1"/>
                      </c15:dlblFieldTableCache>
                    </c15:dlblFTEntry>
                  </c15:dlblFieldTable>
                  <c15:showDataLabelsRange val="0"/>
                </c:ext>
                <c:ext xmlns:c16="http://schemas.microsoft.com/office/drawing/2014/chart" uri="{C3380CC4-5D6E-409C-BE32-E72D297353CC}">
                  <c16:uniqueId val="{00000022-B38F-46B9-9977-A12BD0B7776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{9963822A-38E6-4D0C-8E4E-F57A8A5756C3}</c15:txfldGUID>
                      <c15:f>Diagramm!$K$58</c15:f>
                      <c15:dlblFieldTableCache>
                        <c:ptCount val="1"/>
                      </c15:dlblFieldTableCache>
                    </c15:dlblFTEntry>
                  </c15:dlblFieldTable>
                  <c15:showDataLabelsRange val="0"/>
                </c:ext>
                <c:ext xmlns:c16="http://schemas.microsoft.com/office/drawing/2014/chart" uri="{C3380CC4-5D6E-409C-BE32-E72D297353CC}">
                  <c16:uniqueId val="{00000023-B38F-46B9-9977-A12BD0B7776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{F28ACD36-EA92-4EDD-B272-38CC6FAADD58}</c15:txfldGUID>
                      <c15:f>Diagramm!$K$59</c15:f>
                      <c15:dlblFieldTableCache>
                        <c:ptCount val="1"/>
                      </c15:dlblFieldTableCache>
                    </c15:dlblFTEntry>
                  </c15:dlblFieldTable>
                  <c15:showDataLabelsRange val="0"/>
                </c:ext>
                <c:ext xmlns:c16="http://schemas.microsoft.com/office/drawing/2014/chart" uri="{C3380CC4-5D6E-409C-BE32-E72D297353CC}">
                  <c16:uniqueId val="{00000024-B38F-46B9-9977-A12BD0B7776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{4621FFA7-7BC6-49F9-AC85-1082AB47AA28}</c15:txfldGUID>
                      <c15:f>Diagramm!$K$60</c15:f>
                      <c15:dlblFieldTableCache>
                        <c:ptCount val="1"/>
                      </c15:dlblFieldTableCache>
                    </c15:dlblFTEntry>
                  </c15:dlblFieldTable>
                  <c15:showDataLabelsRange val="0"/>
                </c:ext>
                <c:ext xmlns:c16="http://schemas.microsoft.com/office/drawing/2014/chart" uri="{C3380CC4-5D6E-409C-BE32-E72D297353CC}">
                  <c16:uniqueId val="{00000025-B38F-46B9-9977-A12BD0B7776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{DAE8F06C-534D-4CF4-B3B5-77177D619FD6}</c15:txfldGUID>
                      <c15:f>Diagramm!$K$61</c15:f>
                      <c15:dlblFieldTableCache>
                        <c:ptCount val="1"/>
                      </c15:dlblFieldTableCache>
                    </c15:dlblFTEntry>
                  </c15:dlblFieldTable>
                  <c15:showDataLabelsRange val="0"/>
                </c:ext>
                <c:ext xmlns:c16="http://schemas.microsoft.com/office/drawing/2014/chart" uri="{C3380CC4-5D6E-409C-BE32-E72D297353CC}">
                  <c16:uniqueId val="{00000026-B38F-46B9-9977-A12BD0B7776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{C74DA55F-F8AC-4FBA-AF76-B5752ED400FB}</c15:txfldGUID>
                      <c15:f>Diagramm!$K$62</c15:f>
                      <c15:dlblFieldTableCache>
                        <c:ptCount val="1"/>
                      </c15:dlblFieldTableCache>
                    </c15:dlblFTEntry>
                  </c15:dlblFieldTable>
                  <c15:showDataLabelsRange val="0"/>
                </c:ext>
                <c:ext xmlns:c16="http://schemas.microsoft.com/office/drawing/2014/chart" uri="{C3380CC4-5D6E-409C-BE32-E72D297353CC}">
                  <c16:uniqueId val="{00000027-B38F-46B9-9977-A12BD0B7776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{4B7E4B0B-625A-43FA-87CA-E6D4D517D6D6}</c15:txfldGUID>
                      <c15:f>Diagramm!$K$63</c15:f>
                      <c15:dlblFieldTableCache>
                        <c:ptCount val="1"/>
                      </c15:dlblFieldTableCache>
                    </c15:dlblFTEntry>
                  </c15:dlblFieldTable>
                  <c15:showDataLabelsRange val="0"/>
                </c:ext>
                <c:ext xmlns:c16="http://schemas.microsoft.com/office/drawing/2014/chart" uri="{C3380CC4-5D6E-409C-BE32-E72D297353CC}">
                  <c16:uniqueId val="{00000028-B38F-46B9-9977-A12BD0B7776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{DFE06C96-4D97-4E41-BEDE-37E2F17A3DC9}</c15:txfldGUID>
                      <c15:f>Diagramm!$K$64</c15:f>
                      <c15:dlblFieldTableCache>
                        <c:ptCount val="1"/>
                      </c15:dlblFieldTableCache>
                    </c15:dlblFTEntry>
                  </c15:dlblFieldTable>
                  <c15:showDataLabelsRange val="0"/>
                </c:ext>
                <c:ext xmlns:c16="http://schemas.microsoft.com/office/drawing/2014/chart" uri="{C3380CC4-5D6E-409C-BE32-E72D297353CC}">
                  <c16:uniqueId val="{00000029-B38F-46B9-9977-A12BD0B7776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{6587752A-0265-4226-9686-110CEA20A76E}</c15:txfldGUID>
                      <c15:f>Diagramm!$K$65</c15:f>
                      <c15:dlblFieldTableCache>
                        <c:ptCount val="1"/>
                      </c15:dlblFieldTableCache>
                    </c15:dlblFTEntry>
                  </c15:dlblFieldTable>
                  <c15:showDataLabelsRange val="0"/>
                </c:ext>
                <c:ext xmlns:c16="http://schemas.microsoft.com/office/drawing/2014/chart" uri="{C3380CC4-5D6E-409C-BE32-E72D297353CC}">
                  <c16:uniqueId val="{0000002A-B38F-46B9-9977-A12BD0B7776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{346B3F3E-752F-4858-BA77-A6298A5335FB}</c15:txfldGUID>
                      <c15:f>Diagramm!$K$66</c15:f>
                      <c15:dlblFieldTableCache>
                        <c:ptCount val="1"/>
                      </c15:dlblFieldTableCache>
                    </c15:dlblFTEntry>
                  </c15:dlblFieldTable>
                  <c15:showDataLabelsRange val="0"/>
                </c:ext>
                <c:ext xmlns:c16="http://schemas.microsoft.com/office/drawing/2014/chart" uri="{C3380CC4-5D6E-409C-BE32-E72D297353CC}">
                  <c16:uniqueId val="{0000002B-B38F-46B9-9977-A12BD0B7776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{B6B8FF34-FFE6-4C07-87FF-EA34BCE9AB22}</c15:txfldGUID>
                      <c15:f>Diagramm!$K$67</c15:f>
                      <c15:dlblFieldTableCache>
                        <c:ptCount val="1"/>
                      </c15:dlblFieldTableCache>
                    </c15:dlblFTEntry>
                  </c15:dlblFieldTable>
                  <c15:showDataLabelsRange val="0"/>
                </c:ext>
                <c:ext xmlns:c16="http://schemas.microsoft.com/office/drawing/2014/chart" uri="{C3380CC4-5D6E-409C-BE32-E72D297353CC}">
                  <c16:uniqueId val="{0000002C-B38F-46B9-9977-A12BD0B7776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38F-46B9-9977-A12BD0B7776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{C6AAEBD7-BD81-4D98-A1D0-1A24C5BDA497}</c15:txfldGUID>
                      <c15:f>Diagramm!$J$46</c15:f>
                      <c15:dlblFieldTableCache>
                        <c:ptCount val="1"/>
                      </c15:dlblFieldTableCache>
                    </c15:dlblFTEntry>
                  </c15:dlblFieldTable>
                  <c15:showDataLabelsRange val="0"/>
                </c:ext>
                <c:ext xmlns:c16="http://schemas.microsoft.com/office/drawing/2014/chart" uri="{C3380CC4-5D6E-409C-BE32-E72D297353CC}">
                  <c16:uniqueId val="{0000002E-B38F-46B9-9977-A12BD0B7776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{AAC640EF-CF4B-4828-9B30-1E4D0C17F3BE}</c15:txfldGUID>
                      <c15:f>Diagramm!$J$47</c15:f>
                      <c15:dlblFieldTableCache>
                        <c:ptCount val="1"/>
                      </c15:dlblFieldTableCache>
                    </c15:dlblFTEntry>
                  </c15:dlblFieldTable>
                  <c15:showDataLabelsRange val="0"/>
                </c:ext>
                <c:ext xmlns:c16="http://schemas.microsoft.com/office/drawing/2014/chart" uri="{C3380CC4-5D6E-409C-BE32-E72D297353CC}">
                  <c16:uniqueId val="{0000002F-B38F-46B9-9977-A12BD0B7776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{2C2C49CF-DEB8-4626-B47A-3AC466A9E858}</c15:txfldGUID>
                      <c15:f>Diagramm!$J$48</c15:f>
                      <c15:dlblFieldTableCache>
                        <c:ptCount val="1"/>
                      </c15:dlblFieldTableCache>
                    </c15:dlblFTEntry>
                  </c15:dlblFieldTable>
                  <c15:showDataLabelsRange val="0"/>
                </c:ext>
                <c:ext xmlns:c16="http://schemas.microsoft.com/office/drawing/2014/chart" uri="{C3380CC4-5D6E-409C-BE32-E72D297353CC}">
                  <c16:uniqueId val="{00000030-B38F-46B9-9977-A12BD0B7776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{F4165F66-7BD1-4ABD-8B37-6B63358BC48C}</c15:txfldGUID>
                      <c15:f>Diagramm!$J$49</c15:f>
                      <c15:dlblFieldTableCache>
                        <c:ptCount val="1"/>
                      </c15:dlblFieldTableCache>
                    </c15:dlblFTEntry>
                  </c15:dlblFieldTable>
                  <c15:showDataLabelsRange val="0"/>
                </c:ext>
                <c:ext xmlns:c16="http://schemas.microsoft.com/office/drawing/2014/chart" uri="{C3380CC4-5D6E-409C-BE32-E72D297353CC}">
                  <c16:uniqueId val="{00000031-B38F-46B9-9977-A12BD0B7776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{832C04C7-C2C0-4B19-9E43-F420B85B40E4}</c15:txfldGUID>
                      <c15:f>Diagramm!$J$50</c15:f>
                      <c15:dlblFieldTableCache>
                        <c:ptCount val="1"/>
                      </c15:dlblFieldTableCache>
                    </c15:dlblFTEntry>
                  </c15:dlblFieldTable>
                  <c15:showDataLabelsRange val="0"/>
                </c:ext>
                <c:ext xmlns:c16="http://schemas.microsoft.com/office/drawing/2014/chart" uri="{C3380CC4-5D6E-409C-BE32-E72D297353CC}">
                  <c16:uniqueId val="{00000032-B38F-46B9-9977-A12BD0B7776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{55091099-01A8-43CC-A896-5773948DD8C4}</c15:txfldGUID>
                      <c15:f>Diagramm!$J$51</c15:f>
                      <c15:dlblFieldTableCache>
                        <c:ptCount val="1"/>
                      </c15:dlblFieldTableCache>
                    </c15:dlblFTEntry>
                  </c15:dlblFieldTable>
                  <c15:showDataLabelsRange val="0"/>
                </c:ext>
                <c:ext xmlns:c16="http://schemas.microsoft.com/office/drawing/2014/chart" uri="{C3380CC4-5D6E-409C-BE32-E72D297353CC}">
                  <c16:uniqueId val="{00000033-B38F-46B9-9977-A12BD0B7776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{4BB5E9DD-30AF-4F48-8F9D-9B2348CE43DA}</c15:txfldGUID>
                      <c15:f>Diagramm!$J$52</c15:f>
                      <c15:dlblFieldTableCache>
                        <c:ptCount val="1"/>
                      </c15:dlblFieldTableCache>
                    </c15:dlblFTEntry>
                  </c15:dlblFieldTable>
                  <c15:showDataLabelsRange val="0"/>
                </c:ext>
                <c:ext xmlns:c16="http://schemas.microsoft.com/office/drawing/2014/chart" uri="{C3380CC4-5D6E-409C-BE32-E72D297353CC}">
                  <c16:uniqueId val="{00000034-B38F-46B9-9977-A12BD0B7776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{46ADC5AF-29C9-4D34-97A1-874D4C8CFB65}</c15:txfldGUID>
                      <c15:f>Diagramm!$J$53</c15:f>
                      <c15:dlblFieldTableCache>
                        <c:ptCount val="1"/>
                      </c15:dlblFieldTableCache>
                    </c15:dlblFTEntry>
                  </c15:dlblFieldTable>
                  <c15:showDataLabelsRange val="0"/>
                </c:ext>
                <c:ext xmlns:c16="http://schemas.microsoft.com/office/drawing/2014/chart" uri="{C3380CC4-5D6E-409C-BE32-E72D297353CC}">
                  <c16:uniqueId val="{00000035-B38F-46B9-9977-A12BD0B7776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{CC2A8B66-543E-430F-A733-3B7333BD16F8}</c15:txfldGUID>
                      <c15:f>Diagramm!$J$54</c15:f>
                      <c15:dlblFieldTableCache>
                        <c:ptCount val="1"/>
                      </c15:dlblFieldTableCache>
                    </c15:dlblFTEntry>
                  </c15:dlblFieldTable>
                  <c15:showDataLabelsRange val="0"/>
                </c:ext>
                <c:ext xmlns:c16="http://schemas.microsoft.com/office/drawing/2014/chart" uri="{C3380CC4-5D6E-409C-BE32-E72D297353CC}">
                  <c16:uniqueId val="{00000036-B38F-46B9-9977-A12BD0B7776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{2CD43F99-0A3C-4864-9940-FBFFFEE57583}</c15:txfldGUID>
                      <c15:f>Diagramm!$J$55</c15:f>
                      <c15:dlblFieldTableCache>
                        <c:ptCount val="1"/>
                      </c15:dlblFieldTableCache>
                    </c15:dlblFTEntry>
                  </c15:dlblFieldTable>
                  <c15:showDataLabelsRange val="0"/>
                </c:ext>
                <c:ext xmlns:c16="http://schemas.microsoft.com/office/drawing/2014/chart" uri="{C3380CC4-5D6E-409C-BE32-E72D297353CC}">
                  <c16:uniqueId val="{00000037-B38F-46B9-9977-A12BD0B7776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{0AC73FA5-C7B6-4485-AAAE-55B72E4631E3}</c15:txfldGUID>
                      <c15:f>Diagramm!$J$56</c15:f>
                      <c15:dlblFieldTableCache>
                        <c:ptCount val="1"/>
                      </c15:dlblFieldTableCache>
                    </c15:dlblFTEntry>
                  </c15:dlblFieldTable>
                  <c15:showDataLabelsRange val="0"/>
                </c:ext>
                <c:ext xmlns:c16="http://schemas.microsoft.com/office/drawing/2014/chart" uri="{C3380CC4-5D6E-409C-BE32-E72D297353CC}">
                  <c16:uniqueId val="{00000038-B38F-46B9-9977-A12BD0B7776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{526F1FF8-BB51-4375-82CE-E0651458B002}</c15:txfldGUID>
                      <c15:f>Diagramm!$J$57</c15:f>
                      <c15:dlblFieldTableCache>
                        <c:ptCount val="1"/>
                      </c15:dlblFieldTableCache>
                    </c15:dlblFTEntry>
                  </c15:dlblFieldTable>
                  <c15:showDataLabelsRange val="0"/>
                </c:ext>
                <c:ext xmlns:c16="http://schemas.microsoft.com/office/drawing/2014/chart" uri="{C3380CC4-5D6E-409C-BE32-E72D297353CC}">
                  <c16:uniqueId val="{00000039-B38F-46B9-9977-A12BD0B7776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{27B9EB0F-DDE3-4F87-9417-5CD2B1BCBF21}</c15:txfldGUID>
                      <c15:f>Diagramm!$J$58</c15:f>
                      <c15:dlblFieldTableCache>
                        <c:ptCount val="1"/>
                      </c15:dlblFieldTableCache>
                    </c15:dlblFTEntry>
                  </c15:dlblFieldTable>
                  <c15:showDataLabelsRange val="0"/>
                </c:ext>
                <c:ext xmlns:c16="http://schemas.microsoft.com/office/drawing/2014/chart" uri="{C3380CC4-5D6E-409C-BE32-E72D297353CC}">
                  <c16:uniqueId val="{0000003A-B38F-46B9-9977-A12BD0B7776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{41155A48-6D77-4429-BA3D-D85EBB40E0BF}</c15:txfldGUID>
                      <c15:f>Diagramm!$J$59</c15:f>
                      <c15:dlblFieldTableCache>
                        <c:ptCount val="1"/>
                      </c15:dlblFieldTableCache>
                    </c15:dlblFTEntry>
                  </c15:dlblFieldTable>
                  <c15:showDataLabelsRange val="0"/>
                </c:ext>
                <c:ext xmlns:c16="http://schemas.microsoft.com/office/drawing/2014/chart" uri="{C3380CC4-5D6E-409C-BE32-E72D297353CC}">
                  <c16:uniqueId val="{0000003B-B38F-46B9-9977-A12BD0B7776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{848FD164-20AE-4F74-AFC3-AA86CE7A0E85}</c15:txfldGUID>
                      <c15:f>Diagramm!$J$60</c15:f>
                      <c15:dlblFieldTableCache>
                        <c:ptCount val="1"/>
                      </c15:dlblFieldTableCache>
                    </c15:dlblFTEntry>
                  </c15:dlblFieldTable>
                  <c15:showDataLabelsRange val="0"/>
                </c:ext>
                <c:ext xmlns:c16="http://schemas.microsoft.com/office/drawing/2014/chart" uri="{C3380CC4-5D6E-409C-BE32-E72D297353CC}">
                  <c16:uniqueId val="{0000003C-B38F-46B9-9977-A12BD0B7776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{DB4E063E-69F3-4C73-9B77-0A601BA9C80F}</c15:txfldGUID>
                      <c15:f>Diagramm!$J$61</c15:f>
                      <c15:dlblFieldTableCache>
                        <c:ptCount val="1"/>
                      </c15:dlblFieldTableCache>
                    </c15:dlblFTEntry>
                  </c15:dlblFieldTable>
                  <c15:showDataLabelsRange val="0"/>
                </c:ext>
                <c:ext xmlns:c16="http://schemas.microsoft.com/office/drawing/2014/chart" uri="{C3380CC4-5D6E-409C-BE32-E72D297353CC}">
                  <c16:uniqueId val="{0000003D-B38F-46B9-9977-A12BD0B7776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{07DED71A-BB77-4A55-BC05-30D780EC0B9C}</c15:txfldGUID>
                      <c15:f>Diagramm!$J$62</c15:f>
                      <c15:dlblFieldTableCache>
                        <c:ptCount val="1"/>
                      </c15:dlblFieldTableCache>
                    </c15:dlblFTEntry>
                  </c15:dlblFieldTable>
                  <c15:showDataLabelsRange val="0"/>
                </c:ext>
                <c:ext xmlns:c16="http://schemas.microsoft.com/office/drawing/2014/chart" uri="{C3380CC4-5D6E-409C-BE32-E72D297353CC}">
                  <c16:uniqueId val="{0000003E-B38F-46B9-9977-A12BD0B7776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{6F877334-736C-47A9-8581-8EFD1118D65B}</c15:txfldGUID>
                      <c15:f>Diagramm!$J$63</c15:f>
                      <c15:dlblFieldTableCache>
                        <c:ptCount val="1"/>
                      </c15:dlblFieldTableCache>
                    </c15:dlblFTEntry>
                  </c15:dlblFieldTable>
                  <c15:showDataLabelsRange val="0"/>
                </c:ext>
                <c:ext xmlns:c16="http://schemas.microsoft.com/office/drawing/2014/chart" uri="{C3380CC4-5D6E-409C-BE32-E72D297353CC}">
                  <c16:uniqueId val="{0000003F-B38F-46B9-9977-A12BD0B7776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{9411703F-4F4D-4362-8ED9-209A56510747}</c15:txfldGUID>
                      <c15:f>Diagramm!$J$64</c15:f>
                      <c15:dlblFieldTableCache>
                        <c:ptCount val="1"/>
                      </c15:dlblFieldTableCache>
                    </c15:dlblFTEntry>
                  </c15:dlblFieldTable>
                  <c15:showDataLabelsRange val="0"/>
                </c:ext>
                <c:ext xmlns:c16="http://schemas.microsoft.com/office/drawing/2014/chart" uri="{C3380CC4-5D6E-409C-BE32-E72D297353CC}">
                  <c16:uniqueId val="{00000040-B38F-46B9-9977-A12BD0B7776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{83887C35-3D23-4DB4-993B-6292B1BF527F}</c15:txfldGUID>
                      <c15:f>Diagramm!$J$65</c15:f>
                      <c15:dlblFieldTableCache>
                        <c:ptCount val="1"/>
                      </c15:dlblFieldTableCache>
                    </c15:dlblFTEntry>
                  </c15:dlblFieldTable>
                  <c15:showDataLabelsRange val="0"/>
                </c:ext>
                <c:ext xmlns:c16="http://schemas.microsoft.com/office/drawing/2014/chart" uri="{C3380CC4-5D6E-409C-BE32-E72D297353CC}">
                  <c16:uniqueId val="{00000041-B38F-46B9-9977-A12BD0B7776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{92905D0A-024A-41B4-874A-6F8CFBB06204}</c15:txfldGUID>
                      <c15:f>Diagramm!$J$66</c15:f>
                      <c15:dlblFieldTableCache>
                        <c:ptCount val="1"/>
                      </c15:dlblFieldTableCache>
                    </c15:dlblFTEntry>
                  </c15:dlblFieldTable>
                  <c15:showDataLabelsRange val="0"/>
                </c:ext>
                <c:ext xmlns:c16="http://schemas.microsoft.com/office/drawing/2014/chart" uri="{C3380CC4-5D6E-409C-BE32-E72D297353CC}">
                  <c16:uniqueId val="{00000042-B38F-46B9-9977-A12BD0B7776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{1849A20E-B2E0-4168-B3E9-149948F781CF}</c15:txfldGUID>
                      <c15:f>Diagramm!$J$67</c15:f>
                      <c15:dlblFieldTableCache>
                        <c:ptCount val="1"/>
                      </c15:dlblFieldTableCache>
                    </c15:dlblFTEntry>
                  </c15:dlblFieldTable>
                  <c15:showDataLabelsRange val="0"/>
                </c:ext>
                <c:ext xmlns:c16="http://schemas.microsoft.com/office/drawing/2014/chart" uri="{C3380CC4-5D6E-409C-BE32-E72D297353CC}">
                  <c16:uniqueId val="{00000043-B38F-46B9-9977-A12BD0B7776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38F-46B9-9977-A12BD0B7776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92-42F5-8F27-A0283FD812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92-42F5-8F27-A0283FD812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92-42F5-8F27-A0283FD812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92-42F5-8F27-A0283FD812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992-42F5-8F27-A0283FD812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92-42F5-8F27-A0283FD812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992-42F5-8F27-A0283FD812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92-42F5-8F27-A0283FD812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992-42F5-8F27-A0283FD812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992-42F5-8F27-A0283FD812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992-42F5-8F27-A0283FD812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992-42F5-8F27-A0283FD812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992-42F5-8F27-A0283FD812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992-42F5-8F27-A0283FD812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992-42F5-8F27-A0283FD812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992-42F5-8F27-A0283FD812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992-42F5-8F27-A0283FD812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992-42F5-8F27-A0283FD812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992-42F5-8F27-A0283FD812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992-42F5-8F27-A0283FD812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992-42F5-8F27-A0283FD812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992-42F5-8F27-A0283FD812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992-42F5-8F27-A0283FD8125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992-42F5-8F27-A0283FD812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992-42F5-8F27-A0283FD812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992-42F5-8F27-A0283FD812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992-42F5-8F27-A0283FD812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992-42F5-8F27-A0283FD812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992-42F5-8F27-A0283FD812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992-42F5-8F27-A0283FD812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992-42F5-8F27-A0283FD812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992-42F5-8F27-A0283FD812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992-42F5-8F27-A0283FD812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992-42F5-8F27-A0283FD812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992-42F5-8F27-A0283FD812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992-42F5-8F27-A0283FD812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992-42F5-8F27-A0283FD812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992-42F5-8F27-A0283FD812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992-42F5-8F27-A0283FD812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992-42F5-8F27-A0283FD812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992-42F5-8F27-A0283FD812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992-42F5-8F27-A0283FD812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992-42F5-8F27-A0283FD812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992-42F5-8F27-A0283FD812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992-42F5-8F27-A0283FD8125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992-42F5-8F27-A0283FD8125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992-42F5-8F27-A0283FD8125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992-42F5-8F27-A0283FD8125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992-42F5-8F27-A0283FD8125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992-42F5-8F27-A0283FD8125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992-42F5-8F27-A0283FD8125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992-42F5-8F27-A0283FD8125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992-42F5-8F27-A0283FD8125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992-42F5-8F27-A0283FD8125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992-42F5-8F27-A0283FD8125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992-42F5-8F27-A0283FD8125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992-42F5-8F27-A0283FD8125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992-42F5-8F27-A0283FD8125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992-42F5-8F27-A0283FD8125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992-42F5-8F27-A0283FD8125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992-42F5-8F27-A0283FD8125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992-42F5-8F27-A0283FD8125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992-42F5-8F27-A0283FD8125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992-42F5-8F27-A0283FD8125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992-42F5-8F27-A0283FD8125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992-42F5-8F27-A0283FD8125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992-42F5-8F27-A0283FD8125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992-42F5-8F27-A0283FD8125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992-42F5-8F27-A0283FD8125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102.14845550945135</c:v>
                </c:pt>
                <c:pt idx="2">
                  <c:v>104.13093591516829</c:v>
                </c:pt>
                <c:pt idx="3">
                  <c:v>102.90225910557859</c:v>
                </c:pt>
                <c:pt idx="4">
                  <c:v>102.62563393268786</c:v>
                </c:pt>
                <c:pt idx="5">
                  <c:v>103.49469801751961</c:v>
                </c:pt>
                <c:pt idx="6">
                  <c:v>105.8298755186722</c:v>
                </c:pt>
                <c:pt idx="7">
                  <c:v>104.14707238358692</c:v>
                </c:pt>
                <c:pt idx="8">
                  <c:v>104.31304748732136</c:v>
                </c:pt>
                <c:pt idx="9">
                  <c:v>105.33425541724297</c:v>
                </c:pt>
                <c:pt idx="10">
                  <c:v>105.64315352697096</c:v>
                </c:pt>
                <c:pt idx="11">
                  <c:v>104.24619640387276</c:v>
                </c:pt>
                <c:pt idx="12">
                  <c:v>104.54817888427847</c:v>
                </c:pt>
                <c:pt idx="13">
                  <c:v>106.65283540802213</c:v>
                </c:pt>
                <c:pt idx="14">
                  <c:v>109.08022130013831</c:v>
                </c:pt>
                <c:pt idx="15">
                  <c:v>108.10511756569848</c:v>
                </c:pt>
                <c:pt idx="16">
                  <c:v>108.62840018441678</c:v>
                </c:pt>
                <c:pt idx="17">
                  <c:v>110.25357307514984</c:v>
                </c:pt>
                <c:pt idx="18">
                  <c:v>112.53573075149839</c:v>
                </c:pt>
                <c:pt idx="19">
                  <c:v>111.89488243430152</c:v>
                </c:pt>
                <c:pt idx="20">
                  <c:v>111.91332411249424</c:v>
                </c:pt>
                <c:pt idx="21">
                  <c:v>113.52466574458275</c:v>
                </c:pt>
                <c:pt idx="22">
                  <c:v>116.30705394190872</c:v>
                </c:pt>
                <c:pt idx="23">
                  <c:v>115.14522821576763</c:v>
                </c:pt>
                <c:pt idx="24">
                  <c:v>115.30889810972798</c:v>
                </c:pt>
              </c:numCache>
            </c:numRef>
          </c:val>
          <c:smooth val="0"/>
          <c:extLst>
            <c:ext xmlns:c16="http://schemas.microsoft.com/office/drawing/2014/chart" uri="{C3380CC4-5D6E-409C-BE32-E72D297353CC}">
              <c16:uniqueId val="{00000000-36C6-4855-A5EF-DC1FB5B392C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105.50249169435216</c:v>
                </c:pt>
                <c:pt idx="2">
                  <c:v>109.0531561461794</c:v>
                </c:pt>
                <c:pt idx="3">
                  <c:v>108.55481727574752</c:v>
                </c:pt>
                <c:pt idx="4">
                  <c:v>105.46096345514951</c:v>
                </c:pt>
                <c:pt idx="5">
                  <c:v>109.44767441860466</c:v>
                </c:pt>
                <c:pt idx="6">
                  <c:v>114.01578073089702</c:v>
                </c:pt>
                <c:pt idx="7">
                  <c:v>113.12292358803985</c:v>
                </c:pt>
                <c:pt idx="8">
                  <c:v>112.31312292358804</c:v>
                </c:pt>
                <c:pt idx="9">
                  <c:v>117.44186046511629</c:v>
                </c:pt>
                <c:pt idx="10">
                  <c:v>118.77076411960132</c:v>
                </c:pt>
                <c:pt idx="11">
                  <c:v>118.08554817275747</c:v>
                </c:pt>
                <c:pt idx="12">
                  <c:v>116.9435215946844</c:v>
                </c:pt>
                <c:pt idx="13">
                  <c:v>123.33887043189368</c:v>
                </c:pt>
                <c:pt idx="14">
                  <c:v>123.65033222591362</c:v>
                </c:pt>
                <c:pt idx="15">
                  <c:v>123.04817275747509</c:v>
                </c:pt>
                <c:pt idx="16">
                  <c:v>123.08970099667773</c:v>
                </c:pt>
                <c:pt idx="17">
                  <c:v>129.56810631229237</c:v>
                </c:pt>
                <c:pt idx="18">
                  <c:v>130.91777408637876</c:v>
                </c:pt>
                <c:pt idx="19">
                  <c:v>129.6511627906977</c:v>
                </c:pt>
                <c:pt idx="20">
                  <c:v>129.17358803986713</c:v>
                </c:pt>
                <c:pt idx="21">
                  <c:v>134.17774086378736</c:v>
                </c:pt>
                <c:pt idx="22">
                  <c:v>137.6453488372093</c:v>
                </c:pt>
                <c:pt idx="23">
                  <c:v>134.88372093023256</c:v>
                </c:pt>
                <c:pt idx="24">
                  <c:v>131.08388704318935</c:v>
                </c:pt>
              </c:numCache>
            </c:numRef>
          </c:val>
          <c:smooth val="0"/>
          <c:extLst>
            <c:ext xmlns:c16="http://schemas.microsoft.com/office/drawing/2014/chart" uri="{C3380CC4-5D6E-409C-BE32-E72D297353CC}">
              <c16:uniqueId val="{00000001-36C6-4855-A5EF-DC1FB5B392C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101.04752171691365</c:v>
                </c:pt>
                <c:pt idx="2">
                  <c:v>102.15891670924886</c:v>
                </c:pt>
                <c:pt idx="3">
                  <c:v>101.96729688298416</c:v>
                </c:pt>
                <c:pt idx="4">
                  <c:v>100.16607051609607</c:v>
                </c:pt>
                <c:pt idx="5">
                  <c:v>100.48543689320388</c:v>
                </c:pt>
                <c:pt idx="6">
                  <c:v>99.744506898313745</c:v>
                </c:pt>
                <c:pt idx="7">
                  <c:v>100.22994379151764</c:v>
                </c:pt>
                <c:pt idx="8">
                  <c:v>99.22074603985692</c:v>
                </c:pt>
                <c:pt idx="9">
                  <c:v>99.923352069494115</c:v>
                </c:pt>
                <c:pt idx="10">
                  <c:v>98.313745528870726</c:v>
                </c:pt>
                <c:pt idx="11">
                  <c:v>98.607562595809924</c:v>
                </c:pt>
                <c:pt idx="12">
                  <c:v>97.828308635666843</c:v>
                </c:pt>
                <c:pt idx="13">
                  <c:v>98.863055697496165</c:v>
                </c:pt>
                <c:pt idx="14">
                  <c:v>98.530914665304039</c:v>
                </c:pt>
                <c:pt idx="15">
                  <c:v>99.259070005109862</c:v>
                </c:pt>
                <c:pt idx="16">
                  <c:v>97.930505876341329</c:v>
                </c:pt>
                <c:pt idx="17">
                  <c:v>99.476239141543175</c:v>
                </c:pt>
                <c:pt idx="18">
                  <c:v>99.322943280531433</c:v>
                </c:pt>
                <c:pt idx="19">
                  <c:v>99.067450178845178</c:v>
                </c:pt>
                <c:pt idx="20">
                  <c:v>98.709759836484409</c:v>
                </c:pt>
                <c:pt idx="21">
                  <c:v>99.73173224322943</c:v>
                </c:pt>
                <c:pt idx="22">
                  <c:v>98.428717424629525</c:v>
                </c:pt>
                <c:pt idx="23">
                  <c:v>97.879407256004086</c:v>
                </c:pt>
                <c:pt idx="24">
                  <c:v>95.746039856923858</c:v>
                </c:pt>
              </c:numCache>
            </c:numRef>
          </c:val>
          <c:smooth val="0"/>
          <c:extLst>
            <c:ext xmlns:c16="http://schemas.microsoft.com/office/drawing/2014/chart" uri="{C3380CC4-5D6E-409C-BE32-E72D297353CC}">
              <c16:uniqueId val="{00000002-36C6-4855-A5EF-DC1FB5B392C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6C6-4855-A5EF-DC1FB5B392C1}"/>
                </c:ext>
              </c:extLst>
            </c:dLbl>
            <c:dLbl>
              <c:idx val="1"/>
              <c:delete val="1"/>
              <c:extLst>
                <c:ext xmlns:c15="http://schemas.microsoft.com/office/drawing/2012/chart" uri="{CE6537A1-D6FC-4f65-9D91-7224C49458BB}"/>
                <c:ext xmlns:c16="http://schemas.microsoft.com/office/drawing/2014/chart" uri="{C3380CC4-5D6E-409C-BE32-E72D297353CC}">
                  <c16:uniqueId val="{00000004-36C6-4855-A5EF-DC1FB5B392C1}"/>
                </c:ext>
              </c:extLst>
            </c:dLbl>
            <c:dLbl>
              <c:idx val="2"/>
              <c:delete val="1"/>
              <c:extLst>
                <c:ext xmlns:c15="http://schemas.microsoft.com/office/drawing/2012/chart" uri="{CE6537A1-D6FC-4f65-9D91-7224C49458BB}"/>
                <c:ext xmlns:c16="http://schemas.microsoft.com/office/drawing/2014/chart" uri="{C3380CC4-5D6E-409C-BE32-E72D297353CC}">
                  <c16:uniqueId val="{00000005-36C6-4855-A5EF-DC1FB5B392C1}"/>
                </c:ext>
              </c:extLst>
            </c:dLbl>
            <c:dLbl>
              <c:idx val="3"/>
              <c:delete val="1"/>
              <c:extLst>
                <c:ext xmlns:c15="http://schemas.microsoft.com/office/drawing/2012/chart" uri="{CE6537A1-D6FC-4f65-9D91-7224C49458BB}"/>
                <c:ext xmlns:c16="http://schemas.microsoft.com/office/drawing/2014/chart" uri="{C3380CC4-5D6E-409C-BE32-E72D297353CC}">
                  <c16:uniqueId val="{00000006-36C6-4855-A5EF-DC1FB5B392C1}"/>
                </c:ext>
              </c:extLst>
            </c:dLbl>
            <c:dLbl>
              <c:idx val="4"/>
              <c:delete val="1"/>
              <c:extLst>
                <c:ext xmlns:c15="http://schemas.microsoft.com/office/drawing/2012/chart" uri="{CE6537A1-D6FC-4f65-9D91-7224C49458BB}"/>
                <c:ext xmlns:c16="http://schemas.microsoft.com/office/drawing/2014/chart" uri="{C3380CC4-5D6E-409C-BE32-E72D297353CC}">
                  <c16:uniqueId val="{00000007-36C6-4855-A5EF-DC1FB5B392C1}"/>
                </c:ext>
              </c:extLst>
            </c:dLbl>
            <c:dLbl>
              <c:idx val="5"/>
              <c:delete val="1"/>
              <c:extLst>
                <c:ext xmlns:c15="http://schemas.microsoft.com/office/drawing/2012/chart" uri="{CE6537A1-D6FC-4f65-9D91-7224C49458BB}"/>
                <c:ext xmlns:c16="http://schemas.microsoft.com/office/drawing/2014/chart" uri="{C3380CC4-5D6E-409C-BE32-E72D297353CC}">
                  <c16:uniqueId val="{00000008-36C6-4855-A5EF-DC1FB5B392C1}"/>
                </c:ext>
              </c:extLst>
            </c:dLbl>
            <c:dLbl>
              <c:idx val="6"/>
              <c:delete val="1"/>
              <c:extLst>
                <c:ext xmlns:c15="http://schemas.microsoft.com/office/drawing/2012/chart" uri="{CE6537A1-D6FC-4f65-9D91-7224C49458BB}"/>
                <c:ext xmlns:c16="http://schemas.microsoft.com/office/drawing/2014/chart" uri="{C3380CC4-5D6E-409C-BE32-E72D297353CC}">
                  <c16:uniqueId val="{00000009-36C6-4855-A5EF-DC1FB5B392C1}"/>
                </c:ext>
              </c:extLst>
            </c:dLbl>
            <c:dLbl>
              <c:idx val="7"/>
              <c:delete val="1"/>
              <c:extLst>
                <c:ext xmlns:c15="http://schemas.microsoft.com/office/drawing/2012/chart" uri="{CE6537A1-D6FC-4f65-9D91-7224C49458BB}"/>
                <c:ext xmlns:c16="http://schemas.microsoft.com/office/drawing/2014/chart" uri="{C3380CC4-5D6E-409C-BE32-E72D297353CC}">
                  <c16:uniqueId val="{0000000A-36C6-4855-A5EF-DC1FB5B392C1}"/>
                </c:ext>
              </c:extLst>
            </c:dLbl>
            <c:dLbl>
              <c:idx val="8"/>
              <c:delete val="1"/>
              <c:extLst>
                <c:ext xmlns:c15="http://schemas.microsoft.com/office/drawing/2012/chart" uri="{CE6537A1-D6FC-4f65-9D91-7224C49458BB}"/>
                <c:ext xmlns:c16="http://schemas.microsoft.com/office/drawing/2014/chart" uri="{C3380CC4-5D6E-409C-BE32-E72D297353CC}">
                  <c16:uniqueId val="{0000000B-36C6-4855-A5EF-DC1FB5B392C1}"/>
                </c:ext>
              </c:extLst>
            </c:dLbl>
            <c:dLbl>
              <c:idx val="9"/>
              <c:delete val="1"/>
              <c:extLst>
                <c:ext xmlns:c15="http://schemas.microsoft.com/office/drawing/2012/chart" uri="{CE6537A1-D6FC-4f65-9D91-7224C49458BB}"/>
                <c:ext xmlns:c16="http://schemas.microsoft.com/office/drawing/2014/chart" uri="{C3380CC4-5D6E-409C-BE32-E72D297353CC}">
                  <c16:uniqueId val="{0000000C-36C6-4855-A5EF-DC1FB5B392C1}"/>
                </c:ext>
              </c:extLst>
            </c:dLbl>
            <c:dLbl>
              <c:idx val="10"/>
              <c:delete val="1"/>
              <c:extLst>
                <c:ext xmlns:c15="http://schemas.microsoft.com/office/drawing/2012/chart" uri="{CE6537A1-D6FC-4f65-9D91-7224C49458BB}"/>
                <c:ext xmlns:c16="http://schemas.microsoft.com/office/drawing/2014/chart" uri="{C3380CC4-5D6E-409C-BE32-E72D297353CC}">
                  <c16:uniqueId val="{0000000D-36C6-4855-A5EF-DC1FB5B392C1}"/>
                </c:ext>
              </c:extLst>
            </c:dLbl>
            <c:dLbl>
              <c:idx val="11"/>
              <c:delete val="1"/>
              <c:extLst>
                <c:ext xmlns:c15="http://schemas.microsoft.com/office/drawing/2012/chart" uri="{CE6537A1-D6FC-4f65-9D91-7224C49458BB}"/>
                <c:ext xmlns:c16="http://schemas.microsoft.com/office/drawing/2014/chart" uri="{C3380CC4-5D6E-409C-BE32-E72D297353CC}">
                  <c16:uniqueId val="{0000000E-36C6-4855-A5EF-DC1FB5B392C1}"/>
                </c:ext>
              </c:extLst>
            </c:dLbl>
            <c:dLbl>
              <c:idx val="12"/>
              <c:delete val="1"/>
              <c:extLst>
                <c:ext xmlns:c15="http://schemas.microsoft.com/office/drawing/2012/chart" uri="{CE6537A1-D6FC-4f65-9D91-7224C49458BB}"/>
                <c:ext xmlns:c16="http://schemas.microsoft.com/office/drawing/2014/chart" uri="{C3380CC4-5D6E-409C-BE32-E72D297353CC}">
                  <c16:uniqueId val="{0000000F-36C6-4855-A5EF-DC1FB5B392C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6C6-4855-A5EF-DC1FB5B392C1}"/>
                </c:ext>
              </c:extLst>
            </c:dLbl>
            <c:dLbl>
              <c:idx val="14"/>
              <c:delete val="1"/>
              <c:extLst>
                <c:ext xmlns:c15="http://schemas.microsoft.com/office/drawing/2012/chart" uri="{CE6537A1-D6FC-4f65-9D91-7224C49458BB}"/>
                <c:ext xmlns:c16="http://schemas.microsoft.com/office/drawing/2014/chart" uri="{C3380CC4-5D6E-409C-BE32-E72D297353CC}">
                  <c16:uniqueId val="{00000011-36C6-4855-A5EF-DC1FB5B392C1}"/>
                </c:ext>
              </c:extLst>
            </c:dLbl>
            <c:dLbl>
              <c:idx val="15"/>
              <c:delete val="1"/>
              <c:extLst>
                <c:ext xmlns:c15="http://schemas.microsoft.com/office/drawing/2012/chart" uri="{CE6537A1-D6FC-4f65-9D91-7224C49458BB}"/>
                <c:ext xmlns:c16="http://schemas.microsoft.com/office/drawing/2014/chart" uri="{C3380CC4-5D6E-409C-BE32-E72D297353CC}">
                  <c16:uniqueId val="{00000012-36C6-4855-A5EF-DC1FB5B392C1}"/>
                </c:ext>
              </c:extLst>
            </c:dLbl>
            <c:dLbl>
              <c:idx val="16"/>
              <c:delete val="1"/>
              <c:extLst>
                <c:ext xmlns:c15="http://schemas.microsoft.com/office/drawing/2012/chart" uri="{CE6537A1-D6FC-4f65-9D91-7224C49458BB}"/>
                <c:ext xmlns:c16="http://schemas.microsoft.com/office/drawing/2014/chart" uri="{C3380CC4-5D6E-409C-BE32-E72D297353CC}">
                  <c16:uniqueId val="{00000013-36C6-4855-A5EF-DC1FB5B392C1}"/>
                </c:ext>
              </c:extLst>
            </c:dLbl>
            <c:dLbl>
              <c:idx val="17"/>
              <c:delete val="1"/>
              <c:extLst>
                <c:ext xmlns:c15="http://schemas.microsoft.com/office/drawing/2012/chart" uri="{CE6537A1-D6FC-4f65-9D91-7224C49458BB}"/>
                <c:ext xmlns:c16="http://schemas.microsoft.com/office/drawing/2014/chart" uri="{C3380CC4-5D6E-409C-BE32-E72D297353CC}">
                  <c16:uniqueId val="{00000014-36C6-4855-A5EF-DC1FB5B392C1}"/>
                </c:ext>
              </c:extLst>
            </c:dLbl>
            <c:dLbl>
              <c:idx val="18"/>
              <c:delete val="1"/>
              <c:extLst>
                <c:ext xmlns:c15="http://schemas.microsoft.com/office/drawing/2012/chart" uri="{CE6537A1-D6FC-4f65-9D91-7224C49458BB}"/>
                <c:ext xmlns:c16="http://schemas.microsoft.com/office/drawing/2014/chart" uri="{C3380CC4-5D6E-409C-BE32-E72D297353CC}">
                  <c16:uniqueId val="{00000015-36C6-4855-A5EF-DC1FB5B392C1}"/>
                </c:ext>
              </c:extLst>
            </c:dLbl>
            <c:dLbl>
              <c:idx val="19"/>
              <c:delete val="1"/>
              <c:extLst>
                <c:ext xmlns:c15="http://schemas.microsoft.com/office/drawing/2012/chart" uri="{CE6537A1-D6FC-4f65-9D91-7224C49458BB}"/>
                <c:ext xmlns:c16="http://schemas.microsoft.com/office/drawing/2014/chart" uri="{C3380CC4-5D6E-409C-BE32-E72D297353CC}">
                  <c16:uniqueId val="{00000016-36C6-4855-A5EF-DC1FB5B392C1}"/>
                </c:ext>
              </c:extLst>
            </c:dLbl>
            <c:dLbl>
              <c:idx val="20"/>
              <c:delete val="1"/>
              <c:extLst>
                <c:ext xmlns:c15="http://schemas.microsoft.com/office/drawing/2012/chart" uri="{CE6537A1-D6FC-4f65-9D91-7224C49458BB}"/>
                <c:ext xmlns:c16="http://schemas.microsoft.com/office/drawing/2014/chart" uri="{C3380CC4-5D6E-409C-BE32-E72D297353CC}">
                  <c16:uniqueId val="{00000017-36C6-4855-A5EF-DC1FB5B392C1}"/>
                </c:ext>
              </c:extLst>
            </c:dLbl>
            <c:dLbl>
              <c:idx val="21"/>
              <c:delete val="1"/>
              <c:extLst>
                <c:ext xmlns:c15="http://schemas.microsoft.com/office/drawing/2012/chart" uri="{CE6537A1-D6FC-4f65-9D91-7224C49458BB}"/>
                <c:ext xmlns:c16="http://schemas.microsoft.com/office/drawing/2014/chart" uri="{C3380CC4-5D6E-409C-BE32-E72D297353CC}">
                  <c16:uniqueId val="{00000018-36C6-4855-A5EF-DC1FB5B392C1}"/>
                </c:ext>
              </c:extLst>
            </c:dLbl>
            <c:dLbl>
              <c:idx val="22"/>
              <c:delete val="1"/>
              <c:extLst>
                <c:ext xmlns:c15="http://schemas.microsoft.com/office/drawing/2012/chart" uri="{CE6537A1-D6FC-4f65-9D91-7224C49458BB}"/>
                <c:ext xmlns:c16="http://schemas.microsoft.com/office/drawing/2014/chart" uri="{C3380CC4-5D6E-409C-BE32-E72D297353CC}">
                  <c16:uniqueId val="{00000019-36C6-4855-A5EF-DC1FB5B392C1}"/>
                </c:ext>
              </c:extLst>
            </c:dLbl>
            <c:dLbl>
              <c:idx val="23"/>
              <c:delete val="1"/>
              <c:extLst>
                <c:ext xmlns:c15="http://schemas.microsoft.com/office/drawing/2012/chart" uri="{CE6537A1-D6FC-4f65-9D91-7224C49458BB}"/>
                <c:ext xmlns:c16="http://schemas.microsoft.com/office/drawing/2014/chart" uri="{C3380CC4-5D6E-409C-BE32-E72D297353CC}">
                  <c16:uniqueId val="{0000001A-36C6-4855-A5EF-DC1FB5B392C1}"/>
                </c:ext>
              </c:extLst>
            </c:dLbl>
            <c:dLbl>
              <c:idx val="24"/>
              <c:delete val="1"/>
              <c:extLst>
                <c:ext xmlns:c15="http://schemas.microsoft.com/office/drawing/2012/chart" uri="{CE6537A1-D6FC-4f65-9D91-7224C49458BB}"/>
                <c:ext xmlns:c16="http://schemas.microsoft.com/office/drawing/2014/chart" uri="{C3380CC4-5D6E-409C-BE32-E72D297353CC}">
                  <c16:uniqueId val="{0000001B-36C6-4855-A5EF-DC1FB5B392C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6C6-4855-A5EF-DC1FB5B392C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Ostallgäu (09777)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50021</v>
      </c>
      <c r="F11" s="238">
        <v>49950</v>
      </c>
      <c r="G11" s="238">
        <v>50454</v>
      </c>
      <c r="H11" s="238">
        <v>49247</v>
      </c>
      <c r="I11" s="265">
        <v>48548</v>
      </c>
      <c r="J11" s="263">
        <v>1473</v>
      </c>
      <c r="K11" s="266">
        <v>3.034110570981297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15.083664860758482</v>
      </c>
      <c r="E13" s="115">
        <v>7545</v>
      </c>
      <c r="F13" s="114">
        <v>7476</v>
      </c>
      <c r="G13" s="114">
        <v>7663</v>
      </c>
      <c r="H13" s="114">
        <v>7507</v>
      </c>
      <c r="I13" s="140">
        <v>7204</v>
      </c>
      <c r="J13" s="115">
        <v>341</v>
      </c>
      <c r="K13" s="116">
        <v>4.7334813992226543</v>
      </c>
    </row>
    <row r="14" spans="1:255" ht="14.1" customHeight="1" x14ac:dyDescent="0.2">
      <c r="A14" s="306" t="s">
        <v>230</v>
      </c>
      <c r="B14" s="307"/>
      <c r="C14" s="308"/>
      <c r="D14" s="113">
        <v>66.432098518622183</v>
      </c>
      <c r="E14" s="115">
        <v>33230</v>
      </c>
      <c r="F14" s="114">
        <v>33302</v>
      </c>
      <c r="G14" s="114">
        <v>33665</v>
      </c>
      <c r="H14" s="114">
        <v>32742</v>
      </c>
      <c r="I14" s="140">
        <v>32466</v>
      </c>
      <c r="J14" s="115">
        <v>764</v>
      </c>
      <c r="K14" s="116">
        <v>2.3532310725066221</v>
      </c>
    </row>
    <row r="15" spans="1:255" ht="14.1" customHeight="1" x14ac:dyDescent="0.2">
      <c r="A15" s="306" t="s">
        <v>231</v>
      </c>
      <c r="B15" s="307"/>
      <c r="C15" s="308"/>
      <c r="D15" s="113">
        <v>10.419623758021631</v>
      </c>
      <c r="E15" s="115">
        <v>5212</v>
      </c>
      <c r="F15" s="114">
        <v>5188</v>
      </c>
      <c r="G15" s="114">
        <v>5187</v>
      </c>
      <c r="H15" s="114">
        <v>5116</v>
      </c>
      <c r="I15" s="140">
        <v>5056</v>
      </c>
      <c r="J15" s="115">
        <v>156</v>
      </c>
      <c r="K15" s="116">
        <v>3.0854430379746836</v>
      </c>
    </row>
    <row r="16" spans="1:255" ht="14.1" customHeight="1" x14ac:dyDescent="0.2">
      <c r="A16" s="306" t="s">
        <v>232</v>
      </c>
      <c r="B16" s="307"/>
      <c r="C16" s="308"/>
      <c r="D16" s="113">
        <v>7.6867715559465024</v>
      </c>
      <c r="E16" s="115">
        <v>3845</v>
      </c>
      <c r="F16" s="114">
        <v>3797</v>
      </c>
      <c r="G16" s="114">
        <v>3753</v>
      </c>
      <c r="H16" s="114">
        <v>3699</v>
      </c>
      <c r="I16" s="140">
        <v>3642</v>
      </c>
      <c r="J16" s="115">
        <v>203</v>
      </c>
      <c r="K16" s="116">
        <v>5.5738605161998898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0.81765658423462151</v>
      </c>
      <c r="E18" s="115">
        <v>409</v>
      </c>
      <c r="F18" s="114">
        <v>409</v>
      </c>
      <c r="G18" s="114">
        <v>439</v>
      </c>
      <c r="H18" s="114">
        <v>409</v>
      </c>
      <c r="I18" s="140">
        <v>382</v>
      </c>
      <c r="J18" s="115">
        <v>27</v>
      </c>
      <c r="K18" s="116">
        <v>7.0680628272251305</v>
      </c>
    </row>
    <row r="19" spans="1:255" ht="14.1" customHeight="1" x14ac:dyDescent="0.2">
      <c r="A19" s="306" t="s">
        <v>235</v>
      </c>
      <c r="B19" s="307" t="s">
        <v>236</v>
      </c>
      <c r="C19" s="308"/>
      <c r="D19" s="113">
        <v>0.50178924851562345</v>
      </c>
      <c r="E19" s="115">
        <v>251</v>
      </c>
      <c r="F19" s="114">
        <v>255</v>
      </c>
      <c r="G19" s="114">
        <v>276</v>
      </c>
      <c r="H19" s="114">
        <v>255</v>
      </c>
      <c r="I19" s="140">
        <v>246</v>
      </c>
      <c r="J19" s="115">
        <v>5</v>
      </c>
      <c r="K19" s="116">
        <v>2.0325203252032522</v>
      </c>
    </row>
    <row r="20" spans="1:255" ht="14.1" customHeight="1" x14ac:dyDescent="0.2">
      <c r="A20" s="306">
        <v>12</v>
      </c>
      <c r="B20" s="307" t="s">
        <v>237</v>
      </c>
      <c r="C20" s="308"/>
      <c r="D20" s="113">
        <v>0.54976909697926868</v>
      </c>
      <c r="E20" s="115">
        <v>275</v>
      </c>
      <c r="F20" s="114">
        <v>272</v>
      </c>
      <c r="G20" s="114">
        <v>285</v>
      </c>
      <c r="H20" s="114">
        <v>289</v>
      </c>
      <c r="I20" s="140">
        <v>271</v>
      </c>
      <c r="J20" s="115">
        <v>4</v>
      </c>
      <c r="K20" s="116">
        <v>1.4760147601476015</v>
      </c>
    </row>
    <row r="21" spans="1:255" ht="14.1" customHeight="1" x14ac:dyDescent="0.2">
      <c r="A21" s="306">
        <v>21</v>
      </c>
      <c r="B21" s="307" t="s">
        <v>238</v>
      </c>
      <c r="C21" s="308"/>
      <c r="D21" s="113">
        <v>0.15393534715419524</v>
      </c>
      <c r="E21" s="115">
        <v>77</v>
      </c>
      <c r="F21" s="114">
        <v>77</v>
      </c>
      <c r="G21" s="114">
        <v>81</v>
      </c>
      <c r="H21" s="114">
        <v>82</v>
      </c>
      <c r="I21" s="140">
        <v>80</v>
      </c>
      <c r="J21" s="115">
        <v>-3</v>
      </c>
      <c r="K21" s="116">
        <v>-3.75</v>
      </c>
    </row>
    <row r="22" spans="1:255" ht="14.1" customHeight="1" x14ac:dyDescent="0.2">
      <c r="A22" s="306">
        <v>22</v>
      </c>
      <c r="B22" s="307" t="s">
        <v>239</v>
      </c>
      <c r="C22" s="308"/>
      <c r="D22" s="113">
        <v>2.4289798284720416</v>
      </c>
      <c r="E22" s="115">
        <v>1215</v>
      </c>
      <c r="F22" s="114">
        <v>1217</v>
      </c>
      <c r="G22" s="114">
        <v>1229</v>
      </c>
      <c r="H22" s="114">
        <v>1211</v>
      </c>
      <c r="I22" s="140">
        <v>1222</v>
      </c>
      <c r="J22" s="115">
        <v>-7</v>
      </c>
      <c r="K22" s="116">
        <v>-0.57283142389525366</v>
      </c>
    </row>
    <row r="23" spans="1:255" ht="14.1" customHeight="1" x14ac:dyDescent="0.2">
      <c r="A23" s="306">
        <v>23</v>
      </c>
      <c r="B23" s="307" t="s">
        <v>240</v>
      </c>
      <c r="C23" s="308"/>
      <c r="D23" s="113">
        <v>1.7432678275124447</v>
      </c>
      <c r="E23" s="115">
        <v>872</v>
      </c>
      <c r="F23" s="114">
        <v>885</v>
      </c>
      <c r="G23" s="114">
        <v>886</v>
      </c>
      <c r="H23" s="114">
        <v>876</v>
      </c>
      <c r="I23" s="140">
        <v>889</v>
      </c>
      <c r="J23" s="115">
        <v>-17</v>
      </c>
      <c r="K23" s="116">
        <v>-1.9122609673790776</v>
      </c>
    </row>
    <row r="24" spans="1:255" ht="14.1" customHeight="1" x14ac:dyDescent="0.2">
      <c r="A24" s="306">
        <v>24</v>
      </c>
      <c r="B24" s="307" t="s">
        <v>241</v>
      </c>
      <c r="C24" s="308"/>
      <c r="D24" s="113">
        <v>6.2253853381579738</v>
      </c>
      <c r="E24" s="115">
        <v>3114</v>
      </c>
      <c r="F24" s="114">
        <v>3126</v>
      </c>
      <c r="G24" s="114">
        <v>3172</v>
      </c>
      <c r="H24" s="114">
        <v>3130</v>
      </c>
      <c r="I24" s="140">
        <v>3144</v>
      </c>
      <c r="J24" s="115">
        <v>-30</v>
      </c>
      <c r="K24" s="116">
        <v>-0.95419847328244278</v>
      </c>
    </row>
    <row r="25" spans="1:255" ht="14.1" customHeight="1" x14ac:dyDescent="0.2">
      <c r="A25" s="306">
        <v>25</v>
      </c>
      <c r="B25" s="307" t="s">
        <v>242</v>
      </c>
      <c r="C25" s="308"/>
      <c r="D25" s="113">
        <v>8.8202954759001226</v>
      </c>
      <c r="E25" s="115">
        <v>4412</v>
      </c>
      <c r="F25" s="114">
        <v>4456</v>
      </c>
      <c r="G25" s="114">
        <v>4496</v>
      </c>
      <c r="H25" s="114">
        <v>4385</v>
      </c>
      <c r="I25" s="140">
        <v>4320</v>
      </c>
      <c r="J25" s="115">
        <v>92</v>
      </c>
      <c r="K25" s="116">
        <v>2.1296296296296298</v>
      </c>
    </row>
    <row r="26" spans="1:255" ht="14.1" customHeight="1" x14ac:dyDescent="0.2">
      <c r="A26" s="306">
        <v>26</v>
      </c>
      <c r="B26" s="307" t="s">
        <v>243</v>
      </c>
      <c r="C26" s="308"/>
      <c r="D26" s="113">
        <v>3.9283500929609563</v>
      </c>
      <c r="E26" s="115">
        <v>1965</v>
      </c>
      <c r="F26" s="114">
        <v>1956</v>
      </c>
      <c r="G26" s="114">
        <v>1965</v>
      </c>
      <c r="H26" s="114">
        <v>1922</v>
      </c>
      <c r="I26" s="140">
        <v>1921</v>
      </c>
      <c r="J26" s="115">
        <v>44</v>
      </c>
      <c r="K26" s="116">
        <v>2.2904737116085374</v>
      </c>
    </row>
    <row r="27" spans="1:255" ht="14.1" customHeight="1" x14ac:dyDescent="0.2">
      <c r="A27" s="306">
        <v>27</v>
      </c>
      <c r="B27" s="307" t="s">
        <v>244</v>
      </c>
      <c r="C27" s="308"/>
      <c r="D27" s="113">
        <v>4.0043181863617283</v>
      </c>
      <c r="E27" s="115">
        <v>2003</v>
      </c>
      <c r="F27" s="114">
        <v>1978</v>
      </c>
      <c r="G27" s="114">
        <v>1973</v>
      </c>
      <c r="H27" s="114">
        <v>1911</v>
      </c>
      <c r="I27" s="140">
        <v>1912</v>
      </c>
      <c r="J27" s="115">
        <v>91</v>
      </c>
      <c r="K27" s="116">
        <v>4.7594142259414225</v>
      </c>
    </row>
    <row r="28" spans="1:255" ht="14.1" customHeight="1" x14ac:dyDescent="0.2">
      <c r="A28" s="306">
        <v>28</v>
      </c>
      <c r="B28" s="307" t="s">
        <v>245</v>
      </c>
      <c r="C28" s="308"/>
      <c r="D28" s="113">
        <v>0.23989924231822635</v>
      </c>
      <c r="E28" s="115">
        <v>120</v>
      </c>
      <c r="F28" s="114">
        <v>117</v>
      </c>
      <c r="G28" s="114">
        <v>116</v>
      </c>
      <c r="H28" s="114">
        <v>118</v>
      </c>
      <c r="I28" s="140">
        <v>121</v>
      </c>
      <c r="J28" s="115">
        <v>-1</v>
      </c>
      <c r="K28" s="116">
        <v>-0.82644628099173556</v>
      </c>
    </row>
    <row r="29" spans="1:255" ht="14.1" customHeight="1" x14ac:dyDescent="0.2">
      <c r="A29" s="306">
        <v>29</v>
      </c>
      <c r="B29" s="307" t="s">
        <v>246</v>
      </c>
      <c r="C29" s="308"/>
      <c r="D29" s="113">
        <v>5.4737010455608646</v>
      </c>
      <c r="E29" s="115">
        <v>2738</v>
      </c>
      <c r="F29" s="114">
        <v>2774</v>
      </c>
      <c r="G29" s="114">
        <v>2846</v>
      </c>
      <c r="H29" s="114">
        <v>2802</v>
      </c>
      <c r="I29" s="140">
        <v>2710</v>
      </c>
      <c r="J29" s="115">
        <v>28</v>
      </c>
      <c r="K29" s="116">
        <v>1.033210332103321</v>
      </c>
    </row>
    <row r="30" spans="1:255" ht="14.1" customHeight="1" x14ac:dyDescent="0.2">
      <c r="A30" s="306" t="s">
        <v>247</v>
      </c>
      <c r="B30" s="307" t="s">
        <v>248</v>
      </c>
      <c r="C30" s="308"/>
      <c r="D30" s="113">
        <v>3.0567161792047339</v>
      </c>
      <c r="E30" s="115">
        <v>1529</v>
      </c>
      <c r="F30" s="114">
        <v>1516</v>
      </c>
      <c r="G30" s="114">
        <v>1535</v>
      </c>
      <c r="H30" s="114">
        <v>1513</v>
      </c>
      <c r="I30" s="140">
        <v>1513</v>
      </c>
      <c r="J30" s="115">
        <v>16</v>
      </c>
      <c r="K30" s="116">
        <v>1.0575016523463319</v>
      </c>
    </row>
    <row r="31" spans="1:255" ht="14.1" customHeight="1" x14ac:dyDescent="0.2">
      <c r="A31" s="306" t="s">
        <v>249</v>
      </c>
      <c r="B31" s="307" t="s">
        <v>250</v>
      </c>
      <c r="C31" s="308"/>
      <c r="D31" s="113">
        <v>2.2730453209651946</v>
      </c>
      <c r="E31" s="115">
        <v>1137</v>
      </c>
      <c r="F31" s="114">
        <v>1190</v>
      </c>
      <c r="G31" s="114">
        <v>1241</v>
      </c>
      <c r="H31" s="114">
        <v>1224</v>
      </c>
      <c r="I31" s="140">
        <v>1133</v>
      </c>
      <c r="J31" s="115">
        <v>4</v>
      </c>
      <c r="K31" s="116">
        <v>0.35304501323918802</v>
      </c>
    </row>
    <row r="32" spans="1:255" ht="14.1" customHeight="1" x14ac:dyDescent="0.2">
      <c r="A32" s="306">
        <v>31</v>
      </c>
      <c r="B32" s="307" t="s">
        <v>251</v>
      </c>
      <c r="C32" s="308"/>
      <c r="D32" s="113">
        <v>0.65372543531716676</v>
      </c>
      <c r="E32" s="115">
        <v>327</v>
      </c>
      <c r="F32" s="114">
        <v>330</v>
      </c>
      <c r="G32" s="114">
        <v>329</v>
      </c>
      <c r="H32" s="114">
        <v>316</v>
      </c>
      <c r="I32" s="140">
        <v>312</v>
      </c>
      <c r="J32" s="115">
        <v>15</v>
      </c>
      <c r="K32" s="116">
        <v>4.8076923076923075</v>
      </c>
    </row>
    <row r="33" spans="1:11" ht="14.1" customHeight="1" x14ac:dyDescent="0.2">
      <c r="A33" s="306">
        <v>32</v>
      </c>
      <c r="B33" s="307" t="s">
        <v>252</v>
      </c>
      <c r="C33" s="308"/>
      <c r="D33" s="113">
        <v>3.1986565642430178</v>
      </c>
      <c r="E33" s="115">
        <v>1600</v>
      </c>
      <c r="F33" s="114">
        <v>1526</v>
      </c>
      <c r="G33" s="114">
        <v>1610</v>
      </c>
      <c r="H33" s="114">
        <v>1572</v>
      </c>
      <c r="I33" s="140">
        <v>1536</v>
      </c>
      <c r="J33" s="115">
        <v>64</v>
      </c>
      <c r="K33" s="116">
        <v>4.166666666666667</v>
      </c>
    </row>
    <row r="34" spans="1:11" ht="14.1" customHeight="1" x14ac:dyDescent="0.2">
      <c r="A34" s="306">
        <v>33</v>
      </c>
      <c r="B34" s="307" t="s">
        <v>253</v>
      </c>
      <c r="C34" s="308"/>
      <c r="D34" s="113">
        <v>2.1790847843905561</v>
      </c>
      <c r="E34" s="115">
        <v>1090</v>
      </c>
      <c r="F34" s="114">
        <v>1094</v>
      </c>
      <c r="G34" s="114">
        <v>1151</v>
      </c>
      <c r="H34" s="114">
        <v>1105</v>
      </c>
      <c r="I34" s="140">
        <v>1069</v>
      </c>
      <c r="J34" s="115">
        <v>21</v>
      </c>
      <c r="K34" s="116">
        <v>1.9644527595884003</v>
      </c>
    </row>
    <row r="35" spans="1:11" ht="14.1" customHeight="1" x14ac:dyDescent="0.2">
      <c r="A35" s="306">
        <v>34</v>
      </c>
      <c r="B35" s="307" t="s">
        <v>254</v>
      </c>
      <c r="C35" s="308"/>
      <c r="D35" s="113">
        <v>2.5509286099838069</v>
      </c>
      <c r="E35" s="115">
        <v>1276</v>
      </c>
      <c r="F35" s="114">
        <v>1266</v>
      </c>
      <c r="G35" s="114">
        <v>1288</v>
      </c>
      <c r="H35" s="114">
        <v>1273</v>
      </c>
      <c r="I35" s="140">
        <v>1244</v>
      </c>
      <c r="J35" s="115">
        <v>32</v>
      </c>
      <c r="K35" s="116">
        <v>2.572347266881029</v>
      </c>
    </row>
    <row r="36" spans="1:11" ht="14.1" customHeight="1" x14ac:dyDescent="0.2">
      <c r="A36" s="306">
        <v>41</v>
      </c>
      <c r="B36" s="307" t="s">
        <v>255</v>
      </c>
      <c r="C36" s="308"/>
      <c r="D36" s="113">
        <v>0.38783710841446595</v>
      </c>
      <c r="E36" s="115">
        <v>194</v>
      </c>
      <c r="F36" s="114">
        <v>197</v>
      </c>
      <c r="G36" s="114">
        <v>198</v>
      </c>
      <c r="H36" s="114">
        <v>202</v>
      </c>
      <c r="I36" s="140">
        <v>203</v>
      </c>
      <c r="J36" s="115">
        <v>-9</v>
      </c>
      <c r="K36" s="116">
        <v>-4.4334975369458132</v>
      </c>
    </row>
    <row r="37" spans="1:11" ht="14.1" customHeight="1" x14ac:dyDescent="0.2">
      <c r="A37" s="306">
        <v>42</v>
      </c>
      <c r="B37" s="307" t="s">
        <v>256</v>
      </c>
      <c r="C37" s="308"/>
      <c r="D37" s="113">
        <v>9.3960536574638653E-2</v>
      </c>
      <c r="E37" s="115">
        <v>47</v>
      </c>
      <c r="F37" s="114">
        <v>45</v>
      </c>
      <c r="G37" s="114">
        <v>47</v>
      </c>
      <c r="H37" s="114">
        <v>47</v>
      </c>
      <c r="I37" s="140">
        <v>49</v>
      </c>
      <c r="J37" s="115">
        <v>-2</v>
      </c>
      <c r="K37" s="116">
        <v>-4.0816326530612246</v>
      </c>
    </row>
    <row r="38" spans="1:11" ht="14.1" customHeight="1" x14ac:dyDescent="0.2">
      <c r="A38" s="306">
        <v>43</v>
      </c>
      <c r="B38" s="307" t="s">
        <v>257</v>
      </c>
      <c r="C38" s="308"/>
      <c r="D38" s="113">
        <v>1.2614701825233401</v>
      </c>
      <c r="E38" s="115">
        <v>631</v>
      </c>
      <c r="F38" s="114">
        <v>620</v>
      </c>
      <c r="G38" s="114">
        <v>605</v>
      </c>
      <c r="H38" s="114">
        <v>582</v>
      </c>
      <c r="I38" s="140">
        <v>584</v>
      </c>
      <c r="J38" s="115">
        <v>47</v>
      </c>
      <c r="K38" s="116">
        <v>8.0479452054794525</v>
      </c>
    </row>
    <row r="39" spans="1:11" ht="14.1" customHeight="1" x14ac:dyDescent="0.2">
      <c r="A39" s="306">
        <v>51</v>
      </c>
      <c r="B39" s="307" t="s">
        <v>258</v>
      </c>
      <c r="C39" s="308"/>
      <c r="D39" s="113">
        <v>4.4381359828871876</v>
      </c>
      <c r="E39" s="115">
        <v>2220</v>
      </c>
      <c r="F39" s="114">
        <v>2206</v>
      </c>
      <c r="G39" s="114">
        <v>2197</v>
      </c>
      <c r="H39" s="114">
        <v>2112</v>
      </c>
      <c r="I39" s="140">
        <v>2057</v>
      </c>
      <c r="J39" s="115">
        <v>163</v>
      </c>
      <c r="K39" s="116">
        <v>7.9241614000972289</v>
      </c>
    </row>
    <row r="40" spans="1:11" ht="14.1" customHeight="1" x14ac:dyDescent="0.2">
      <c r="A40" s="306" t="s">
        <v>259</v>
      </c>
      <c r="B40" s="307" t="s">
        <v>260</v>
      </c>
      <c r="C40" s="308"/>
      <c r="D40" s="113">
        <v>3.938345894724216</v>
      </c>
      <c r="E40" s="115">
        <v>1970</v>
      </c>
      <c r="F40" s="114">
        <v>1966</v>
      </c>
      <c r="G40" s="114">
        <v>1960</v>
      </c>
      <c r="H40" s="114">
        <v>1910</v>
      </c>
      <c r="I40" s="140">
        <v>1848</v>
      </c>
      <c r="J40" s="115">
        <v>122</v>
      </c>
      <c r="K40" s="116">
        <v>6.6017316017316015</v>
      </c>
    </row>
    <row r="41" spans="1:11" ht="14.1" customHeight="1" x14ac:dyDescent="0.2">
      <c r="A41" s="306"/>
      <c r="B41" s="307" t="s">
        <v>261</v>
      </c>
      <c r="C41" s="308"/>
      <c r="D41" s="113">
        <v>3.532516343135883</v>
      </c>
      <c r="E41" s="115">
        <v>1767</v>
      </c>
      <c r="F41" s="114">
        <v>1768</v>
      </c>
      <c r="G41" s="114">
        <v>1754</v>
      </c>
      <c r="H41" s="114">
        <v>1712</v>
      </c>
      <c r="I41" s="140">
        <v>1652</v>
      </c>
      <c r="J41" s="115">
        <v>115</v>
      </c>
      <c r="K41" s="116">
        <v>6.9612590799031473</v>
      </c>
    </row>
    <row r="42" spans="1:11" ht="14.1" customHeight="1" x14ac:dyDescent="0.2">
      <c r="A42" s="306">
        <v>52</v>
      </c>
      <c r="B42" s="307" t="s">
        <v>262</v>
      </c>
      <c r="C42" s="308"/>
      <c r="D42" s="113">
        <v>3.1726674796585432</v>
      </c>
      <c r="E42" s="115">
        <v>1587</v>
      </c>
      <c r="F42" s="114">
        <v>1568</v>
      </c>
      <c r="G42" s="114">
        <v>1581</v>
      </c>
      <c r="H42" s="114">
        <v>1552</v>
      </c>
      <c r="I42" s="140">
        <v>1527</v>
      </c>
      <c r="J42" s="115">
        <v>60</v>
      </c>
      <c r="K42" s="116">
        <v>3.9292730844793713</v>
      </c>
    </row>
    <row r="43" spans="1:11" ht="14.1" customHeight="1" x14ac:dyDescent="0.2">
      <c r="A43" s="306" t="s">
        <v>263</v>
      </c>
      <c r="B43" s="307" t="s">
        <v>264</v>
      </c>
      <c r="C43" s="308"/>
      <c r="D43" s="113">
        <v>2.2210671517962455</v>
      </c>
      <c r="E43" s="115">
        <v>1111</v>
      </c>
      <c r="F43" s="114">
        <v>1092</v>
      </c>
      <c r="G43" s="114">
        <v>1095</v>
      </c>
      <c r="H43" s="114">
        <v>1067</v>
      </c>
      <c r="I43" s="140">
        <v>1048</v>
      </c>
      <c r="J43" s="115">
        <v>63</v>
      </c>
      <c r="K43" s="116">
        <v>6.0114503816793894</v>
      </c>
    </row>
    <row r="44" spans="1:11" ht="14.1" customHeight="1" x14ac:dyDescent="0.2">
      <c r="A44" s="306">
        <v>53</v>
      </c>
      <c r="B44" s="307" t="s">
        <v>265</v>
      </c>
      <c r="C44" s="308"/>
      <c r="D44" s="113">
        <v>0.37584214629855461</v>
      </c>
      <c r="E44" s="115">
        <v>188</v>
      </c>
      <c r="F44" s="114">
        <v>191</v>
      </c>
      <c r="G44" s="114">
        <v>194</v>
      </c>
      <c r="H44" s="114">
        <v>193</v>
      </c>
      <c r="I44" s="140">
        <v>197</v>
      </c>
      <c r="J44" s="115">
        <v>-9</v>
      </c>
      <c r="K44" s="116">
        <v>-4.5685279187817258</v>
      </c>
    </row>
    <row r="45" spans="1:11" ht="14.1" customHeight="1" x14ac:dyDescent="0.2">
      <c r="A45" s="306" t="s">
        <v>266</v>
      </c>
      <c r="B45" s="307" t="s">
        <v>267</v>
      </c>
      <c r="C45" s="308"/>
      <c r="D45" s="113">
        <v>0.34785390136142819</v>
      </c>
      <c r="E45" s="115">
        <v>174</v>
      </c>
      <c r="F45" s="114">
        <v>177</v>
      </c>
      <c r="G45" s="114">
        <v>181</v>
      </c>
      <c r="H45" s="114">
        <v>180</v>
      </c>
      <c r="I45" s="140">
        <v>185</v>
      </c>
      <c r="J45" s="115">
        <v>-11</v>
      </c>
      <c r="K45" s="116">
        <v>-5.9459459459459456</v>
      </c>
    </row>
    <row r="46" spans="1:11" ht="14.1" customHeight="1" x14ac:dyDescent="0.2">
      <c r="A46" s="306">
        <v>54</v>
      </c>
      <c r="B46" s="307" t="s">
        <v>268</v>
      </c>
      <c r="C46" s="308"/>
      <c r="D46" s="113">
        <v>2.1391015773375184</v>
      </c>
      <c r="E46" s="115">
        <v>1070</v>
      </c>
      <c r="F46" s="114">
        <v>1088</v>
      </c>
      <c r="G46" s="114">
        <v>1099</v>
      </c>
      <c r="H46" s="114">
        <v>1020</v>
      </c>
      <c r="I46" s="140">
        <v>988</v>
      </c>
      <c r="J46" s="115">
        <v>82</v>
      </c>
      <c r="K46" s="116">
        <v>8.2995951417004044</v>
      </c>
    </row>
    <row r="47" spans="1:11" ht="14.1" customHeight="1" x14ac:dyDescent="0.2">
      <c r="A47" s="306">
        <v>61</v>
      </c>
      <c r="B47" s="307" t="s">
        <v>269</v>
      </c>
      <c r="C47" s="308"/>
      <c r="D47" s="113">
        <v>2.5709202135103255</v>
      </c>
      <c r="E47" s="115">
        <v>1286</v>
      </c>
      <c r="F47" s="114">
        <v>1303</v>
      </c>
      <c r="G47" s="114">
        <v>1303</v>
      </c>
      <c r="H47" s="114">
        <v>1262</v>
      </c>
      <c r="I47" s="140">
        <v>1242</v>
      </c>
      <c r="J47" s="115">
        <v>44</v>
      </c>
      <c r="K47" s="116">
        <v>3.5426731078904994</v>
      </c>
    </row>
    <row r="48" spans="1:11" ht="14.1" customHeight="1" x14ac:dyDescent="0.2">
      <c r="A48" s="306">
        <v>62</v>
      </c>
      <c r="B48" s="307" t="s">
        <v>270</v>
      </c>
      <c r="C48" s="308"/>
      <c r="D48" s="113">
        <v>7.8606985066272168</v>
      </c>
      <c r="E48" s="115">
        <v>3932</v>
      </c>
      <c r="F48" s="114">
        <v>3943</v>
      </c>
      <c r="G48" s="114">
        <v>3965</v>
      </c>
      <c r="H48" s="114">
        <v>3843</v>
      </c>
      <c r="I48" s="140">
        <v>3840</v>
      </c>
      <c r="J48" s="115">
        <v>92</v>
      </c>
      <c r="K48" s="116">
        <v>2.3958333333333335</v>
      </c>
    </row>
    <row r="49" spans="1:11" ht="14.1" customHeight="1" x14ac:dyDescent="0.2">
      <c r="A49" s="306">
        <v>63</v>
      </c>
      <c r="B49" s="307" t="s">
        <v>271</v>
      </c>
      <c r="C49" s="308"/>
      <c r="D49" s="113">
        <v>4.3981527758341494</v>
      </c>
      <c r="E49" s="115">
        <v>2200</v>
      </c>
      <c r="F49" s="114">
        <v>2360</v>
      </c>
      <c r="G49" s="114">
        <v>2453</v>
      </c>
      <c r="H49" s="114">
        <v>2445</v>
      </c>
      <c r="I49" s="140">
        <v>2227</v>
      </c>
      <c r="J49" s="115">
        <v>-27</v>
      </c>
      <c r="K49" s="116">
        <v>-1.2123933542882801</v>
      </c>
    </row>
    <row r="50" spans="1:11" ht="14.1" customHeight="1" x14ac:dyDescent="0.2">
      <c r="A50" s="306" t="s">
        <v>272</v>
      </c>
      <c r="B50" s="307" t="s">
        <v>273</v>
      </c>
      <c r="C50" s="308"/>
      <c r="D50" s="113">
        <v>1.9451830231302853</v>
      </c>
      <c r="E50" s="115">
        <v>973</v>
      </c>
      <c r="F50" s="114">
        <v>1024</v>
      </c>
      <c r="G50" s="114">
        <v>1062</v>
      </c>
      <c r="H50" s="114">
        <v>1032</v>
      </c>
      <c r="I50" s="140">
        <v>958</v>
      </c>
      <c r="J50" s="115">
        <v>15</v>
      </c>
      <c r="K50" s="116">
        <v>1.5657620041753653</v>
      </c>
    </row>
    <row r="51" spans="1:11" ht="14.1" customHeight="1" x14ac:dyDescent="0.2">
      <c r="A51" s="306" t="s">
        <v>274</v>
      </c>
      <c r="B51" s="307" t="s">
        <v>275</v>
      </c>
      <c r="C51" s="308"/>
      <c r="D51" s="113">
        <v>2.0731292857000061</v>
      </c>
      <c r="E51" s="115">
        <v>1037</v>
      </c>
      <c r="F51" s="114">
        <v>1133</v>
      </c>
      <c r="G51" s="114">
        <v>1178</v>
      </c>
      <c r="H51" s="114">
        <v>1200</v>
      </c>
      <c r="I51" s="140">
        <v>1070</v>
      </c>
      <c r="J51" s="115">
        <v>-33</v>
      </c>
      <c r="K51" s="116">
        <v>-3.0841121495327104</v>
      </c>
    </row>
    <row r="52" spans="1:11" ht="14.1" customHeight="1" x14ac:dyDescent="0.2">
      <c r="A52" s="306">
        <v>71</v>
      </c>
      <c r="B52" s="307" t="s">
        <v>276</v>
      </c>
      <c r="C52" s="308"/>
      <c r="D52" s="113">
        <v>9.8098798504628064</v>
      </c>
      <c r="E52" s="115">
        <v>4907</v>
      </c>
      <c r="F52" s="114">
        <v>4908</v>
      </c>
      <c r="G52" s="114">
        <v>4947</v>
      </c>
      <c r="H52" s="114">
        <v>4852</v>
      </c>
      <c r="I52" s="140">
        <v>4827</v>
      </c>
      <c r="J52" s="115">
        <v>80</v>
      </c>
      <c r="K52" s="116">
        <v>1.6573441060700227</v>
      </c>
    </row>
    <row r="53" spans="1:11" ht="14.1" customHeight="1" x14ac:dyDescent="0.2">
      <c r="A53" s="306" t="s">
        <v>277</v>
      </c>
      <c r="B53" s="307" t="s">
        <v>278</v>
      </c>
      <c r="C53" s="308"/>
      <c r="D53" s="113">
        <v>3.1026968673157276</v>
      </c>
      <c r="E53" s="115">
        <v>1552</v>
      </c>
      <c r="F53" s="114">
        <v>1545</v>
      </c>
      <c r="G53" s="114">
        <v>1555</v>
      </c>
      <c r="H53" s="114">
        <v>1506</v>
      </c>
      <c r="I53" s="140">
        <v>1502</v>
      </c>
      <c r="J53" s="115">
        <v>50</v>
      </c>
      <c r="K53" s="116">
        <v>3.3288948069241013</v>
      </c>
    </row>
    <row r="54" spans="1:11" ht="14.1" customHeight="1" x14ac:dyDescent="0.2">
      <c r="A54" s="306" t="s">
        <v>279</v>
      </c>
      <c r="B54" s="307" t="s">
        <v>280</v>
      </c>
      <c r="C54" s="308"/>
      <c r="D54" s="113">
        <v>5.6776154015313569</v>
      </c>
      <c r="E54" s="115">
        <v>2840</v>
      </c>
      <c r="F54" s="114">
        <v>2850</v>
      </c>
      <c r="G54" s="114">
        <v>2881</v>
      </c>
      <c r="H54" s="114">
        <v>2840</v>
      </c>
      <c r="I54" s="140">
        <v>2827</v>
      </c>
      <c r="J54" s="115">
        <v>13</v>
      </c>
      <c r="K54" s="116">
        <v>0.45985143261407851</v>
      </c>
    </row>
    <row r="55" spans="1:11" ht="14.1" customHeight="1" x14ac:dyDescent="0.2">
      <c r="A55" s="306">
        <v>72</v>
      </c>
      <c r="B55" s="307" t="s">
        <v>281</v>
      </c>
      <c r="C55" s="308"/>
      <c r="D55" s="113">
        <v>3.0607144999100377</v>
      </c>
      <c r="E55" s="115">
        <v>1531</v>
      </c>
      <c r="F55" s="114">
        <v>1544</v>
      </c>
      <c r="G55" s="114">
        <v>1573</v>
      </c>
      <c r="H55" s="114">
        <v>1537</v>
      </c>
      <c r="I55" s="140">
        <v>1554</v>
      </c>
      <c r="J55" s="115">
        <v>-23</v>
      </c>
      <c r="K55" s="116">
        <v>-1.4800514800514801</v>
      </c>
    </row>
    <row r="56" spans="1:11" ht="14.1" customHeight="1" x14ac:dyDescent="0.2">
      <c r="A56" s="306" t="s">
        <v>282</v>
      </c>
      <c r="B56" s="307" t="s">
        <v>283</v>
      </c>
      <c r="C56" s="308"/>
      <c r="D56" s="113">
        <v>1.3494332380400231</v>
      </c>
      <c r="E56" s="115">
        <v>675</v>
      </c>
      <c r="F56" s="114">
        <v>662</v>
      </c>
      <c r="G56" s="114">
        <v>693</v>
      </c>
      <c r="H56" s="114">
        <v>676</v>
      </c>
      <c r="I56" s="140">
        <v>687</v>
      </c>
      <c r="J56" s="115">
        <v>-12</v>
      </c>
      <c r="K56" s="116">
        <v>-1.7467248908296944</v>
      </c>
    </row>
    <row r="57" spans="1:11" ht="14.1" customHeight="1" x14ac:dyDescent="0.2">
      <c r="A57" s="306" t="s">
        <v>284</v>
      </c>
      <c r="B57" s="307" t="s">
        <v>285</v>
      </c>
      <c r="C57" s="308"/>
      <c r="D57" s="113">
        <v>1.157513844185442</v>
      </c>
      <c r="E57" s="115">
        <v>579</v>
      </c>
      <c r="F57" s="114">
        <v>581</v>
      </c>
      <c r="G57" s="114">
        <v>582</v>
      </c>
      <c r="H57" s="114">
        <v>574</v>
      </c>
      <c r="I57" s="140">
        <v>573</v>
      </c>
      <c r="J57" s="115">
        <v>6</v>
      </c>
      <c r="K57" s="116">
        <v>1.0471204188481675</v>
      </c>
    </row>
    <row r="58" spans="1:11" ht="14.1" customHeight="1" x14ac:dyDescent="0.2">
      <c r="A58" s="306">
        <v>73</v>
      </c>
      <c r="B58" s="307" t="s">
        <v>286</v>
      </c>
      <c r="C58" s="308"/>
      <c r="D58" s="113">
        <v>2.1930789068591192</v>
      </c>
      <c r="E58" s="115">
        <v>1097</v>
      </c>
      <c r="F58" s="114">
        <v>1081</v>
      </c>
      <c r="G58" s="114">
        <v>1080</v>
      </c>
      <c r="H58" s="114">
        <v>1047</v>
      </c>
      <c r="I58" s="140">
        <v>1030</v>
      </c>
      <c r="J58" s="115">
        <v>67</v>
      </c>
      <c r="K58" s="116">
        <v>6.5048543689320386</v>
      </c>
    </row>
    <row r="59" spans="1:11" ht="14.1" customHeight="1" x14ac:dyDescent="0.2">
      <c r="A59" s="306" t="s">
        <v>287</v>
      </c>
      <c r="B59" s="307" t="s">
        <v>288</v>
      </c>
      <c r="C59" s="308"/>
      <c r="D59" s="113">
        <v>1.987165390535975</v>
      </c>
      <c r="E59" s="115">
        <v>994</v>
      </c>
      <c r="F59" s="114">
        <v>982</v>
      </c>
      <c r="G59" s="114">
        <v>982</v>
      </c>
      <c r="H59" s="114">
        <v>955</v>
      </c>
      <c r="I59" s="140">
        <v>938</v>
      </c>
      <c r="J59" s="115">
        <v>56</v>
      </c>
      <c r="K59" s="116">
        <v>5.9701492537313436</v>
      </c>
    </row>
    <row r="60" spans="1:11" ht="14.1" customHeight="1" x14ac:dyDescent="0.2">
      <c r="A60" s="306">
        <v>81</v>
      </c>
      <c r="B60" s="307" t="s">
        <v>289</v>
      </c>
      <c r="C60" s="308"/>
      <c r="D60" s="113">
        <v>6.6392115311569144</v>
      </c>
      <c r="E60" s="115">
        <v>3321</v>
      </c>
      <c r="F60" s="114">
        <v>3195</v>
      </c>
      <c r="G60" s="114">
        <v>3183</v>
      </c>
      <c r="H60" s="114">
        <v>3109</v>
      </c>
      <c r="I60" s="140">
        <v>3097</v>
      </c>
      <c r="J60" s="115">
        <v>224</v>
      </c>
      <c r="K60" s="116">
        <v>7.232805941233452</v>
      </c>
    </row>
    <row r="61" spans="1:11" ht="14.1" customHeight="1" x14ac:dyDescent="0.2">
      <c r="A61" s="306" t="s">
        <v>290</v>
      </c>
      <c r="B61" s="307" t="s">
        <v>291</v>
      </c>
      <c r="C61" s="308"/>
      <c r="D61" s="113">
        <v>1.9971611922992343</v>
      </c>
      <c r="E61" s="115">
        <v>999</v>
      </c>
      <c r="F61" s="114">
        <v>1012</v>
      </c>
      <c r="G61" s="114">
        <v>1023</v>
      </c>
      <c r="H61" s="114">
        <v>977</v>
      </c>
      <c r="I61" s="140">
        <v>985</v>
      </c>
      <c r="J61" s="115">
        <v>14</v>
      </c>
      <c r="K61" s="116">
        <v>1.4213197969543148</v>
      </c>
    </row>
    <row r="62" spans="1:11" ht="14.1" customHeight="1" x14ac:dyDescent="0.2">
      <c r="A62" s="306" t="s">
        <v>292</v>
      </c>
      <c r="B62" s="307" t="s">
        <v>293</v>
      </c>
      <c r="C62" s="308"/>
      <c r="D62" s="113">
        <v>2.3570100557765739</v>
      </c>
      <c r="E62" s="115">
        <v>1179</v>
      </c>
      <c r="F62" s="114">
        <v>1067</v>
      </c>
      <c r="G62" s="114">
        <v>1058</v>
      </c>
      <c r="H62" s="114">
        <v>1038</v>
      </c>
      <c r="I62" s="140">
        <v>1036</v>
      </c>
      <c r="J62" s="115">
        <v>143</v>
      </c>
      <c r="K62" s="116">
        <v>13.803088803088803</v>
      </c>
    </row>
    <row r="63" spans="1:11" ht="14.1" customHeight="1" x14ac:dyDescent="0.2">
      <c r="A63" s="306"/>
      <c r="B63" s="307" t="s">
        <v>294</v>
      </c>
      <c r="C63" s="308"/>
      <c r="D63" s="113">
        <v>2.0631334839367468</v>
      </c>
      <c r="E63" s="115">
        <v>1032</v>
      </c>
      <c r="F63" s="114">
        <v>923</v>
      </c>
      <c r="G63" s="114">
        <v>915</v>
      </c>
      <c r="H63" s="114">
        <v>894</v>
      </c>
      <c r="I63" s="140">
        <v>889</v>
      </c>
      <c r="J63" s="115">
        <v>143</v>
      </c>
      <c r="K63" s="116">
        <v>16.085489313835769</v>
      </c>
    </row>
    <row r="64" spans="1:11" ht="14.1" customHeight="1" x14ac:dyDescent="0.2">
      <c r="A64" s="306" t="s">
        <v>295</v>
      </c>
      <c r="B64" s="307" t="s">
        <v>296</v>
      </c>
      <c r="C64" s="308"/>
      <c r="D64" s="113">
        <v>0.60574558685352153</v>
      </c>
      <c r="E64" s="115">
        <v>303</v>
      </c>
      <c r="F64" s="114">
        <v>299</v>
      </c>
      <c r="G64" s="114">
        <v>285</v>
      </c>
      <c r="H64" s="114">
        <v>287</v>
      </c>
      <c r="I64" s="140">
        <v>284</v>
      </c>
      <c r="J64" s="115">
        <v>19</v>
      </c>
      <c r="K64" s="116">
        <v>6.6901408450704229</v>
      </c>
    </row>
    <row r="65" spans="1:11" ht="14.1" customHeight="1" x14ac:dyDescent="0.2">
      <c r="A65" s="306" t="s">
        <v>297</v>
      </c>
      <c r="B65" s="307" t="s">
        <v>298</v>
      </c>
      <c r="C65" s="308"/>
      <c r="D65" s="113">
        <v>1.0435617040842846</v>
      </c>
      <c r="E65" s="115">
        <v>522</v>
      </c>
      <c r="F65" s="114">
        <v>504</v>
      </c>
      <c r="G65" s="114">
        <v>500</v>
      </c>
      <c r="H65" s="114">
        <v>495</v>
      </c>
      <c r="I65" s="140">
        <v>481</v>
      </c>
      <c r="J65" s="115">
        <v>41</v>
      </c>
      <c r="K65" s="116">
        <v>8.5239085239085242</v>
      </c>
    </row>
    <row r="66" spans="1:11" ht="14.1" customHeight="1" x14ac:dyDescent="0.2">
      <c r="A66" s="306">
        <v>82</v>
      </c>
      <c r="B66" s="307" t="s">
        <v>299</v>
      </c>
      <c r="C66" s="308"/>
      <c r="D66" s="113">
        <v>2.5169428839887247</v>
      </c>
      <c r="E66" s="115">
        <v>1259</v>
      </c>
      <c r="F66" s="114">
        <v>1186</v>
      </c>
      <c r="G66" s="114">
        <v>1180</v>
      </c>
      <c r="H66" s="114">
        <v>1138</v>
      </c>
      <c r="I66" s="140">
        <v>1142</v>
      </c>
      <c r="J66" s="115">
        <v>117</v>
      </c>
      <c r="K66" s="116">
        <v>10.245183887915937</v>
      </c>
    </row>
    <row r="67" spans="1:11" ht="14.1" customHeight="1" x14ac:dyDescent="0.2">
      <c r="A67" s="306" t="s">
        <v>300</v>
      </c>
      <c r="B67" s="307" t="s">
        <v>301</v>
      </c>
      <c r="C67" s="308"/>
      <c r="D67" s="113">
        <v>1.6393114891745466</v>
      </c>
      <c r="E67" s="115">
        <v>820</v>
      </c>
      <c r="F67" s="114">
        <v>741</v>
      </c>
      <c r="G67" s="114">
        <v>733</v>
      </c>
      <c r="H67" s="114">
        <v>715</v>
      </c>
      <c r="I67" s="140">
        <v>726</v>
      </c>
      <c r="J67" s="115">
        <v>94</v>
      </c>
      <c r="K67" s="116">
        <v>12.947658402203857</v>
      </c>
    </row>
    <row r="68" spans="1:11" ht="14.1" customHeight="1" x14ac:dyDescent="0.2">
      <c r="A68" s="306" t="s">
        <v>302</v>
      </c>
      <c r="B68" s="307" t="s">
        <v>303</v>
      </c>
      <c r="C68" s="308"/>
      <c r="D68" s="113">
        <v>0.43981527758341499</v>
      </c>
      <c r="E68" s="115">
        <v>220</v>
      </c>
      <c r="F68" s="114">
        <v>217</v>
      </c>
      <c r="G68" s="114">
        <v>222</v>
      </c>
      <c r="H68" s="114">
        <v>211</v>
      </c>
      <c r="I68" s="140">
        <v>217</v>
      </c>
      <c r="J68" s="115">
        <v>3</v>
      </c>
      <c r="K68" s="116">
        <v>1.3824884792626728</v>
      </c>
    </row>
    <row r="69" spans="1:11" ht="14.1" customHeight="1" x14ac:dyDescent="0.2">
      <c r="A69" s="306">
        <v>83</v>
      </c>
      <c r="B69" s="307" t="s">
        <v>304</v>
      </c>
      <c r="C69" s="308"/>
      <c r="D69" s="113">
        <v>4.0023190260090766</v>
      </c>
      <c r="E69" s="115">
        <v>2002</v>
      </c>
      <c r="F69" s="114">
        <v>1986</v>
      </c>
      <c r="G69" s="114">
        <v>1964</v>
      </c>
      <c r="H69" s="114">
        <v>1883</v>
      </c>
      <c r="I69" s="140">
        <v>1864</v>
      </c>
      <c r="J69" s="115">
        <v>138</v>
      </c>
      <c r="K69" s="116">
        <v>7.4034334763948495</v>
      </c>
    </row>
    <row r="70" spans="1:11" ht="14.1" customHeight="1" x14ac:dyDescent="0.2">
      <c r="A70" s="306" t="s">
        <v>305</v>
      </c>
      <c r="B70" s="307" t="s">
        <v>306</v>
      </c>
      <c r="C70" s="308"/>
      <c r="D70" s="113">
        <v>3.194658243537714</v>
      </c>
      <c r="E70" s="115">
        <v>1598</v>
      </c>
      <c r="F70" s="114">
        <v>1587</v>
      </c>
      <c r="G70" s="114">
        <v>1564</v>
      </c>
      <c r="H70" s="114">
        <v>1490</v>
      </c>
      <c r="I70" s="140">
        <v>1474</v>
      </c>
      <c r="J70" s="115">
        <v>124</v>
      </c>
      <c r="K70" s="116">
        <v>8.4124830393487109</v>
      </c>
    </row>
    <row r="71" spans="1:11" ht="14.1" customHeight="1" x14ac:dyDescent="0.2">
      <c r="A71" s="306"/>
      <c r="B71" s="307" t="s">
        <v>307</v>
      </c>
      <c r="C71" s="308"/>
      <c r="D71" s="113">
        <v>2.4309789888246938</v>
      </c>
      <c r="E71" s="115">
        <v>1216</v>
      </c>
      <c r="F71" s="114">
        <v>1202</v>
      </c>
      <c r="G71" s="114">
        <v>1189</v>
      </c>
      <c r="H71" s="114">
        <v>1125</v>
      </c>
      <c r="I71" s="140">
        <v>1114</v>
      </c>
      <c r="J71" s="115">
        <v>102</v>
      </c>
      <c r="K71" s="116">
        <v>9.1561938958707358</v>
      </c>
    </row>
    <row r="72" spans="1:11" ht="14.1" customHeight="1" x14ac:dyDescent="0.2">
      <c r="A72" s="306">
        <v>84</v>
      </c>
      <c r="B72" s="307" t="s">
        <v>308</v>
      </c>
      <c r="C72" s="308"/>
      <c r="D72" s="113">
        <v>0.75568261330241293</v>
      </c>
      <c r="E72" s="115">
        <v>378</v>
      </c>
      <c r="F72" s="114">
        <v>374</v>
      </c>
      <c r="G72" s="114">
        <v>362</v>
      </c>
      <c r="H72" s="114">
        <v>352</v>
      </c>
      <c r="I72" s="140">
        <v>344</v>
      </c>
      <c r="J72" s="115">
        <v>34</v>
      </c>
      <c r="K72" s="116">
        <v>9.8837209302325579</v>
      </c>
    </row>
    <row r="73" spans="1:11" ht="14.1" customHeight="1" x14ac:dyDescent="0.2">
      <c r="A73" s="306" t="s">
        <v>309</v>
      </c>
      <c r="B73" s="307" t="s">
        <v>310</v>
      </c>
      <c r="C73" s="308"/>
      <c r="D73" s="113">
        <v>0.18992023350192919</v>
      </c>
      <c r="E73" s="115">
        <v>95</v>
      </c>
      <c r="F73" s="114">
        <v>89</v>
      </c>
      <c r="G73" s="114">
        <v>85</v>
      </c>
      <c r="H73" s="114">
        <v>97</v>
      </c>
      <c r="I73" s="140">
        <v>98</v>
      </c>
      <c r="J73" s="115">
        <v>-3</v>
      </c>
      <c r="K73" s="116">
        <v>-3.0612244897959182</v>
      </c>
    </row>
    <row r="74" spans="1:11" ht="14.1" customHeight="1" x14ac:dyDescent="0.2">
      <c r="A74" s="306" t="s">
        <v>311</v>
      </c>
      <c r="B74" s="307" t="s">
        <v>312</v>
      </c>
      <c r="C74" s="308"/>
      <c r="D74" s="113">
        <v>8.1965574458727333E-2</v>
      </c>
      <c r="E74" s="115">
        <v>41</v>
      </c>
      <c r="F74" s="114">
        <v>43</v>
      </c>
      <c r="G74" s="114">
        <v>41</v>
      </c>
      <c r="H74" s="114">
        <v>45</v>
      </c>
      <c r="I74" s="140">
        <v>45</v>
      </c>
      <c r="J74" s="115">
        <v>-4</v>
      </c>
      <c r="K74" s="116">
        <v>-8.8888888888888893</v>
      </c>
    </row>
    <row r="75" spans="1:11" ht="14.1" customHeight="1" x14ac:dyDescent="0.2">
      <c r="A75" s="306" t="s">
        <v>313</v>
      </c>
      <c r="B75" s="307" t="s">
        <v>314</v>
      </c>
      <c r="C75" s="308"/>
      <c r="D75" s="113">
        <v>9.9958017632594317E-3</v>
      </c>
      <c r="E75" s="115">
        <v>5</v>
      </c>
      <c r="F75" s="114">
        <v>5</v>
      </c>
      <c r="G75" s="114">
        <v>5</v>
      </c>
      <c r="H75" s="114">
        <v>5</v>
      </c>
      <c r="I75" s="140">
        <v>5</v>
      </c>
      <c r="J75" s="115">
        <v>0</v>
      </c>
      <c r="K75" s="116">
        <v>0</v>
      </c>
    </row>
    <row r="76" spans="1:11" ht="14.1" customHeight="1" x14ac:dyDescent="0.2">
      <c r="A76" s="306">
        <v>91</v>
      </c>
      <c r="B76" s="307" t="s">
        <v>315</v>
      </c>
      <c r="C76" s="308"/>
      <c r="D76" s="113" t="s">
        <v>513</v>
      </c>
      <c r="E76" s="115" t="s">
        <v>513</v>
      </c>
      <c r="F76" s="114" t="s">
        <v>513</v>
      </c>
      <c r="G76" s="114" t="s">
        <v>513</v>
      </c>
      <c r="H76" s="114">
        <v>12</v>
      </c>
      <c r="I76" s="140">
        <v>12</v>
      </c>
      <c r="J76" s="115" t="s">
        <v>513</v>
      </c>
      <c r="K76" s="116" t="s">
        <v>513</v>
      </c>
    </row>
    <row r="77" spans="1:11" ht="14.1" customHeight="1" x14ac:dyDescent="0.2">
      <c r="A77" s="306">
        <v>92</v>
      </c>
      <c r="B77" s="307" t="s">
        <v>316</v>
      </c>
      <c r="C77" s="308"/>
      <c r="D77" s="113">
        <v>0.68171368025429324</v>
      </c>
      <c r="E77" s="115">
        <v>341</v>
      </c>
      <c r="F77" s="114">
        <v>332</v>
      </c>
      <c r="G77" s="114">
        <v>326</v>
      </c>
      <c r="H77" s="114">
        <v>347</v>
      </c>
      <c r="I77" s="140">
        <v>346</v>
      </c>
      <c r="J77" s="115">
        <v>-5</v>
      </c>
      <c r="K77" s="116">
        <v>-1.4450867052023122</v>
      </c>
    </row>
    <row r="78" spans="1:11" ht="14.1" customHeight="1" x14ac:dyDescent="0.2">
      <c r="A78" s="306">
        <v>93</v>
      </c>
      <c r="B78" s="307" t="s">
        <v>317</v>
      </c>
      <c r="C78" s="308"/>
      <c r="D78" s="113">
        <v>0.10995381939585375</v>
      </c>
      <c r="E78" s="115">
        <v>55</v>
      </c>
      <c r="F78" s="114">
        <v>62</v>
      </c>
      <c r="G78" s="114">
        <v>62</v>
      </c>
      <c r="H78" s="114">
        <v>66</v>
      </c>
      <c r="I78" s="140">
        <v>61</v>
      </c>
      <c r="J78" s="115">
        <v>-6</v>
      </c>
      <c r="K78" s="116">
        <v>-9.8360655737704921</v>
      </c>
    </row>
    <row r="79" spans="1:11" ht="14.1" customHeight="1" x14ac:dyDescent="0.2">
      <c r="A79" s="306">
        <v>94</v>
      </c>
      <c r="B79" s="307" t="s">
        <v>318</v>
      </c>
      <c r="C79" s="308"/>
      <c r="D79" s="113">
        <v>0.14194038503828393</v>
      </c>
      <c r="E79" s="115">
        <v>71</v>
      </c>
      <c r="F79" s="114">
        <v>74</v>
      </c>
      <c r="G79" s="114">
        <v>68</v>
      </c>
      <c r="H79" s="114">
        <v>62</v>
      </c>
      <c r="I79" s="140">
        <v>44</v>
      </c>
      <c r="J79" s="115">
        <v>27</v>
      </c>
      <c r="K79" s="116">
        <v>61.363636363636367</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224</v>
      </c>
      <c r="C81" s="312"/>
      <c r="D81" s="125">
        <v>0.37784130665120647</v>
      </c>
      <c r="E81" s="143">
        <v>189</v>
      </c>
      <c r="F81" s="144">
        <v>187</v>
      </c>
      <c r="G81" s="144">
        <v>186</v>
      </c>
      <c r="H81" s="144">
        <v>183</v>
      </c>
      <c r="I81" s="145">
        <v>180</v>
      </c>
      <c r="J81" s="143">
        <v>9</v>
      </c>
      <c r="K81" s="146">
        <v>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13808</v>
      </c>
      <c r="E12" s="114">
        <v>14158</v>
      </c>
      <c r="F12" s="114">
        <v>14334</v>
      </c>
      <c r="G12" s="114">
        <v>14269</v>
      </c>
      <c r="H12" s="140">
        <v>13948</v>
      </c>
      <c r="I12" s="115">
        <v>-140</v>
      </c>
      <c r="J12" s="116">
        <v>-1.0037281330656724</v>
      </c>
      <c r="K12"/>
      <c r="L12"/>
      <c r="M12"/>
      <c r="N12"/>
      <c r="O12"/>
      <c r="P12"/>
    </row>
    <row r="13" spans="1:16" s="110" customFormat="1" ht="14.45" customHeight="1" x14ac:dyDescent="0.2">
      <c r="A13" s="120" t="s">
        <v>105</v>
      </c>
      <c r="B13" s="119" t="s">
        <v>106</v>
      </c>
      <c r="C13" s="113">
        <v>38.441483198146003</v>
      </c>
      <c r="D13" s="115">
        <v>5308</v>
      </c>
      <c r="E13" s="114">
        <v>5440</v>
      </c>
      <c r="F13" s="114">
        <v>5494</v>
      </c>
      <c r="G13" s="114">
        <v>5451</v>
      </c>
      <c r="H13" s="140">
        <v>5338</v>
      </c>
      <c r="I13" s="115">
        <v>-30</v>
      </c>
      <c r="J13" s="116">
        <v>-0.5620082427875609</v>
      </c>
      <c r="K13"/>
      <c r="L13"/>
      <c r="M13"/>
      <c r="N13"/>
      <c r="O13"/>
      <c r="P13"/>
    </row>
    <row r="14" spans="1:16" s="110" customFormat="1" ht="14.45" customHeight="1" x14ac:dyDescent="0.2">
      <c r="A14" s="120"/>
      <c r="B14" s="119" t="s">
        <v>107</v>
      </c>
      <c r="C14" s="113">
        <v>61.558516801853997</v>
      </c>
      <c r="D14" s="115">
        <v>8500</v>
      </c>
      <c r="E14" s="114">
        <v>8718</v>
      </c>
      <c r="F14" s="114">
        <v>8840</v>
      </c>
      <c r="G14" s="114">
        <v>8818</v>
      </c>
      <c r="H14" s="140">
        <v>8610</v>
      </c>
      <c r="I14" s="115">
        <v>-110</v>
      </c>
      <c r="J14" s="116">
        <v>-1.2775842044134726</v>
      </c>
      <c r="K14"/>
      <c r="L14"/>
      <c r="M14"/>
      <c r="N14"/>
      <c r="O14"/>
      <c r="P14"/>
    </row>
    <row r="15" spans="1:16" s="110" customFormat="1" ht="14.45" customHeight="1" x14ac:dyDescent="0.2">
      <c r="A15" s="118" t="s">
        <v>105</v>
      </c>
      <c r="B15" s="121" t="s">
        <v>108</v>
      </c>
      <c r="C15" s="113">
        <v>13.224217844727693</v>
      </c>
      <c r="D15" s="115">
        <v>1826</v>
      </c>
      <c r="E15" s="114">
        <v>1907</v>
      </c>
      <c r="F15" s="114">
        <v>1954</v>
      </c>
      <c r="G15" s="114">
        <v>1913</v>
      </c>
      <c r="H15" s="140">
        <v>1788</v>
      </c>
      <c r="I15" s="115">
        <v>38</v>
      </c>
      <c r="J15" s="116">
        <v>2.1252796420581657</v>
      </c>
      <c r="K15"/>
      <c r="L15"/>
      <c r="M15"/>
      <c r="N15"/>
      <c r="O15"/>
      <c r="P15"/>
    </row>
    <row r="16" spans="1:16" s="110" customFormat="1" ht="14.45" customHeight="1" x14ac:dyDescent="0.2">
      <c r="A16" s="118"/>
      <c r="B16" s="121" t="s">
        <v>109</v>
      </c>
      <c r="C16" s="113">
        <v>51.672943221320971</v>
      </c>
      <c r="D16" s="115">
        <v>7135</v>
      </c>
      <c r="E16" s="114">
        <v>7306</v>
      </c>
      <c r="F16" s="114">
        <v>7417</v>
      </c>
      <c r="G16" s="114">
        <v>7415</v>
      </c>
      <c r="H16" s="140">
        <v>7300</v>
      </c>
      <c r="I16" s="115">
        <v>-165</v>
      </c>
      <c r="J16" s="116">
        <v>-2.2602739726027399</v>
      </c>
      <c r="K16"/>
      <c r="L16"/>
      <c r="M16"/>
      <c r="N16"/>
      <c r="O16"/>
      <c r="P16"/>
    </row>
    <row r="17" spans="1:16" s="110" customFormat="1" ht="14.45" customHeight="1" x14ac:dyDescent="0.2">
      <c r="A17" s="118"/>
      <c r="B17" s="121" t="s">
        <v>110</v>
      </c>
      <c r="C17" s="113">
        <v>18.387891077636151</v>
      </c>
      <c r="D17" s="115">
        <v>2539</v>
      </c>
      <c r="E17" s="114">
        <v>2585</v>
      </c>
      <c r="F17" s="114">
        <v>2615</v>
      </c>
      <c r="G17" s="114">
        <v>2630</v>
      </c>
      <c r="H17" s="140">
        <v>2632</v>
      </c>
      <c r="I17" s="115">
        <v>-93</v>
      </c>
      <c r="J17" s="116">
        <v>-3.5334346504559271</v>
      </c>
      <c r="K17"/>
      <c r="L17"/>
      <c r="M17"/>
      <c r="N17"/>
      <c r="O17"/>
      <c r="P17"/>
    </row>
    <row r="18" spans="1:16" s="110" customFormat="1" ht="14.45" customHeight="1" x14ac:dyDescent="0.2">
      <c r="A18" s="120"/>
      <c r="B18" s="121" t="s">
        <v>111</v>
      </c>
      <c r="C18" s="113">
        <v>16.714947856315181</v>
      </c>
      <c r="D18" s="115">
        <v>2308</v>
      </c>
      <c r="E18" s="114">
        <v>2360</v>
      </c>
      <c r="F18" s="114">
        <v>2348</v>
      </c>
      <c r="G18" s="114">
        <v>2311</v>
      </c>
      <c r="H18" s="140">
        <v>2228</v>
      </c>
      <c r="I18" s="115">
        <v>80</v>
      </c>
      <c r="J18" s="116">
        <v>3.5906642728904847</v>
      </c>
      <c r="K18"/>
      <c r="L18"/>
      <c r="M18"/>
      <c r="N18"/>
      <c r="O18"/>
      <c r="P18"/>
    </row>
    <row r="19" spans="1:16" s="110" customFormat="1" ht="14.45" customHeight="1" x14ac:dyDescent="0.2">
      <c r="A19" s="120"/>
      <c r="B19" s="121" t="s">
        <v>112</v>
      </c>
      <c r="C19" s="113">
        <v>1.5860370799536501</v>
      </c>
      <c r="D19" s="115">
        <v>219</v>
      </c>
      <c r="E19" s="114">
        <v>229</v>
      </c>
      <c r="F19" s="114">
        <v>257</v>
      </c>
      <c r="G19" s="114">
        <v>210</v>
      </c>
      <c r="H19" s="140">
        <v>180</v>
      </c>
      <c r="I19" s="115">
        <v>39</v>
      </c>
      <c r="J19" s="116">
        <v>21.666666666666668</v>
      </c>
      <c r="K19"/>
      <c r="L19"/>
      <c r="M19"/>
      <c r="N19"/>
      <c r="O19"/>
      <c r="P19"/>
    </row>
    <row r="20" spans="1:16" s="110" customFormat="1" ht="14.45" customHeight="1" x14ac:dyDescent="0.2">
      <c r="A20" s="120" t="s">
        <v>113</v>
      </c>
      <c r="B20" s="119" t="s">
        <v>116</v>
      </c>
      <c r="C20" s="113">
        <v>90.295480880648896</v>
      </c>
      <c r="D20" s="115">
        <v>12468</v>
      </c>
      <c r="E20" s="114">
        <v>12811</v>
      </c>
      <c r="F20" s="114">
        <v>12959</v>
      </c>
      <c r="G20" s="114">
        <v>12911</v>
      </c>
      <c r="H20" s="140">
        <v>12637</v>
      </c>
      <c r="I20" s="115">
        <v>-169</v>
      </c>
      <c r="J20" s="116">
        <v>-1.3373427237477249</v>
      </c>
      <c r="K20"/>
      <c r="L20"/>
      <c r="M20"/>
      <c r="N20"/>
      <c r="O20"/>
      <c r="P20"/>
    </row>
    <row r="21" spans="1:16" s="110" customFormat="1" ht="14.45" customHeight="1" x14ac:dyDescent="0.2">
      <c r="A21" s="123"/>
      <c r="B21" s="124" t="s">
        <v>117</v>
      </c>
      <c r="C21" s="125">
        <v>9.668308227114716</v>
      </c>
      <c r="D21" s="143">
        <v>1335</v>
      </c>
      <c r="E21" s="144">
        <v>1342</v>
      </c>
      <c r="F21" s="144">
        <v>1369</v>
      </c>
      <c r="G21" s="144">
        <v>1350</v>
      </c>
      <c r="H21" s="145">
        <v>1304</v>
      </c>
      <c r="I21" s="143">
        <v>31</v>
      </c>
      <c r="J21" s="146">
        <v>2.3773006134969323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15922</v>
      </c>
      <c r="E56" s="114">
        <v>16385</v>
      </c>
      <c r="F56" s="114">
        <v>16509</v>
      </c>
      <c r="G56" s="114">
        <v>16477</v>
      </c>
      <c r="H56" s="140">
        <v>16205</v>
      </c>
      <c r="I56" s="115">
        <v>-283</v>
      </c>
      <c r="J56" s="116">
        <v>-1.7463745757482259</v>
      </c>
      <c r="K56"/>
      <c r="L56"/>
      <c r="M56"/>
      <c r="N56"/>
      <c r="O56"/>
      <c r="P56"/>
    </row>
    <row r="57" spans="1:16" s="110" customFormat="1" ht="14.45" customHeight="1" x14ac:dyDescent="0.2">
      <c r="A57" s="120" t="s">
        <v>105</v>
      </c>
      <c r="B57" s="119" t="s">
        <v>106</v>
      </c>
      <c r="C57" s="113">
        <v>38.047983921617885</v>
      </c>
      <c r="D57" s="115">
        <v>6058</v>
      </c>
      <c r="E57" s="114">
        <v>6229</v>
      </c>
      <c r="F57" s="114">
        <v>6268</v>
      </c>
      <c r="G57" s="114">
        <v>6227</v>
      </c>
      <c r="H57" s="140">
        <v>6142</v>
      </c>
      <c r="I57" s="115">
        <v>-84</v>
      </c>
      <c r="J57" s="116">
        <v>-1.3676326929338978</v>
      </c>
    </row>
    <row r="58" spans="1:16" s="110" customFormat="1" ht="14.45" customHeight="1" x14ac:dyDescent="0.2">
      <c r="A58" s="120"/>
      <c r="B58" s="119" t="s">
        <v>107</v>
      </c>
      <c r="C58" s="113">
        <v>61.952016078382115</v>
      </c>
      <c r="D58" s="115">
        <v>9864</v>
      </c>
      <c r="E58" s="114">
        <v>10156</v>
      </c>
      <c r="F58" s="114">
        <v>10241</v>
      </c>
      <c r="G58" s="114">
        <v>10250</v>
      </c>
      <c r="H58" s="140">
        <v>10063</v>
      </c>
      <c r="I58" s="115">
        <v>-199</v>
      </c>
      <c r="J58" s="116">
        <v>-1.9775414886216833</v>
      </c>
    </row>
    <row r="59" spans="1:16" s="110" customFormat="1" ht="14.45" customHeight="1" x14ac:dyDescent="0.2">
      <c r="A59" s="118" t="s">
        <v>105</v>
      </c>
      <c r="B59" s="121" t="s">
        <v>108</v>
      </c>
      <c r="C59" s="113">
        <v>13.905288280366788</v>
      </c>
      <c r="D59" s="115">
        <v>2214</v>
      </c>
      <c r="E59" s="114">
        <v>2346</v>
      </c>
      <c r="F59" s="114">
        <v>2368</v>
      </c>
      <c r="G59" s="114">
        <v>2372</v>
      </c>
      <c r="H59" s="140">
        <v>2248</v>
      </c>
      <c r="I59" s="115">
        <v>-34</v>
      </c>
      <c r="J59" s="116">
        <v>-1.5124555160142348</v>
      </c>
    </row>
    <row r="60" spans="1:16" s="110" customFormat="1" ht="14.45" customHeight="1" x14ac:dyDescent="0.2">
      <c r="A60" s="118"/>
      <c r="B60" s="121" t="s">
        <v>109</v>
      </c>
      <c r="C60" s="113">
        <v>51.017460118075618</v>
      </c>
      <c r="D60" s="115">
        <v>8123</v>
      </c>
      <c r="E60" s="114">
        <v>8394</v>
      </c>
      <c r="F60" s="114">
        <v>8476</v>
      </c>
      <c r="G60" s="114">
        <v>8455</v>
      </c>
      <c r="H60" s="140">
        <v>8416</v>
      </c>
      <c r="I60" s="115">
        <v>-293</v>
      </c>
      <c r="J60" s="116">
        <v>-3.4814638783269962</v>
      </c>
    </row>
    <row r="61" spans="1:16" s="110" customFormat="1" ht="14.45" customHeight="1" x14ac:dyDescent="0.2">
      <c r="A61" s="118"/>
      <c r="B61" s="121" t="s">
        <v>110</v>
      </c>
      <c r="C61" s="113">
        <v>18.30172088933551</v>
      </c>
      <c r="D61" s="115">
        <v>2914</v>
      </c>
      <c r="E61" s="114">
        <v>2955</v>
      </c>
      <c r="F61" s="114">
        <v>2977</v>
      </c>
      <c r="G61" s="114">
        <v>3010</v>
      </c>
      <c r="H61" s="140">
        <v>2982</v>
      </c>
      <c r="I61" s="115">
        <v>-68</v>
      </c>
      <c r="J61" s="116">
        <v>-2.2803487592219986</v>
      </c>
    </row>
    <row r="62" spans="1:16" s="110" customFormat="1" ht="14.45" customHeight="1" x14ac:dyDescent="0.2">
      <c r="A62" s="120"/>
      <c r="B62" s="121" t="s">
        <v>111</v>
      </c>
      <c r="C62" s="113">
        <v>16.775530712222082</v>
      </c>
      <c r="D62" s="115">
        <v>2671</v>
      </c>
      <c r="E62" s="114">
        <v>2690</v>
      </c>
      <c r="F62" s="114">
        <v>2688</v>
      </c>
      <c r="G62" s="114">
        <v>2640</v>
      </c>
      <c r="H62" s="140">
        <v>2559</v>
      </c>
      <c r="I62" s="115">
        <v>112</v>
      </c>
      <c r="J62" s="116">
        <v>4.3767096522078939</v>
      </c>
    </row>
    <row r="63" spans="1:16" s="110" customFormat="1" ht="14.45" customHeight="1" x14ac:dyDescent="0.2">
      <c r="A63" s="120"/>
      <c r="B63" s="121" t="s">
        <v>112</v>
      </c>
      <c r="C63" s="113">
        <v>1.6266800653184272</v>
      </c>
      <c r="D63" s="115">
        <v>259</v>
      </c>
      <c r="E63" s="114">
        <v>243</v>
      </c>
      <c r="F63" s="114">
        <v>271</v>
      </c>
      <c r="G63" s="114">
        <v>215</v>
      </c>
      <c r="H63" s="140">
        <v>192</v>
      </c>
      <c r="I63" s="115">
        <v>67</v>
      </c>
      <c r="J63" s="116">
        <v>34.895833333333336</v>
      </c>
    </row>
    <row r="64" spans="1:16" s="110" customFormat="1" ht="14.45" customHeight="1" x14ac:dyDescent="0.2">
      <c r="A64" s="120" t="s">
        <v>113</v>
      </c>
      <c r="B64" s="119" t="s">
        <v>116</v>
      </c>
      <c r="C64" s="113">
        <v>91.332747142318809</v>
      </c>
      <c r="D64" s="115">
        <v>14542</v>
      </c>
      <c r="E64" s="114">
        <v>14979</v>
      </c>
      <c r="F64" s="114">
        <v>15080</v>
      </c>
      <c r="G64" s="114">
        <v>15073</v>
      </c>
      <c r="H64" s="140">
        <v>14845</v>
      </c>
      <c r="I64" s="115">
        <v>-303</v>
      </c>
      <c r="J64" s="116">
        <v>-2.0410912765240821</v>
      </c>
    </row>
    <row r="65" spans="1:10" s="110" customFormat="1" ht="14.45" customHeight="1" x14ac:dyDescent="0.2">
      <c r="A65" s="123"/>
      <c r="B65" s="124" t="s">
        <v>117</v>
      </c>
      <c r="C65" s="125">
        <v>8.6044466775530708</v>
      </c>
      <c r="D65" s="143">
        <v>1370</v>
      </c>
      <c r="E65" s="144">
        <v>1398</v>
      </c>
      <c r="F65" s="144">
        <v>1420</v>
      </c>
      <c r="G65" s="144">
        <v>1394</v>
      </c>
      <c r="H65" s="145">
        <v>1350</v>
      </c>
      <c r="I65" s="143">
        <v>20</v>
      </c>
      <c r="J65" s="146">
        <v>1.4814814814814814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13808</v>
      </c>
      <c r="G11" s="114">
        <v>14158</v>
      </c>
      <c r="H11" s="114">
        <v>14334</v>
      </c>
      <c r="I11" s="114">
        <v>14269</v>
      </c>
      <c r="J11" s="140">
        <v>13948</v>
      </c>
      <c r="K11" s="114">
        <v>-140</v>
      </c>
      <c r="L11" s="116">
        <v>-1.0037281330656724</v>
      </c>
    </row>
    <row r="12" spans="1:17" s="110" customFormat="1" ht="24" customHeight="1" x14ac:dyDescent="0.2">
      <c r="A12" s="604" t="s">
        <v>185</v>
      </c>
      <c r="B12" s="605"/>
      <c r="C12" s="605"/>
      <c r="D12" s="606"/>
      <c r="E12" s="113">
        <v>38.441483198146003</v>
      </c>
      <c r="F12" s="115">
        <v>5308</v>
      </c>
      <c r="G12" s="114">
        <v>5440</v>
      </c>
      <c r="H12" s="114">
        <v>5494</v>
      </c>
      <c r="I12" s="114">
        <v>5451</v>
      </c>
      <c r="J12" s="140">
        <v>5338</v>
      </c>
      <c r="K12" s="114">
        <v>-30</v>
      </c>
      <c r="L12" s="116">
        <v>-0.5620082427875609</v>
      </c>
    </row>
    <row r="13" spans="1:17" s="110" customFormat="1" ht="15" customHeight="1" x14ac:dyDescent="0.2">
      <c r="A13" s="120"/>
      <c r="B13" s="612" t="s">
        <v>107</v>
      </c>
      <c r="C13" s="612"/>
      <c r="E13" s="113">
        <v>61.558516801853997</v>
      </c>
      <c r="F13" s="115">
        <v>8500</v>
      </c>
      <c r="G13" s="114">
        <v>8718</v>
      </c>
      <c r="H13" s="114">
        <v>8840</v>
      </c>
      <c r="I13" s="114">
        <v>8818</v>
      </c>
      <c r="J13" s="140">
        <v>8610</v>
      </c>
      <c r="K13" s="114">
        <v>-110</v>
      </c>
      <c r="L13" s="116">
        <v>-1.2775842044134726</v>
      </c>
    </row>
    <row r="14" spans="1:17" s="110" customFormat="1" ht="22.5" customHeight="1" x14ac:dyDescent="0.2">
      <c r="A14" s="604" t="s">
        <v>186</v>
      </c>
      <c r="B14" s="605"/>
      <c r="C14" s="605"/>
      <c r="D14" s="606"/>
      <c r="E14" s="113">
        <v>13.224217844727693</v>
      </c>
      <c r="F14" s="115">
        <v>1826</v>
      </c>
      <c r="G14" s="114">
        <v>1907</v>
      </c>
      <c r="H14" s="114">
        <v>1954</v>
      </c>
      <c r="I14" s="114">
        <v>1913</v>
      </c>
      <c r="J14" s="140">
        <v>1788</v>
      </c>
      <c r="K14" s="114">
        <v>38</v>
      </c>
      <c r="L14" s="116">
        <v>2.1252796420581657</v>
      </c>
    </row>
    <row r="15" spans="1:17" s="110" customFormat="1" ht="15" customHeight="1" x14ac:dyDescent="0.2">
      <c r="A15" s="120"/>
      <c r="B15" s="119"/>
      <c r="C15" s="258" t="s">
        <v>106</v>
      </c>
      <c r="E15" s="113">
        <v>45.345016429353777</v>
      </c>
      <c r="F15" s="115">
        <v>828</v>
      </c>
      <c r="G15" s="114">
        <v>853</v>
      </c>
      <c r="H15" s="114">
        <v>888</v>
      </c>
      <c r="I15" s="114">
        <v>875</v>
      </c>
      <c r="J15" s="140">
        <v>816</v>
      </c>
      <c r="K15" s="114">
        <v>12</v>
      </c>
      <c r="L15" s="116">
        <v>1.4705882352941178</v>
      </c>
    </row>
    <row r="16" spans="1:17" s="110" customFormat="1" ht="15" customHeight="1" x14ac:dyDescent="0.2">
      <c r="A16" s="120"/>
      <c r="B16" s="119"/>
      <c r="C16" s="258" t="s">
        <v>107</v>
      </c>
      <c r="E16" s="113">
        <v>54.654983570646223</v>
      </c>
      <c r="F16" s="115">
        <v>998</v>
      </c>
      <c r="G16" s="114">
        <v>1054</v>
      </c>
      <c r="H16" s="114">
        <v>1066</v>
      </c>
      <c r="I16" s="114">
        <v>1038</v>
      </c>
      <c r="J16" s="140">
        <v>972</v>
      </c>
      <c r="K16" s="114">
        <v>26</v>
      </c>
      <c r="L16" s="116">
        <v>2.6748971193415638</v>
      </c>
    </row>
    <row r="17" spans="1:12" s="110" customFormat="1" ht="15" customHeight="1" x14ac:dyDescent="0.2">
      <c r="A17" s="120"/>
      <c r="B17" s="121" t="s">
        <v>109</v>
      </c>
      <c r="C17" s="258"/>
      <c r="E17" s="113">
        <v>51.672943221320971</v>
      </c>
      <c r="F17" s="115">
        <v>7135</v>
      </c>
      <c r="G17" s="114">
        <v>7306</v>
      </c>
      <c r="H17" s="114">
        <v>7417</v>
      </c>
      <c r="I17" s="114">
        <v>7415</v>
      </c>
      <c r="J17" s="140">
        <v>7300</v>
      </c>
      <c r="K17" s="114">
        <v>-165</v>
      </c>
      <c r="L17" s="116">
        <v>-2.2602739726027399</v>
      </c>
    </row>
    <row r="18" spans="1:12" s="110" customFormat="1" ht="15" customHeight="1" x14ac:dyDescent="0.2">
      <c r="A18" s="120"/>
      <c r="B18" s="119"/>
      <c r="C18" s="258" t="s">
        <v>106</v>
      </c>
      <c r="E18" s="113">
        <v>34.043447792571826</v>
      </c>
      <c r="F18" s="115">
        <v>2429</v>
      </c>
      <c r="G18" s="114">
        <v>2486</v>
      </c>
      <c r="H18" s="114">
        <v>2494</v>
      </c>
      <c r="I18" s="114">
        <v>2471</v>
      </c>
      <c r="J18" s="140">
        <v>2446</v>
      </c>
      <c r="K18" s="114">
        <v>-17</v>
      </c>
      <c r="L18" s="116">
        <v>-0.69501226492232215</v>
      </c>
    </row>
    <row r="19" spans="1:12" s="110" customFormat="1" ht="15" customHeight="1" x14ac:dyDescent="0.2">
      <c r="A19" s="120"/>
      <c r="B19" s="119"/>
      <c r="C19" s="258" t="s">
        <v>107</v>
      </c>
      <c r="E19" s="113">
        <v>65.956552207428174</v>
      </c>
      <c r="F19" s="115">
        <v>4706</v>
      </c>
      <c r="G19" s="114">
        <v>4820</v>
      </c>
      <c r="H19" s="114">
        <v>4923</v>
      </c>
      <c r="I19" s="114">
        <v>4944</v>
      </c>
      <c r="J19" s="140">
        <v>4854</v>
      </c>
      <c r="K19" s="114">
        <v>-148</v>
      </c>
      <c r="L19" s="116">
        <v>-3.0490317264112075</v>
      </c>
    </row>
    <row r="20" spans="1:12" s="110" customFormat="1" ht="15" customHeight="1" x14ac:dyDescent="0.2">
      <c r="A20" s="120"/>
      <c r="B20" s="121" t="s">
        <v>110</v>
      </c>
      <c r="C20" s="258"/>
      <c r="E20" s="113">
        <v>18.387891077636151</v>
      </c>
      <c r="F20" s="115">
        <v>2539</v>
      </c>
      <c r="G20" s="114">
        <v>2585</v>
      </c>
      <c r="H20" s="114">
        <v>2615</v>
      </c>
      <c r="I20" s="114">
        <v>2630</v>
      </c>
      <c r="J20" s="140">
        <v>2632</v>
      </c>
      <c r="K20" s="114">
        <v>-93</v>
      </c>
      <c r="L20" s="116">
        <v>-3.5334346504559271</v>
      </c>
    </row>
    <row r="21" spans="1:12" s="110" customFormat="1" ht="15" customHeight="1" x14ac:dyDescent="0.2">
      <c r="A21" s="120"/>
      <c r="B21" s="119"/>
      <c r="C21" s="258" t="s">
        <v>106</v>
      </c>
      <c r="E21" s="113">
        <v>33.67467506892477</v>
      </c>
      <c r="F21" s="115">
        <v>855</v>
      </c>
      <c r="G21" s="114">
        <v>878</v>
      </c>
      <c r="H21" s="114">
        <v>901</v>
      </c>
      <c r="I21" s="114">
        <v>912</v>
      </c>
      <c r="J21" s="140">
        <v>919</v>
      </c>
      <c r="K21" s="114">
        <v>-64</v>
      </c>
      <c r="L21" s="116">
        <v>-6.9640914036996735</v>
      </c>
    </row>
    <row r="22" spans="1:12" s="110" customFormat="1" ht="15" customHeight="1" x14ac:dyDescent="0.2">
      <c r="A22" s="120"/>
      <c r="B22" s="119"/>
      <c r="C22" s="258" t="s">
        <v>107</v>
      </c>
      <c r="E22" s="113">
        <v>66.32532493107523</v>
      </c>
      <c r="F22" s="115">
        <v>1684</v>
      </c>
      <c r="G22" s="114">
        <v>1707</v>
      </c>
      <c r="H22" s="114">
        <v>1714</v>
      </c>
      <c r="I22" s="114">
        <v>1718</v>
      </c>
      <c r="J22" s="140">
        <v>1713</v>
      </c>
      <c r="K22" s="114">
        <v>-29</v>
      </c>
      <c r="L22" s="116">
        <v>-1.6929363689433743</v>
      </c>
    </row>
    <row r="23" spans="1:12" s="110" customFormat="1" ht="15" customHeight="1" x14ac:dyDescent="0.2">
      <c r="A23" s="120"/>
      <c r="B23" s="121" t="s">
        <v>111</v>
      </c>
      <c r="C23" s="258"/>
      <c r="E23" s="113">
        <v>16.714947856315181</v>
      </c>
      <c r="F23" s="115">
        <v>2308</v>
      </c>
      <c r="G23" s="114">
        <v>2360</v>
      </c>
      <c r="H23" s="114">
        <v>2348</v>
      </c>
      <c r="I23" s="114">
        <v>2311</v>
      </c>
      <c r="J23" s="140">
        <v>2228</v>
      </c>
      <c r="K23" s="114">
        <v>80</v>
      </c>
      <c r="L23" s="116">
        <v>3.5906642728904847</v>
      </c>
    </row>
    <row r="24" spans="1:12" s="110" customFormat="1" ht="15" customHeight="1" x14ac:dyDescent="0.2">
      <c r="A24" s="120"/>
      <c r="B24" s="119"/>
      <c r="C24" s="258" t="s">
        <v>106</v>
      </c>
      <c r="E24" s="113">
        <v>51.819757365684573</v>
      </c>
      <c r="F24" s="115">
        <v>1196</v>
      </c>
      <c r="G24" s="114">
        <v>1223</v>
      </c>
      <c r="H24" s="114">
        <v>1211</v>
      </c>
      <c r="I24" s="114">
        <v>1193</v>
      </c>
      <c r="J24" s="140">
        <v>1157</v>
      </c>
      <c r="K24" s="114">
        <v>39</v>
      </c>
      <c r="L24" s="116">
        <v>3.3707865168539324</v>
      </c>
    </row>
    <row r="25" spans="1:12" s="110" customFormat="1" ht="15" customHeight="1" x14ac:dyDescent="0.2">
      <c r="A25" s="120"/>
      <c r="B25" s="119"/>
      <c r="C25" s="258" t="s">
        <v>107</v>
      </c>
      <c r="E25" s="113">
        <v>48.180242634315427</v>
      </c>
      <c r="F25" s="115">
        <v>1112</v>
      </c>
      <c r="G25" s="114">
        <v>1137</v>
      </c>
      <c r="H25" s="114">
        <v>1137</v>
      </c>
      <c r="I25" s="114">
        <v>1118</v>
      </c>
      <c r="J25" s="140">
        <v>1071</v>
      </c>
      <c r="K25" s="114">
        <v>41</v>
      </c>
      <c r="L25" s="116">
        <v>3.8281979458450048</v>
      </c>
    </row>
    <row r="26" spans="1:12" s="110" customFormat="1" ht="15" customHeight="1" x14ac:dyDescent="0.2">
      <c r="A26" s="120"/>
      <c r="C26" s="121" t="s">
        <v>187</v>
      </c>
      <c r="D26" s="110" t="s">
        <v>188</v>
      </c>
      <c r="E26" s="113">
        <v>1.5860370799536501</v>
      </c>
      <c r="F26" s="115">
        <v>219</v>
      </c>
      <c r="G26" s="114">
        <v>229</v>
      </c>
      <c r="H26" s="114">
        <v>257</v>
      </c>
      <c r="I26" s="114">
        <v>210</v>
      </c>
      <c r="J26" s="140">
        <v>180</v>
      </c>
      <c r="K26" s="114">
        <v>39</v>
      </c>
      <c r="L26" s="116">
        <v>21.666666666666668</v>
      </c>
    </row>
    <row r="27" spans="1:12" s="110" customFormat="1" ht="15" customHeight="1" x14ac:dyDescent="0.2">
      <c r="A27" s="120"/>
      <c r="B27" s="119"/>
      <c r="D27" s="259" t="s">
        <v>106</v>
      </c>
      <c r="E27" s="113">
        <v>52.054794520547944</v>
      </c>
      <c r="F27" s="115">
        <v>114</v>
      </c>
      <c r="G27" s="114">
        <v>120</v>
      </c>
      <c r="H27" s="114">
        <v>119</v>
      </c>
      <c r="I27" s="114">
        <v>93</v>
      </c>
      <c r="J27" s="140">
        <v>84</v>
      </c>
      <c r="K27" s="114">
        <v>30</v>
      </c>
      <c r="L27" s="116">
        <v>35.714285714285715</v>
      </c>
    </row>
    <row r="28" spans="1:12" s="110" customFormat="1" ht="15" customHeight="1" x14ac:dyDescent="0.2">
      <c r="A28" s="120"/>
      <c r="B28" s="119"/>
      <c r="D28" s="259" t="s">
        <v>107</v>
      </c>
      <c r="E28" s="113">
        <v>47.945205479452056</v>
      </c>
      <c r="F28" s="115">
        <v>105</v>
      </c>
      <c r="G28" s="114">
        <v>109</v>
      </c>
      <c r="H28" s="114">
        <v>138</v>
      </c>
      <c r="I28" s="114">
        <v>117</v>
      </c>
      <c r="J28" s="140">
        <v>96</v>
      </c>
      <c r="K28" s="114">
        <v>9</v>
      </c>
      <c r="L28" s="116">
        <v>9.375</v>
      </c>
    </row>
    <row r="29" spans="1:12" s="110" customFormat="1" ht="24" customHeight="1" x14ac:dyDescent="0.2">
      <c r="A29" s="604" t="s">
        <v>189</v>
      </c>
      <c r="B29" s="605"/>
      <c r="C29" s="605"/>
      <c r="D29" s="606"/>
      <c r="E29" s="113">
        <v>90.295480880648896</v>
      </c>
      <c r="F29" s="115">
        <v>12468</v>
      </c>
      <c r="G29" s="114">
        <v>12811</v>
      </c>
      <c r="H29" s="114">
        <v>12959</v>
      </c>
      <c r="I29" s="114">
        <v>12911</v>
      </c>
      <c r="J29" s="140">
        <v>12637</v>
      </c>
      <c r="K29" s="114">
        <v>-169</v>
      </c>
      <c r="L29" s="116">
        <v>-1.3373427237477249</v>
      </c>
    </row>
    <row r="30" spans="1:12" s="110" customFormat="1" ht="15" customHeight="1" x14ac:dyDescent="0.2">
      <c r="A30" s="120"/>
      <c r="B30" s="119"/>
      <c r="C30" s="258" t="s">
        <v>106</v>
      </c>
      <c r="E30" s="113">
        <v>38.233878729547641</v>
      </c>
      <c r="F30" s="115">
        <v>4767</v>
      </c>
      <c r="G30" s="114">
        <v>4909</v>
      </c>
      <c r="H30" s="114">
        <v>4960</v>
      </c>
      <c r="I30" s="114">
        <v>4916</v>
      </c>
      <c r="J30" s="140">
        <v>4816</v>
      </c>
      <c r="K30" s="114">
        <v>-49</v>
      </c>
      <c r="L30" s="116">
        <v>-1.0174418604651163</v>
      </c>
    </row>
    <row r="31" spans="1:12" s="110" customFormat="1" ht="15" customHeight="1" x14ac:dyDescent="0.2">
      <c r="A31" s="120"/>
      <c r="B31" s="119"/>
      <c r="C31" s="258" t="s">
        <v>107</v>
      </c>
      <c r="E31" s="113">
        <v>61.766121270452359</v>
      </c>
      <c r="F31" s="115">
        <v>7701</v>
      </c>
      <c r="G31" s="114">
        <v>7902</v>
      </c>
      <c r="H31" s="114">
        <v>7999</v>
      </c>
      <c r="I31" s="114">
        <v>7995</v>
      </c>
      <c r="J31" s="140">
        <v>7821</v>
      </c>
      <c r="K31" s="114">
        <v>-120</v>
      </c>
      <c r="L31" s="116">
        <v>-1.5343306482546988</v>
      </c>
    </row>
    <row r="32" spans="1:12" s="110" customFormat="1" ht="15" customHeight="1" x14ac:dyDescent="0.2">
      <c r="A32" s="120"/>
      <c r="B32" s="119" t="s">
        <v>117</v>
      </c>
      <c r="C32" s="258"/>
      <c r="E32" s="113">
        <v>9.668308227114716</v>
      </c>
      <c r="F32" s="114">
        <v>1335</v>
      </c>
      <c r="G32" s="114">
        <v>1342</v>
      </c>
      <c r="H32" s="114">
        <v>1369</v>
      </c>
      <c r="I32" s="114">
        <v>1350</v>
      </c>
      <c r="J32" s="140">
        <v>1304</v>
      </c>
      <c r="K32" s="114">
        <v>31</v>
      </c>
      <c r="L32" s="116">
        <v>2.3773006134969323</v>
      </c>
    </row>
    <row r="33" spans="1:12" s="110" customFormat="1" ht="15" customHeight="1" x14ac:dyDescent="0.2">
      <c r="A33" s="120"/>
      <c r="B33" s="119"/>
      <c r="C33" s="258" t="s">
        <v>106</v>
      </c>
      <c r="E33" s="113">
        <v>40.374531835205993</v>
      </c>
      <c r="F33" s="114">
        <v>539</v>
      </c>
      <c r="G33" s="114">
        <v>529</v>
      </c>
      <c r="H33" s="114">
        <v>531</v>
      </c>
      <c r="I33" s="114">
        <v>531</v>
      </c>
      <c r="J33" s="140">
        <v>519</v>
      </c>
      <c r="K33" s="114">
        <v>20</v>
      </c>
      <c r="L33" s="116">
        <v>3.8535645472061657</v>
      </c>
    </row>
    <row r="34" spans="1:12" s="110" customFormat="1" ht="15" customHeight="1" x14ac:dyDescent="0.2">
      <c r="A34" s="120"/>
      <c r="B34" s="119"/>
      <c r="C34" s="258" t="s">
        <v>107</v>
      </c>
      <c r="E34" s="113">
        <v>59.625468164794007</v>
      </c>
      <c r="F34" s="114">
        <v>796</v>
      </c>
      <c r="G34" s="114">
        <v>813</v>
      </c>
      <c r="H34" s="114">
        <v>838</v>
      </c>
      <c r="I34" s="114">
        <v>819</v>
      </c>
      <c r="J34" s="140">
        <v>785</v>
      </c>
      <c r="K34" s="114">
        <v>11</v>
      </c>
      <c r="L34" s="116">
        <v>1.4012738853503184</v>
      </c>
    </row>
    <row r="35" spans="1:12" s="110" customFormat="1" ht="24" customHeight="1" x14ac:dyDescent="0.2">
      <c r="A35" s="604" t="s">
        <v>192</v>
      </c>
      <c r="B35" s="605"/>
      <c r="C35" s="605"/>
      <c r="D35" s="606"/>
      <c r="E35" s="113">
        <v>12.644843568945539</v>
      </c>
      <c r="F35" s="114">
        <v>1746</v>
      </c>
      <c r="G35" s="114">
        <v>1818</v>
      </c>
      <c r="H35" s="114">
        <v>1873</v>
      </c>
      <c r="I35" s="114">
        <v>1894</v>
      </c>
      <c r="J35" s="114">
        <v>1779</v>
      </c>
      <c r="K35" s="318">
        <v>-33</v>
      </c>
      <c r="L35" s="319">
        <v>-1.854974704890388</v>
      </c>
    </row>
    <row r="36" spans="1:12" s="110" customFormat="1" ht="15" customHeight="1" x14ac:dyDescent="0.2">
      <c r="A36" s="120"/>
      <c r="B36" s="119"/>
      <c r="C36" s="258" t="s">
        <v>106</v>
      </c>
      <c r="E36" s="113">
        <v>38.602520045819013</v>
      </c>
      <c r="F36" s="114">
        <v>674</v>
      </c>
      <c r="G36" s="114">
        <v>695</v>
      </c>
      <c r="H36" s="114">
        <v>722</v>
      </c>
      <c r="I36" s="114">
        <v>745</v>
      </c>
      <c r="J36" s="114">
        <v>678</v>
      </c>
      <c r="K36" s="318">
        <v>-4</v>
      </c>
      <c r="L36" s="116">
        <v>-0.58997050147492625</v>
      </c>
    </row>
    <row r="37" spans="1:12" s="110" customFormat="1" ht="15" customHeight="1" x14ac:dyDescent="0.2">
      <c r="A37" s="120"/>
      <c r="B37" s="119"/>
      <c r="C37" s="258" t="s">
        <v>107</v>
      </c>
      <c r="E37" s="113">
        <v>61.397479954180987</v>
      </c>
      <c r="F37" s="114">
        <v>1072</v>
      </c>
      <c r="G37" s="114">
        <v>1123</v>
      </c>
      <c r="H37" s="114">
        <v>1151</v>
      </c>
      <c r="I37" s="114">
        <v>1149</v>
      </c>
      <c r="J37" s="140">
        <v>1101</v>
      </c>
      <c r="K37" s="114">
        <v>-29</v>
      </c>
      <c r="L37" s="116">
        <v>-2.6339691189827428</v>
      </c>
    </row>
    <row r="38" spans="1:12" s="110" customFormat="1" ht="15" customHeight="1" x14ac:dyDescent="0.2">
      <c r="A38" s="120"/>
      <c r="B38" s="119" t="s">
        <v>328</v>
      </c>
      <c r="C38" s="258"/>
      <c r="E38" s="113">
        <v>70.480880648899188</v>
      </c>
      <c r="F38" s="114">
        <v>9732</v>
      </c>
      <c r="G38" s="114">
        <v>9907</v>
      </c>
      <c r="H38" s="114">
        <v>10011</v>
      </c>
      <c r="I38" s="114">
        <v>9921</v>
      </c>
      <c r="J38" s="140">
        <v>9734</v>
      </c>
      <c r="K38" s="114">
        <v>-2</v>
      </c>
      <c r="L38" s="116">
        <v>-2.0546537908362441E-2</v>
      </c>
    </row>
    <row r="39" spans="1:12" s="110" customFormat="1" ht="15" customHeight="1" x14ac:dyDescent="0.2">
      <c r="A39" s="120"/>
      <c r="B39" s="119"/>
      <c r="C39" s="258" t="s">
        <v>106</v>
      </c>
      <c r="E39" s="113">
        <v>38.995067817509245</v>
      </c>
      <c r="F39" s="115">
        <v>3795</v>
      </c>
      <c r="G39" s="114">
        <v>3863</v>
      </c>
      <c r="H39" s="114">
        <v>3885</v>
      </c>
      <c r="I39" s="114">
        <v>3823</v>
      </c>
      <c r="J39" s="140">
        <v>3777</v>
      </c>
      <c r="K39" s="114">
        <v>18</v>
      </c>
      <c r="L39" s="116">
        <v>0.47656870532168388</v>
      </c>
    </row>
    <row r="40" spans="1:12" s="110" customFormat="1" ht="15" customHeight="1" x14ac:dyDescent="0.2">
      <c r="A40" s="120"/>
      <c r="B40" s="119"/>
      <c r="C40" s="258" t="s">
        <v>107</v>
      </c>
      <c r="E40" s="113">
        <v>61.004932182490755</v>
      </c>
      <c r="F40" s="115">
        <v>5937</v>
      </c>
      <c r="G40" s="114">
        <v>6044</v>
      </c>
      <c r="H40" s="114">
        <v>6126</v>
      </c>
      <c r="I40" s="114">
        <v>6098</v>
      </c>
      <c r="J40" s="140">
        <v>5957</v>
      </c>
      <c r="K40" s="114">
        <v>-20</v>
      </c>
      <c r="L40" s="116">
        <v>-0.33573946617424877</v>
      </c>
    </row>
    <row r="41" spans="1:12" s="110" customFormat="1" ht="15" customHeight="1" x14ac:dyDescent="0.2">
      <c r="A41" s="120"/>
      <c r="B41" s="320" t="s">
        <v>516</v>
      </c>
      <c r="C41" s="258"/>
      <c r="E41" s="113">
        <v>6.4745075318655854</v>
      </c>
      <c r="F41" s="115">
        <v>894</v>
      </c>
      <c r="G41" s="114">
        <v>905</v>
      </c>
      <c r="H41" s="114">
        <v>901</v>
      </c>
      <c r="I41" s="114">
        <v>904</v>
      </c>
      <c r="J41" s="140">
        <v>845</v>
      </c>
      <c r="K41" s="114">
        <v>49</v>
      </c>
      <c r="L41" s="116">
        <v>5.7988165680473376</v>
      </c>
    </row>
    <row r="42" spans="1:12" s="110" customFormat="1" ht="15" customHeight="1" x14ac:dyDescent="0.2">
      <c r="A42" s="120"/>
      <c r="B42" s="119"/>
      <c r="C42" s="268" t="s">
        <v>106</v>
      </c>
      <c r="D42" s="182"/>
      <c r="E42" s="113">
        <v>42.393736017897091</v>
      </c>
      <c r="F42" s="115">
        <v>379</v>
      </c>
      <c r="G42" s="114">
        <v>394</v>
      </c>
      <c r="H42" s="114">
        <v>392</v>
      </c>
      <c r="I42" s="114">
        <v>387</v>
      </c>
      <c r="J42" s="140">
        <v>374</v>
      </c>
      <c r="K42" s="114">
        <v>5</v>
      </c>
      <c r="L42" s="116">
        <v>1.3368983957219251</v>
      </c>
    </row>
    <row r="43" spans="1:12" s="110" customFormat="1" ht="15" customHeight="1" x14ac:dyDescent="0.2">
      <c r="A43" s="120"/>
      <c r="B43" s="119"/>
      <c r="C43" s="268" t="s">
        <v>107</v>
      </c>
      <c r="D43" s="182"/>
      <c r="E43" s="113">
        <v>57.606263982102909</v>
      </c>
      <c r="F43" s="115">
        <v>515</v>
      </c>
      <c r="G43" s="114">
        <v>511</v>
      </c>
      <c r="H43" s="114">
        <v>509</v>
      </c>
      <c r="I43" s="114">
        <v>517</v>
      </c>
      <c r="J43" s="140">
        <v>471</v>
      </c>
      <c r="K43" s="114">
        <v>44</v>
      </c>
      <c r="L43" s="116">
        <v>9.3418259023354562</v>
      </c>
    </row>
    <row r="44" spans="1:12" s="110" customFormat="1" ht="15" customHeight="1" x14ac:dyDescent="0.2">
      <c r="A44" s="120"/>
      <c r="B44" s="119" t="s">
        <v>205</v>
      </c>
      <c r="C44" s="268"/>
      <c r="D44" s="182"/>
      <c r="E44" s="113">
        <v>10.399768250289688</v>
      </c>
      <c r="F44" s="115">
        <v>1436</v>
      </c>
      <c r="G44" s="114">
        <v>1528</v>
      </c>
      <c r="H44" s="114">
        <v>1549</v>
      </c>
      <c r="I44" s="114">
        <v>1550</v>
      </c>
      <c r="J44" s="140">
        <v>1590</v>
      </c>
      <c r="K44" s="114">
        <v>-154</v>
      </c>
      <c r="L44" s="116">
        <v>-9.6855345911949691</v>
      </c>
    </row>
    <row r="45" spans="1:12" s="110" customFormat="1" ht="15" customHeight="1" x14ac:dyDescent="0.2">
      <c r="A45" s="120"/>
      <c r="B45" s="119"/>
      <c r="C45" s="268" t="s">
        <v>106</v>
      </c>
      <c r="D45" s="182"/>
      <c r="E45" s="113">
        <v>32.033426183844014</v>
      </c>
      <c r="F45" s="115">
        <v>460</v>
      </c>
      <c r="G45" s="114">
        <v>488</v>
      </c>
      <c r="H45" s="114">
        <v>495</v>
      </c>
      <c r="I45" s="114">
        <v>496</v>
      </c>
      <c r="J45" s="140">
        <v>509</v>
      </c>
      <c r="K45" s="114">
        <v>-49</v>
      </c>
      <c r="L45" s="116">
        <v>-9.6267190569744603</v>
      </c>
    </row>
    <row r="46" spans="1:12" s="110" customFormat="1" ht="15" customHeight="1" x14ac:dyDescent="0.2">
      <c r="A46" s="123"/>
      <c r="B46" s="124"/>
      <c r="C46" s="260" t="s">
        <v>107</v>
      </c>
      <c r="D46" s="261"/>
      <c r="E46" s="125">
        <v>67.966573816155986</v>
      </c>
      <c r="F46" s="143">
        <v>976</v>
      </c>
      <c r="G46" s="144">
        <v>1040</v>
      </c>
      <c r="H46" s="144">
        <v>1054</v>
      </c>
      <c r="I46" s="144">
        <v>1054</v>
      </c>
      <c r="J46" s="145">
        <v>1081</v>
      </c>
      <c r="K46" s="144">
        <v>-105</v>
      </c>
      <c r="L46" s="146">
        <v>-9.7132284921369099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13808</v>
      </c>
      <c r="E11" s="114">
        <v>14158</v>
      </c>
      <c r="F11" s="114">
        <v>14334</v>
      </c>
      <c r="G11" s="114">
        <v>14269</v>
      </c>
      <c r="H11" s="140">
        <v>13948</v>
      </c>
      <c r="I11" s="115">
        <v>-140</v>
      </c>
      <c r="J11" s="116">
        <v>-1.0037281330656724</v>
      </c>
    </row>
    <row r="12" spans="1:15" s="110" customFormat="1" ht="24.95" customHeight="1" x14ac:dyDescent="0.2">
      <c r="A12" s="193" t="s">
        <v>132</v>
      </c>
      <c r="B12" s="194" t="s">
        <v>133</v>
      </c>
      <c r="C12" s="113">
        <v>3.3676129779837773</v>
      </c>
      <c r="D12" s="115">
        <v>465</v>
      </c>
      <c r="E12" s="114">
        <v>442</v>
      </c>
      <c r="F12" s="114">
        <v>438</v>
      </c>
      <c r="G12" s="114">
        <v>421</v>
      </c>
      <c r="H12" s="140">
        <v>376</v>
      </c>
      <c r="I12" s="115">
        <v>89</v>
      </c>
      <c r="J12" s="116">
        <v>23.670212765957448</v>
      </c>
    </row>
    <row r="13" spans="1:15" s="110" customFormat="1" ht="24.95" customHeight="1" x14ac:dyDescent="0.2">
      <c r="A13" s="193" t="s">
        <v>134</v>
      </c>
      <c r="B13" s="199" t="s">
        <v>214</v>
      </c>
      <c r="C13" s="113">
        <v>0.97769409038238697</v>
      </c>
      <c r="D13" s="115">
        <v>135</v>
      </c>
      <c r="E13" s="114">
        <v>131</v>
      </c>
      <c r="F13" s="114">
        <v>135</v>
      </c>
      <c r="G13" s="114">
        <v>132</v>
      </c>
      <c r="H13" s="140">
        <v>133</v>
      </c>
      <c r="I13" s="115">
        <v>2</v>
      </c>
      <c r="J13" s="116">
        <v>1.5037593984962405</v>
      </c>
    </row>
    <row r="14" spans="1:15" s="287" customFormat="1" ht="24.95" customHeight="1" x14ac:dyDescent="0.2">
      <c r="A14" s="193" t="s">
        <v>215</v>
      </c>
      <c r="B14" s="199" t="s">
        <v>137</v>
      </c>
      <c r="C14" s="113">
        <v>11.797508690614137</v>
      </c>
      <c r="D14" s="115">
        <v>1629</v>
      </c>
      <c r="E14" s="114">
        <v>1644</v>
      </c>
      <c r="F14" s="114">
        <v>1681</v>
      </c>
      <c r="G14" s="114">
        <v>1730</v>
      </c>
      <c r="H14" s="140">
        <v>1721</v>
      </c>
      <c r="I14" s="115">
        <v>-92</v>
      </c>
      <c r="J14" s="116">
        <v>-5.345729227193492</v>
      </c>
      <c r="K14" s="110"/>
      <c r="L14" s="110"/>
      <c r="M14" s="110"/>
      <c r="N14" s="110"/>
      <c r="O14" s="110"/>
    </row>
    <row r="15" spans="1:15" s="110" customFormat="1" ht="24.95" customHeight="1" x14ac:dyDescent="0.2">
      <c r="A15" s="193" t="s">
        <v>216</v>
      </c>
      <c r="B15" s="199" t="s">
        <v>217</v>
      </c>
      <c r="C15" s="113">
        <v>4.1063151796060255</v>
      </c>
      <c r="D15" s="115">
        <v>567</v>
      </c>
      <c r="E15" s="114">
        <v>597</v>
      </c>
      <c r="F15" s="114">
        <v>615</v>
      </c>
      <c r="G15" s="114">
        <v>625</v>
      </c>
      <c r="H15" s="140">
        <v>615</v>
      </c>
      <c r="I15" s="115">
        <v>-48</v>
      </c>
      <c r="J15" s="116">
        <v>-7.8048780487804876</v>
      </c>
    </row>
    <row r="16" spans="1:15" s="287" customFormat="1" ht="24.95" customHeight="1" x14ac:dyDescent="0.2">
      <c r="A16" s="193" t="s">
        <v>218</v>
      </c>
      <c r="B16" s="199" t="s">
        <v>141</v>
      </c>
      <c r="C16" s="113">
        <v>5.916859791425261</v>
      </c>
      <c r="D16" s="115">
        <v>817</v>
      </c>
      <c r="E16" s="114">
        <v>810</v>
      </c>
      <c r="F16" s="114">
        <v>830</v>
      </c>
      <c r="G16" s="114">
        <v>856</v>
      </c>
      <c r="H16" s="140">
        <v>856</v>
      </c>
      <c r="I16" s="115">
        <v>-39</v>
      </c>
      <c r="J16" s="116">
        <v>-4.55607476635514</v>
      </c>
      <c r="K16" s="110"/>
      <c r="L16" s="110"/>
      <c r="M16" s="110"/>
      <c r="N16" s="110"/>
      <c r="O16" s="110"/>
    </row>
    <row r="17" spans="1:15" s="110" customFormat="1" ht="24.95" customHeight="1" x14ac:dyDescent="0.2">
      <c r="A17" s="193" t="s">
        <v>142</v>
      </c>
      <c r="B17" s="199" t="s">
        <v>220</v>
      </c>
      <c r="C17" s="113">
        <v>1.7743337195828506</v>
      </c>
      <c r="D17" s="115">
        <v>245</v>
      </c>
      <c r="E17" s="114">
        <v>237</v>
      </c>
      <c r="F17" s="114">
        <v>236</v>
      </c>
      <c r="G17" s="114">
        <v>249</v>
      </c>
      <c r="H17" s="140">
        <v>250</v>
      </c>
      <c r="I17" s="115">
        <v>-5</v>
      </c>
      <c r="J17" s="116">
        <v>-2</v>
      </c>
    </row>
    <row r="18" spans="1:15" s="287" customFormat="1" ht="24.95" customHeight="1" x14ac:dyDescent="0.2">
      <c r="A18" s="201" t="s">
        <v>144</v>
      </c>
      <c r="B18" s="202" t="s">
        <v>145</v>
      </c>
      <c r="C18" s="113">
        <v>7.502896871378911</v>
      </c>
      <c r="D18" s="115">
        <v>1036</v>
      </c>
      <c r="E18" s="114">
        <v>1027</v>
      </c>
      <c r="F18" s="114">
        <v>1052</v>
      </c>
      <c r="G18" s="114">
        <v>1035</v>
      </c>
      <c r="H18" s="140">
        <v>997</v>
      </c>
      <c r="I18" s="115">
        <v>39</v>
      </c>
      <c r="J18" s="116">
        <v>3.9117352056168504</v>
      </c>
      <c r="K18" s="110"/>
      <c r="L18" s="110"/>
      <c r="M18" s="110"/>
      <c r="N18" s="110"/>
      <c r="O18" s="110"/>
    </row>
    <row r="19" spans="1:15" s="110" customFormat="1" ht="24.95" customHeight="1" x14ac:dyDescent="0.2">
      <c r="A19" s="193" t="s">
        <v>146</v>
      </c>
      <c r="B19" s="199" t="s">
        <v>147</v>
      </c>
      <c r="C19" s="113">
        <v>15.24478563151796</v>
      </c>
      <c r="D19" s="115">
        <v>2105</v>
      </c>
      <c r="E19" s="114">
        <v>2153</v>
      </c>
      <c r="F19" s="114">
        <v>2131</v>
      </c>
      <c r="G19" s="114">
        <v>2122</v>
      </c>
      <c r="H19" s="140">
        <v>2087</v>
      </c>
      <c r="I19" s="115">
        <v>18</v>
      </c>
      <c r="J19" s="116">
        <v>0.86248203162434112</v>
      </c>
    </row>
    <row r="20" spans="1:15" s="287" customFormat="1" ht="24.95" customHeight="1" x14ac:dyDescent="0.2">
      <c r="A20" s="193" t="s">
        <v>148</v>
      </c>
      <c r="B20" s="199" t="s">
        <v>149</v>
      </c>
      <c r="C20" s="113">
        <v>3.5269409038238702</v>
      </c>
      <c r="D20" s="115">
        <v>487</v>
      </c>
      <c r="E20" s="114">
        <v>510</v>
      </c>
      <c r="F20" s="114">
        <v>512</v>
      </c>
      <c r="G20" s="114">
        <v>487</v>
      </c>
      <c r="H20" s="140">
        <v>504</v>
      </c>
      <c r="I20" s="115">
        <v>-17</v>
      </c>
      <c r="J20" s="116">
        <v>-3.373015873015873</v>
      </c>
      <c r="K20" s="110"/>
      <c r="L20" s="110"/>
      <c r="M20" s="110"/>
      <c r="N20" s="110"/>
      <c r="O20" s="110"/>
    </row>
    <row r="21" spans="1:15" s="110" customFormat="1" ht="24.95" customHeight="1" x14ac:dyDescent="0.2">
      <c r="A21" s="201" t="s">
        <v>150</v>
      </c>
      <c r="B21" s="202" t="s">
        <v>151</v>
      </c>
      <c r="C21" s="113">
        <v>16.591830822711472</v>
      </c>
      <c r="D21" s="115">
        <v>2291</v>
      </c>
      <c r="E21" s="114">
        <v>2504</v>
      </c>
      <c r="F21" s="114">
        <v>2631</v>
      </c>
      <c r="G21" s="114">
        <v>2555</v>
      </c>
      <c r="H21" s="140">
        <v>2368</v>
      </c>
      <c r="I21" s="115">
        <v>-77</v>
      </c>
      <c r="J21" s="116">
        <v>-3.251689189189189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1.2891077636152954</v>
      </c>
      <c r="D23" s="115">
        <v>178</v>
      </c>
      <c r="E23" s="114">
        <v>177</v>
      </c>
      <c r="F23" s="114">
        <v>178</v>
      </c>
      <c r="G23" s="114">
        <v>186</v>
      </c>
      <c r="H23" s="140">
        <v>190</v>
      </c>
      <c r="I23" s="115">
        <v>-12</v>
      </c>
      <c r="J23" s="116">
        <v>-6.3157894736842106</v>
      </c>
    </row>
    <row r="24" spans="1:15" s="110" customFormat="1" ht="24.95" customHeight="1" x14ac:dyDescent="0.2">
      <c r="A24" s="193" t="s">
        <v>156</v>
      </c>
      <c r="B24" s="199" t="s">
        <v>221</v>
      </c>
      <c r="C24" s="113">
        <v>7.5246234067207416</v>
      </c>
      <c r="D24" s="115">
        <v>1039</v>
      </c>
      <c r="E24" s="114">
        <v>1059</v>
      </c>
      <c r="F24" s="114">
        <v>1077</v>
      </c>
      <c r="G24" s="114">
        <v>1079</v>
      </c>
      <c r="H24" s="140">
        <v>1106</v>
      </c>
      <c r="I24" s="115">
        <v>-67</v>
      </c>
      <c r="J24" s="116">
        <v>-6.0578661844484634</v>
      </c>
    </row>
    <row r="25" spans="1:15" s="110" customFormat="1" ht="24.95" customHeight="1" x14ac:dyDescent="0.2">
      <c r="A25" s="193" t="s">
        <v>222</v>
      </c>
      <c r="B25" s="204" t="s">
        <v>159</v>
      </c>
      <c r="C25" s="113">
        <v>4.8232908458864427</v>
      </c>
      <c r="D25" s="115">
        <v>666</v>
      </c>
      <c r="E25" s="114">
        <v>665</v>
      </c>
      <c r="F25" s="114">
        <v>642</v>
      </c>
      <c r="G25" s="114">
        <v>626</v>
      </c>
      <c r="H25" s="140">
        <v>591</v>
      </c>
      <c r="I25" s="115">
        <v>75</v>
      </c>
      <c r="J25" s="116">
        <v>12.690355329949238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4.9391657010428736</v>
      </c>
      <c r="D27" s="115">
        <v>682</v>
      </c>
      <c r="E27" s="114">
        <v>674</v>
      </c>
      <c r="F27" s="114">
        <v>666</v>
      </c>
      <c r="G27" s="114">
        <v>668</v>
      </c>
      <c r="H27" s="140">
        <v>661</v>
      </c>
      <c r="I27" s="115">
        <v>21</v>
      </c>
      <c r="J27" s="116">
        <v>3.1770045385779122</v>
      </c>
    </row>
    <row r="28" spans="1:15" s="110" customFormat="1" ht="24.95" customHeight="1" x14ac:dyDescent="0.2">
      <c r="A28" s="193" t="s">
        <v>163</v>
      </c>
      <c r="B28" s="199" t="s">
        <v>164</v>
      </c>
      <c r="C28" s="113">
        <v>1.4629200463499421</v>
      </c>
      <c r="D28" s="115">
        <v>202</v>
      </c>
      <c r="E28" s="114">
        <v>219</v>
      </c>
      <c r="F28" s="114">
        <v>195</v>
      </c>
      <c r="G28" s="114">
        <v>204</v>
      </c>
      <c r="H28" s="140">
        <v>217</v>
      </c>
      <c r="I28" s="115">
        <v>-15</v>
      </c>
      <c r="J28" s="116">
        <v>-6.9124423963133639</v>
      </c>
    </row>
    <row r="29" spans="1:15" s="110" customFormat="1" ht="24.95" customHeight="1" x14ac:dyDescent="0.2">
      <c r="A29" s="193">
        <v>86</v>
      </c>
      <c r="B29" s="199" t="s">
        <v>165</v>
      </c>
      <c r="C29" s="113">
        <v>5.5185399768250294</v>
      </c>
      <c r="D29" s="115">
        <v>762</v>
      </c>
      <c r="E29" s="114">
        <v>779</v>
      </c>
      <c r="F29" s="114">
        <v>785</v>
      </c>
      <c r="G29" s="114">
        <v>799</v>
      </c>
      <c r="H29" s="140">
        <v>815</v>
      </c>
      <c r="I29" s="115">
        <v>-53</v>
      </c>
      <c r="J29" s="116">
        <v>-6.5030674846625764</v>
      </c>
    </row>
    <row r="30" spans="1:15" s="110" customFormat="1" ht="24.95" customHeight="1" x14ac:dyDescent="0.2">
      <c r="A30" s="193">
        <v>87.88</v>
      </c>
      <c r="B30" s="204" t="s">
        <v>166</v>
      </c>
      <c r="C30" s="113">
        <v>2.7375434530706837</v>
      </c>
      <c r="D30" s="115">
        <v>378</v>
      </c>
      <c r="E30" s="114">
        <v>352</v>
      </c>
      <c r="F30" s="114">
        <v>373</v>
      </c>
      <c r="G30" s="114">
        <v>366</v>
      </c>
      <c r="H30" s="140">
        <v>355</v>
      </c>
      <c r="I30" s="115">
        <v>23</v>
      </c>
      <c r="J30" s="116">
        <v>6.47887323943662</v>
      </c>
    </row>
    <row r="31" spans="1:15" s="110" customFormat="1" ht="24.95" customHeight="1" x14ac:dyDescent="0.2">
      <c r="A31" s="193" t="s">
        <v>167</v>
      </c>
      <c r="B31" s="199" t="s">
        <v>168</v>
      </c>
      <c r="C31" s="113">
        <v>11.717844727694091</v>
      </c>
      <c r="D31" s="115">
        <v>1618</v>
      </c>
      <c r="E31" s="114">
        <v>1672</v>
      </c>
      <c r="F31" s="114">
        <v>1694</v>
      </c>
      <c r="G31" s="114">
        <v>1718</v>
      </c>
      <c r="H31" s="140">
        <v>1685</v>
      </c>
      <c r="I31" s="115">
        <v>-67</v>
      </c>
      <c r="J31" s="116">
        <v>-3.9762611275964392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3.3676129779837773</v>
      </c>
      <c r="D34" s="115">
        <v>465</v>
      </c>
      <c r="E34" s="114">
        <v>442</v>
      </c>
      <c r="F34" s="114">
        <v>438</v>
      </c>
      <c r="G34" s="114">
        <v>421</v>
      </c>
      <c r="H34" s="140">
        <v>376</v>
      </c>
      <c r="I34" s="115">
        <v>89</v>
      </c>
      <c r="J34" s="116">
        <v>23.670212765957448</v>
      </c>
    </row>
    <row r="35" spans="1:10" s="110" customFormat="1" ht="24.95" customHeight="1" x14ac:dyDescent="0.2">
      <c r="A35" s="292" t="s">
        <v>171</v>
      </c>
      <c r="B35" s="293" t="s">
        <v>172</v>
      </c>
      <c r="C35" s="113">
        <v>20.278099652375435</v>
      </c>
      <c r="D35" s="115">
        <v>2800</v>
      </c>
      <c r="E35" s="114">
        <v>2802</v>
      </c>
      <c r="F35" s="114">
        <v>2868</v>
      </c>
      <c r="G35" s="114">
        <v>2897</v>
      </c>
      <c r="H35" s="140">
        <v>2851</v>
      </c>
      <c r="I35" s="115">
        <v>-51</v>
      </c>
      <c r="J35" s="116">
        <v>-1.7888460189407225</v>
      </c>
    </row>
    <row r="36" spans="1:10" s="110" customFormat="1" ht="24.95" customHeight="1" x14ac:dyDescent="0.2">
      <c r="A36" s="294" t="s">
        <v>173</v>
      </c>
      <c r="B36" s="295" t="s">
        <v>174</v>
      </c>
      <c r="C36" s="125">
        <v>76.354287369640787</v>
      </c>
      <c r="D36" s="143">
        <v>10543</v>
      </c>
      <c r="E36" s="144">
        <v>10914</v>
      </c>
      <c r="F36" s="144">
        <v>11028</v>
      </c>
      <c r="G36" s="144">
        <v>10951</v>
      </c>
      <c r="H36" s="145">
        <v>10721</v>
      </c>
      <c r="I36" s="143">
        <v>-178</v>
      </c>
      <c r="J36" s="146">
        <v>-1.660292883126574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13808</v>
      </c>
      <c r="F11" s="264">
        <v>14158</v>
      </c>
      <c r="G11" s="264">
        <v>14334</v>
      </c>
      <c r="H11" s="264">
        <v>14269</v>
      </c>
      <c r="I11" s="265">
        <v>13948</v>
      </c>
      <c r="J11" s="263">
        <v>-140</v>
      </c>
      <c r="K11" s="266">
        <v>-1.0037281330656724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40.780706836616453</v>
      </c>
      <c r="E13" s="115">
        <v>5631</v>
      </c>
      <c r="F13" s="114">
        <v>5788</v>
      </c>
      <c r="G13" s="114">
        <v>5919</v>
      </c>
      <c r="H13" s="114">
        <v>5818</v>
      </c>
      <c r="I13" s="140">
        <v>5659</v>
      </c>
      <c r="J13" s="115">
        <v>-28</v>
      </c>
      <c r="K13" s="116">
        <v>-0.49478706485244744</v>
      </c>
    </row>
    <row r="14" spans="1:15" ht="15.95" customHeight="1" x14ac:dyDescent="0.2">
      <c r="A14" s="306" t="s">
        <v>230</v>
      </c>
      <c r="B14" s="307"/>
      <c r="C14" s="308"/>
      <c r="D14" s="113">
        <v>47.313151796060254</v>
      </c>
      <c r="E14" s="115">
        <v>6533</v>
      </c>
      <c r="F14" s="114">
        <v>6665</v>
      </c>
      <c r="G14" s="114">
        <v>6739</v>
      </c>
      <c r="H14" s="114">
        <v>6746</v>
      </c>
      <c r="I14" s="140">
        <v>6618</v>
      </c>
      <c r="J14" s="115">
        <v>-85</v>
      </c>
      <c r="K14" s="116">
        <v>-1.2843759443940768</v>
      </c>
    </row>
    <row r="15" spans="1:15" ht="15.95" customHeight="1" x14ac:dyDescent="0.2">
      <c r="A15" s="306" t="s">
        <v>231</v>
      </c>
      <c r="B15" s="307"/>
      <c r="C15" s="308"/>
      <c r="D15" s="113">
        <v>5.1998841251448438</v>
      </c>
      <c r="E15" s="115">
        <v>718</v>
      </c>
      <c r="F15" s="114">
        <v>758</v>
      </c>
      <c r="G15" s="114">
        <v>753</v>
      </c>
      <c r="H15" s="114">
        <v>733</v>
      </c>
      <c r="I15" s="140">
        <v>765</v>
      </c>
      <c r="J15" s="115">
        <v>-47</v>
      </c>
      <c r="K15" s="116">
        <v>-6.143790849673203</v>
      </c>
    </row>
    <row r="16" spans="1:15" ht="15.95" customHeight="1" x14ac:dyDescent="0.2">
      <c r="A16" s="306" t="s">
        <v>232</v>
      </c>
      <c r="B16" s="307"/>
      <c r="C16" s="308"/>
      <c r="D16" s="113">
        <v>3.0127462340672073</v>
      </c>
      <c r="E16" s="115">
        <v>416</v>
      </c>
      <c r="F16" s="114">
        <v>418</v>
      </c>
      <c r="G16" s="114">
        <v>407</v>
      </c>
      <c r="H16" s="114">
        <v>420</v>
      </c>
      <c r="I16" s="140">
        <v>374</v>
      </c>
      <c r="J16" s="115">
        <v>42</v>
      </c>
      <c r="K16" s="116">
        <v>11.229946524064172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3.208285052143685</v>
      </c>
      <c r="E18" s="115">
        <v>443</v>
      </c>
      <c r="F18" s="114">
        <v>423</v>
      </c>
      <c r="G18" s="114">
        <v>424</v>
      </c>
      <c r="H18" s="114">
        <v>411</v>
      </c>
      <c r="I18" s="140">
        <v>374</v>
      </c>
      <c r="J18" s="115">
        <v>69</v>
      </c>
      <c r="K18" s="116">
        <v>18.449197860962567</v>
      </c>
    </row>
    <row r="19" spans="1:11" ht="14.1" customHeight="1" x14ac:dyDescent="0.2">
      <c r="A19" s="306" t="s">
        <v>235</v>
      </c>
      <c r="B19" s="307" t="s">
        <v>236</v>
      </c>
      <c r="C19" s="308"/>
      <c r="D19" s="113">
        <v>2.208864426419467</v>
      </c>
      <c r="E19" s="115">
        <v>305</v>
      </c>
      <c r="F19" s="114">
        <v>296</v>
      </c>
      <c r="G19" s="114">
        <v>295</v>
      </c>
      <c r="H19" s="114">
        <v>286</v>
      </c>
      <c r="I19" s="140">
        <v>254</v>
      </c>
      <c r="J19" s="115">
        <v>51</v>
      </c>
      <c r="K19" s="116">
        <v>20.078740157480315</v>
      </c>
    </row>
    <row r="20" spans="1:11" ht="14.1" customHeight="1" x14ac:dyDescent="0.2">
      <c r="A20" s="306">
        <v>12</v>
      </c>
      <c r="B20" s="307" t="s">
        <v>237</v>
      </c>
      <c r="C20" s="308"/>
      <c r="D20" s="113">
        <v>0.99942062572421786</v>
      </c>
      <c r="E20" s="115">
        <v>138</v>
      </c>
      <c r="F20" s="114">
        <v>145</v>
      </c>
      <c r="G20" s="114">
        <v>149</v>
      </c>
      <c r="H20" s="114">
        <v>145</v>
      </c>
      <c r="I20" s="140">
        <v>131</v>
      </c>
      <c r="J20" s="115">
        <v>7</v>
      </c>
      <c r="K20" s="116">
        <v>5.343511450381679</v>
      </c>
    </row>
    <row r="21" spans="1:11" ht="14.1" customHeight="1" x14ac:dyDescent="0.2">
      <c r="A21" s="306">
        <v>21</v>
      </c>
      <c r="B21" s="307" t="s">
        <v>238</v>
      </c>
      <c r="C21" s="308"/>
      <c r="D21" s="113">
        <v>0.13760139049826187</v>
      </c>
      <c r="E21" s="115">
        <v>19</v>
      </c>
      <c r="F21" s="114">
        <v>20</v>
      </c>
      <c r="G21" s="114">
        <v>18</v>
      </c>
      <c r="H21" s="114">
        <v>22</v>
      </c>
      <c r="I21" s="140">
        <v>24</v>
      </c>
      <c r="J21" s="115">
        <v>-5</v>
      </c>
      <c r="K21" s="116">
        <v>-20.833333333333332</v>
      </c>
    </row>
    <row r="22" spans="1:11" ht="14.1" customHeight="1" x14ac:dyDescent="0.2">
      <c r="A22" s="306">
        <v>22</v>
      </c>
      <c r="B22" s="307" t="s">
        <v>239</v>
      </c>
      <c r="C22" s="308"/>
      <c r="D22" s="113">
        <v>0.84009269988412516</v>
      </c>
      <c r="E22" s="115">
        <v>116</v>
      </c>
      <c r="F22" s="114">
        <v>106</v>
      </c>
      <c r="G22" s="114">
        <v>111</v>
      </c>
      <c r="H22" s="114">
        <v>115</v>
      </c>
      <c r="I22" s="140">
        <v>117</v>
      </c>
      <c r="J22" s="115">
        <v>-1</v>
      </c>
      <c r="K22" s="116">
        <v>-0.85470085470085466</v>
      </c>
    </row>
    <row r="23" spans="1:11" ht="14.1" customHeight="1" x14ac:dyDescent="0.2">
      <c r="A23" s="306">
        <v>23</v>
      </c>
      <c r="B23" s="307" t="s">
        <v>240</v>
      </c>
      <c r="C23" s="308"/>
      <c r="D23" s="113">
        <v>0.3331402085747393</v>
      </c>
      <c r="E23" s="115">
        <v>46</v>
      </c>
      <c r="F23" s="114">
        <v>48</v>
      </c>
      <c r="G23" s="114">
        <v>52</v>
      </c>
      <c r="H23" s="114">
        <v>56</v>
      </c>
      <c r="I23" s="140">
        <v>53</v>
      </c>
      <c r="J23" s="115">
        <v>-7</v>
      </c>
      <c r="K23" s="116">
        <v>-13.20754716981132</v>
      </c>
    </row>
    <row r="24" spans="1:11" ht="14.1" customHeight="1" x14ac:dyDescent="0.2">
      <c r="A24" s="306">
        <v>24</v>
      </c>
      <c r="B24" s="307" t="s">
        <v>241</v>
      </c>
      <c r="C24" s="308"/>
      <c r="D24" s="113">
        <v>1.4846465816917729</v>
      </c>
      <c r="E24" s="115">
        <v>205</v>
      </c>
      <c r="F24" s="114">
        <v>206</v>
      </c>
      <c r="G24" s="114">
        <v>216</v>
      </c>
      <c r="H24" s="114">
        <v>220</v>
      </c>
      <c r="I24" s="140">
        <v>226</v>
      </c>
      <c r="J24" s="115">
        <v>-21</v>
      </c>
      <c r="K24" s="116">
        <v>-9.2920353982300892</v>
      </c>
    </row>
    <row r="25" spans="1:11" ht="14.1" customHeight="1" x14ac:dyDescent="0.2">
      <c r="A25" s="306">
        <v>25</v>
      </c>
      <c r="B25" s="307" t="s">
        <v>242</v>
      </c>
      <c r="C25" s="308"/>
      <c r="D25" s="113">
        <v>2.0640208574739281</v>
      </c>
      <c r="E25" s="115">
        <v>285</v>
      </c>
      <c r="F25" s="114">
        <v>280</v>
      </c>
      <c r="G25" s="114">
        <v>276</v>
      </c>
      <c r="H25" s="114">
        <v>276</v>
      </c>
      <c r="I25" s="140">
        <v>279</v>
      </c>
      <c r="J25" s="115">
        <v>6</v>
      </c>
      <c r="K25" s="116">
        <v>2.150537634408602</v>
      </c>
    </row>
    <row r="26" spans="1:11" ht="14.1" customHeight="1" x14ac:dyDescent="0.2">
      <c r="A26" s="306">
        <v>26</v>
      </c>
      <c r="B26" s="307" t="s">
        <v>243</v>
      </c>
      <c r="C26" s="308"/>
      <c r="D26" s="113">
        <v>1.3253186558516803</v>
      </c>
      <c r="E26" s="115">
        <v>183</v>
      </c>
      <c r="F26" s="114">
        <v>193</v>
      </c>
      <c r="G26" s="114">
        <v>182</v>
      </c>
      <c r="H26" s="114">
        <v>179</v>
      </c>
      <c r="I26" s="140">
        <v>162</v>
      </c>
      <c r="J26" s="115">
        <v>21</v>
      </c>
      <c r="K26" s="116">
        <v>12.962962962962964</v>
      </c>
    </row>
    <row r="27" spans="1:11" ht="14.1" customHeight="1" x14ac:dyDescent="0.2">
      <c r="A27" s="306">
        <v>27</v>
      </c>
      <c r="B27" s="307" t="s">
        <v>244</v>
      </c>
      <c r="C27" s="308"/>
      <c r="D27" s="113">
        <v>0.45625724217844726</v>
      </c>
      <c r="E27" s="115">
        <v>63</v>
      </c>
      <c r="F27" s="114">
        <v>72</v>
      </c>
      <c r="G27" s="114">
        <v>67</v>
      </c>
      <c r="H27" s="114">
        <v>73</v>
      </c>
      <c r="I27" s="140">
        <v>72</v>
      </c>
      <c r="J27" s="115">
        <v>-9</v>
      </c>
      <c r="K27" s="116">
        <v>-12.5</v>
      </c>
    </row>
    <row r="28" spans="1:11" ht="14.1" customHeight="1" x14ac:dyDescent="0.2">
      <c r="A28" s="306">
        <v>28</v>
      </c>
      <c r="B28" s="307" t="s">
        <v>245</v>
      </c>
      <c r="C28" s="308"/>
      <c r="D28" s="113">
        <v>0.37659327925840091</v>
      </c>
      <c r="E28" s="115">
        <v>52</v>
      </c>
      <c r="F28" s="114">
        <v>56</v>
      </c>
      <c r="G28" s="114">
        <v>60</v>
      </c>
      <c r="H28" s="114">
        <v>61</v>
      </c>
      <c r="I28" s="140">
        <v>60</v>
      </c>
      <c r="J28" s="115">
        <v>-8</v>
      </c>
      <c r="K28" s="116">
        <v>-13.333333333333334</v>
      </c>
    </row>
    <row r="29" spans="1:11" ht="14.1" customHeight="1" x14ac:dyDescent="0.2">
      <c r="A29" s="306">
        <v>29</v>
      </c>
      <c r="B29" s="307" t="s">
        <v>246</v>
      </c>
      <c r="C29" s="308"/>
      <c r="D29" s="113">
        <v>4.0266512166859796</v>
      </c>
      <c r="E29" s="115">
        <v>556</v>
      </c>
      <c r="F29" s="114">
        <v>571</v>
      </c>
      <c r="G29" s="114">
        <v>592</v>
      </c>
      <c r="H29" s="114">
        <v>579</v>
      </c>
      <c r="I29" s="140">
        <v>552</v>
      </c>
      <c r="J29" s="115">
        <v>4</v>
      </c>
      <c r="K29" s="116">
        <v>0.72463768115942029</v>
      </c>
    </row>
    <row r="30" spans="1:11" ht="14.1" customHeight="1" x14ac:dyDescent="0.2">
      <c r="A30" s="306" t="s">
        <v>247</v>
      </c>
      <c r="B30" s="307" t="s">
        <v>248</v>
      </c>
      <c r="C30" s="308"/>
      <c r="D30" s="113">
        <v>0.81836616454229427</v>
      </c>
      <c r="E30" s="115">
        <v>113</v>
      </c>
      <c r="F30" s="114">
        <v>117</v>
      </c>
      <c r="G30" s="114">
        <v>120</v>
      </c>
      <c r="H30" s="114">
        <v>117</v>
      </c>
      <c r="I30" s="140" t="s">
        <v>513</v>
      </c>
      <c r="J30" s="115" t="s">
        <v>513</v>
      </c>
      <c r="K30" s="116" t="s">
        <v>513</v>
      </c>
    </row>
    <row r="31" spans="1:11" ht="14.1" customHeight="1" x14ac:dyDescent="0.2">
      <c r="A31" s="306" t="s">
        <v>249</v>
      </c>
      <c r="B31" s="307" t="s">
        <v>250</v>
      </c>
      <c r="C31" s="308"/>
      <c r="D31" s="113">
        <v>3.1793163383545773</v>
      </c>
      <c r="E31" s="115">
        <v>439</v>
      </c>
      <c r="F31" s="114">
        <v>450</v>
      </c>
      <c r="G31" s="114">
        <v>469</v>
      </c>
      <c r="H31" s="114">
        <v>458</v>
      </c>
      <c r="I31" s="140">
        <v>434</v>
      </c>
      <c r="J31" s="115">
        <v>5</v>
      </c>
      <c r="K31" s="116">
        <v>1.1520737327188939</v>
      </c>
    </row>
    <row r="32" spans="1:11" ht="14.1" customHeight="1" x14ac:dyDescent="0.2">
      <c r="A32" s="306">
        <v>31</v>
      </c>
      <c r="B32" s="307" t="s">
        <v>251</v>
      </c>
      <c r="C32" s="308"/>
      <c r="D32" s="113">
        <v>0.13760139049826187</v>
      </c>
      <c r="E32" s="115">
        <v>19</v>
      </c>
      <c r="F32" s="114">
        <v>12</v>
      </c>
      <c r="G32" s="114">
        <v>12</v>
      </c>
      <c r="H32" s="114">
        <v>14</v>
      </c>
      <c r="I32" s="140">
        <v>13</v>
      </c>
      <c r="J32" s="115">
        <v>6</v>
      </c>
      <c r="K32" s="116">
        <v>46.153846153846153</v>
      </c>
    </row>
    <row r="33" spans="1:11" ht="14.1" customHeight="1" x14ac:dyDescent="0.2">
      <c r="A33" s="306">
        <v>32</v>
      </c>
      <c r="B33" s="307" t="s">
        <v>252</v>
      </c>
      <c r="C33" s="308"/>
      <c r="D33" s="113">
        <v>1.2963499420625724</v>
      </c>
      <c r="E33" s="115">
        <v>179</v>
      </c>
      <c r="F33" s="114">
        <v>179</v>
      </c>
      <c r="G33" s="114">
        <v>202</v>
      </c>
      <c r="H33" s="114">
        <v>189</v>
      </c>
      <c r="I33" s="140">
        <v>179</v>
      </c>
      <c r="J33" s="115">
        <v>0</v>
      </c>
      <c r="K33" s="116">
        <v>0</v>
      </c>
    </row>
    <row r="34" spans="1:11" ht="14.1" customHeight="1" x14ac:dyDescent="0.2">
      <c r="A34" s="306">
        <v>33</v>
      </c>
      <c r="B34" s="307" t="s">
        <v>253</v>
      </c>
      <c r="C34" s="308"/>
      <c r="D34" s="113">
        <v>0.99217844727694093</v>
      </c>
      <c r="E34" s="115">
        <v>137</v>
      </c>
      <c r="F34" s="114">
        <v>125</v>
      </c>
      <c r="G34" s="114">
        <v>123</v>
      </c>
      <c r="H34" s="114">
        <v>112</v>
      </c>
      <c r="I34" s="140">
        <v>99</v>
      </c>
      <c r="J34" s="115">
        <v>38</v>
      </c>
      <c r="K34" s="116">
        <v>38.383838383838381</v>
      </c>
    </row>
    <row r="35" spans="1:11" ht="14.1" customHeight="1" x14ac:dyDescent="0.2">
      <c r="A35" s="306">
        <v>34</v>
      </c>
      <c r="B35" s="307" t="s">
        <v>254</v>
      </c>
      <c r="C35" s="308"/>
      <c r="D35" s="113">
        <v>6.7134994206257241</v>
      </c>
      <c r="E35" s="115">
        <v>927</v>
      </c>
      <c r="F35" s="114">
        <v>920</v>
      </c>
      <c r="G35" s="114">
        <v>934</v>
      </c>
      <c r="H35" s="114">
        <v>931</v>
      </c>
      <c r="I35" s="140">
        <v>912</v>
      </c>
      <c r="J35" s="115">
        <v>15</v>
      </c>
      <c r="K35" s="116">
        <v>1.6447368421052631</v>
      </c>
    </row>
    <row r="36" spans="1:11" ht="14.1" customHeight="1" x14ac:dyDescent="0.2">
      <c r="A36" s="306">
        <v>41</v>
      </c>
      <c r="B36" s="307" t="s">
        <v>255</v>
      </c>
      <c r="C36" s="308"/>
      <c r="D36" s="113" t="s">
        <v>513</v>
      </c>
      <c r="E36" s="115" t="s">
        <v>513</v>
      </c>
      <c r="F36" s="114">
        <v>5</v>
      </c>
      <c r="G36" s="114">
        <v>7</v>
      </c>
      <c r="H36" s="114">
        <v>9</v>
      </c>
      <c r="I36" s="140">
        <v>12</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0.29692931633835457</v>
      </c>
      <c r="E38" s="115">
        <v>41</v>
      </c>
      <c r="F38" s="114">
        <v>41</v>
      </c>
      <c r="G38" s="114">
        <v>43</v>
      </c>
      <c r="H38" s="114">
        <v>47</v>
      </c>
      <c r="I38" s="140">
        <v>47</v>
      </c>
      <c r="J38" s="115">
        <v>-6</v>
      </c>
      <c r="K38" s="116">
        <v>-12.76595744680851</v>
      </c>
    </row>
    <row r="39" spans="1:11" ht="14.1" customHeight="1" x14ac:dyDescent="0.2">
      <c r="A39" s="306">
        <v>51</v>
      </c>
      <c r="B39" s="307" t="s">
        <v>258</v>
      </c>
      <c r="C39" s="308"/>
      <c r="D39" s="113">
        <v>3.0706836616454227</v>
      </c>
      <c r="E39" s="115">
        <v>424</v>
      </c>
      <c r="F39" s="114">
        <v>454</v>
      </c>
      <c r="G39" s="114">
        <v>428</v>
      </c>
      <c r="H39" s="114">
        <v>410</v>
      </c>
      <c r="I39" s="140">
        <v>396</v>
      </c>
      <c r="J39" s="115">
        <v>28</v>
      </c>
      <c r="K39" s="116">
        <v>7.0707070707070709</v>
      </c>
    </row>
    <row r="40" spans="1:11" ht="14.1" customHeight="1" x14ac:dyDescent="0.2">
      <c r="A40" s="306" t="s">
        <v>259</v>
      </c>
      <c r="B40" s="307" t="s">
        <v>260</v>
      </c>
      <c r="C40" s="308"/>
      <c r="D40" s="113">
        <v>2.8027230590961763</v>
      </c>
      <c r="E40" s="115">
        <v>387</v>
      </c>
      <c r="F40" s="114">
        <v>411</v>
      </c>
      <c r="G40" s="114">
        <v>388</v>
      </c>
      <c r="H40" s="114">
        <v>375</v>
      </c>
      <c r="I40" s="140">
        <v>363</v>
      </c>
      <c r="J40" s="115">
        <v>24</v>
      </c>
      <c r="K40" s="116">
        <v>6.6115702479338845</v>
      </c>
    </row>
    <row r="41" spans="1:11" ht="14.1" customHeight="1" x14ac:dyDescent="0.2">
      <c r="A41" s="306"/>
      <c r="B41" s="307" t="s">
        <v>261</v>
      </c>
      <c r="C41" s="308"/>
      <c r="D41" s="113">
        <v>2.0422943221320975</v>
      </c>
      <c r="E41" s="115">
        <v>282</v>
      </c>
      <c r="F41" s="114">
        <v>306</v>
      </c>
      <c r="G41" s="114">
        <v>289</v>
      </c>
      <c r="H41" s="114">
        <v>276</v>
      </c>
      <c r="I41" s="140">
        <v>264</v>
      </c>
      <c r="J41" s="115">
        <v>18</v>
      </c>
      <c r="K41" s="116">
        <v>6.8181818181818183</v>
      </c>
    </row>
    <row r="42" spans="1:11" ht="14.1" customHeight="1" x14ac:dyDescent="0.2">
      <c r="A42" s="306">
        <v>52</v>
      </c>
      <c r="B42" s="307" t="s">
        <v>262</v>
      </c>
      <c r="C42" s="308"/>
      <c r="D42" s="113">
        <v>6.2355156431054457</v>
      </c>
      <c r="E42" s="115">
        <v>861</v>
      </c>
      <c r="F42" s="114">
        <v>895</v>
      </c>
      <c r="G42" s="114">
        <v>869</v>
      </c>
      <c r="H42" s="114">
        <v>873</v>
      </c>
      <c r="I42" s="140">
        <v>903</v>
      </c>
      <c r="J42" s="115">
        <v>-42</v>
      </c>
      <c r="K42" s="116">
        <v>-4.6511627906976747</v>
      </c>
    </row>
    <row r="43" spans="1:11" ht="14.1" customHeight="1" x14ac:dyDescent="0.2">
      <c r="A43" s="306" t="s">
        <v>263</v>
      </c>
      <c r="B43" s="307" t="s">
        <v>264</v>
      </c>
      <c r="C43" s="308"/>
      <c r="D43" s="113">
        <v>5.2071263035921209</v>
      </c>
      <c r="E43" s="115">
        <v>719</v>
      </c>
      <c r="F43" s="114">
        <v>737</v>
      </c>
      <c r="G43" s="114">
        <v>726</v>
      </c>
      <c r="H43" s="114">
        <v>730</v>
      </c>
      <c r="I43" s="140">
        <v>748</v>
      </c>
      <c r="J43" s="115">
        <v>-29</v>
      </c>
      <c r="K43" s="116">
        <v>-3.8770053475935828</v>
      </c>
    </row>
    <row r="44" spans="1:11" ht="14.1" customHeight="1" x14ac:dyDescent="0.2">
      <c r="A44" s="306">
        <v>53</v>
      </c>
      <c r="B44" s="307" t="s">
        <v>265</v>
      </c>
      <c r="C44" s="308"/>
      <c r="D44" s="113">
        <v>0.86906141367323286</v>
      </c>
      <c r="E44" s="115">
        <v>120</v>
      </c>
      <c r="F44" s="114">
        <v>115</v>
      </c>
      <c r="G44" s="114">
        <v>112</v>
      </c>
      <c r="H44" s="114">
        <v>120</v>
      </c>
      <c r="I44" s="140">
        <v>118</v>
      </c>
      <c r="J44" s="115">
        <v>2</v>
      </c>
      <c r="K44" s="116">
        <v>1.6949152542372881</v>
      </c>
    </row>
    <row r="45" spans="1:11" ht="14.1" customHeight="1" x14ac:dyDescent="0.2">
      <c r="A45" s="306" t="s">
        <v>266</v>
      </c>
      <c r="B45" s="307" t="s">
        <v>267</v>
      </c>
      <c r="C45" s="308"/>
      <c r="D45" s="113">
        <v>0.84009269988412516</v>
      </c>
      <c r="E45" s="115">
        <v>116</v>
      </c>
      <c r="F45" s="114">
        <v>112</v>
      </c>
      <c r="G45" s="114">
        <v>110</v>
      </c>
      <c r="H45" s="114">
        <v>118</v>
      </c>
      <c r="I45" s="140">
        <v>117</v>
      </c>
      <c r="J45" s="115">
        <v>-1</v>
      </c>
      <c r="K45" s="116">
        <v>-0.85470085470085466</v>
      </c>
    </row>
    <row r="46" spans="1:11" ht="14.1" customHeight="1" x14ac:dyDescent="0.2">
      <c r="A46" s="306">
        <v>54</v>
      </c>
      <c r="B46" s="307" t="s">
        <v>268</v>
      </c>
      <c r="C46" s="308"/>
      <c r="D46" s="113">
        <v>13.426998841251448</v>
      </c>
      <c r="E46" s="115">
        <v>1854</v>
      </c>
      <c r="F46" s="114">
        <v>1900</v>
      </c>
      <c r="G46" s="114">
        <v>1926</v>
      </c>
      <c r="H46" s="114">
        <v>1935</v>
      </c>
      <c r="I46" s="140">
        <v>1924</v>
      </c>
      <c r="J46" s="115">
        <v>-70</v>
      </c>
      <c r="K46" s="116">
        <v>-3.6382536382536381</v>
      </c>
    </row>
    <row r="47" spans="1:11" ht="14.1" customHeight="1" x14ac:dyDescent="0.2">
      <c r="A47" s="306">
        <v>61</v>
      </c>
      <c r="B47" s="307" t="s">
        <v>269</v>
      </c>
      <c r="C47" s="308"/>
      <c r="D47" s="113">
        <v>0.4779837775202781</v>
      </c>
      <c r="E47" s="115">
        <v>66</v>
      </c>
      <c r="F47" s="114">
        <v>68</v>
      </c>
      <c r="G47" s="114">
        <v>64</v>
      </c>
      <c r="H47" s="114">
        <v>63</v>
      </c>
      <c r="I47" s="140">
        <v>62</v>
      </c>
      <c r="J47" s="115">
        <v>4</v>
      </c>
      <c r="K47" s="116">
        <v>6.4516129032258061</v>
      </c>
    </row>
    <row r="48" spans="1:11" ht="14.1" customHeight="1" x14ac:dyDescent="0.2">
      <c r="A48" s="306">
        <v>62</v>
      </c>
      <c r="B48" s="307" t="s">
        <v>270</v>
      </c>
      <c r="C48" s="308"/>
      <c r="D48" s="113">
        <v>10.117323290845887</v>
      </c>
      <c r="E48" s="115">
        <v>1397</v>
      </c>
      <c r="F48" s="114">
        <v>1489</v>
      </c>
      <c r="G48" s="114">
        <v>1478</v>
      </c>
      <c r="H48" s="114">
        <v>1486</v>
      </c>
      <c r="I48" s="140">
        <v>1409</v>
      </c>
      <c r="J48" s="115">
        <v>-12</v>
      </c>
      <c r="K48" s="116">
        <v>-0.85166784953867991</v>
      </c>
    </row>
    <row r="49" spans="1:11" ht="14.1" customHeight="1" x14ac:dyDescent="0.2">
      <c r="A49" s="306">
        <v>63</v>
      </c>
      <c r="B49" s="307" t="s">
        <v>271</v>
      </c>
      <c r="C49" s="308"/>
      <c r="D49" s="113">
        <v>11.964078794901507</v>
      </c>
      <c r="E49" s="115">
        <v>1652</v>
      </c>
      <c r="F49" s="114">
        <v>1776</v>
      </c>
      <c r="G49" s="114">
        <v>1896</v>
      </c>
      <c r="H49" s="114">
        <v>1832</v>
      </c>
      <c r="I49" s="140">
        <v>1714</v>
      </c>
      <c r="J49" s="115">
        <v>-62</v>
      </c>
      <c r="K49" s="116">
        <v>-3.6172695449241541</v>
      </c>
    </row>
    <row r="50" spans="1:11" ht="14.1" customHeight="1" x14ac:dyDescent="0.2">
      <c r="A50" s="306" t="s">
        <v>272</v>
      </c>
      <c r="B50" s="307" t="s">
        <v>273</v>
      </c>
      <c r="C50" s="308"/>
      <c r="D50" s="113">
        <v>2.1292004634994206</v>
      </c>
      <c r="E50" s="115">
        <v>294</v>
      </c>
      <c r="F50" s="114">
        <v>304</v>
      </c>
      <c r="G50" s="114">
        <v>327</v>
      </c>
      <c r="H50" s="114">
        <v>301</v>
      </c>
      <c r="I50" s="140">
        <v>270</v>
      </c>
      <c r="J50" s="115">
        <v>24</v>
      </c>
      <c r="K50" s="116">
        <v>8.8888888888888893</v>
      </c>
    </row>
    <row r="51" spans="1:11" ht="14.1" customHeight="1" x14ac:dyDescent="0.2">
      <c r="A51" s="306" t="s">
        <v>274</v>
      </c>
      <c r="B51" s="307" t="s">
        <v>275</v>
      </c>
      <c r="C51" s="308"/>
      <c r="D51" s="113">
        <v>9.1106604866743925</v>
      </c>
      <c r="E51" s="115">
        <v>1258</v>
      </c>
      <c r="F51" s="114">
        <v>1360</v>
      </c>
      <c r="G51" s="114">
        <v>1446</v>
      </c>
      <c r="H51" s="114">
        <v>1406</v>
      </c>
      <c r="I51" s="140">
        <v>1343</v>
      </c>
      <c r="J51" s="115">
        <v>-85</v>
      </c>
      <c r="K51" s="116">
        <v>-6.3291139240506329</v>
      </c>
    </row>
    <row r="52" spans="1:11" ht="14.1" customHeight="1" x14ac:dyDescent="0.2">
      <c r="A52" s="306">
        <v>71</v>
      </c>
      <c r="B52" s="307" t="s">
        <v>276</v>
      </c>
      <c r="C52" s="308"/>
      <c r="D52" s="113">
        <v>12.101680185399768</v>
      </c>
      <c r="E52" s="115">
        <v>1671</v>
      </c>
      <c r="F52" s="114">
        <v>1657</v>
      </c>
      <c r="G52" s="114">
        <v>1692</v>
      </c>
      <c r="H52" s="114">
        <v>1691</v>
      </c>
      <c r="I52" s="140">
        <v>1719</v>
      </c>
      <c r="J52" s="115">
        <v>-48</v>
      </c>
      <c r="K52" s="116">
        <v>-2.7923211169284468</v>
      </c>
    </row>
    <row r="53" spans="1:11" ht="14.1" customHeight="1" x14ac:dyDescent="0.2">
      <c r="A53" s="306" t="s">
        <v>277</v>
      </c>
      <c r="B53" s="307" t="s">
        <v>278</v>
      </c>
      <c r="C53" s="308"/>
      <c r="D53" s="113">
        <v>0.81836616454229427</v>
      </c>
      <c r="E53" s="115">
        <v>113</v>
      </c>
      <c r="F53" s="114">
        <v>110</v>
      </c>
      <c r="G53" s="114">
        <v>117</v>
      </c>
      <c r="H53" s="114">
        <v>126</v>
      </c>
      <c r="I53" s="140">
        <v>129</v>
      </c>
      <c r="J53" s="115">
        <v>-16</v>
      </c>
      <c r="K53" s="116">
        <v>-12.403100775193799</v>
      </c>
    </row>
    <row r="54" spans="1:11" ht="14.1" customHeight="1" x14ac:dyDescent="0.2">
      <c r="A54" s="306" t="s">
        <v>279</v>
      </c>
      <c r="B54" s="307" t="s">
        <v>280</v>
      </c>
      <c r="C54" s="308"/>
      <c r="D54" s="113">
        <v>10.457705677867903</v>
      </c>
      <c r="E54" s="115">
        <v>1444</v>
      </c>
      <c r="F54" s="114">
        <v>1431</v>
      </c>
      <c r="G54" s="114">
        <v>1462</v>
      </c>
      <c r="H54" s="114">
        <v>1454</v>
      </c>
      <c r="I54" s="140">
        <v>1477</v>
      </c>
      <c r="J54" s="115">
        <v>-33</v>
      </c>
      <c r="K54" s="116">
        <v>-2.2342586323628977</v>
      </c>
    </row>
    <row r="55" spans="1:11" ht="14.1" customHeight="1" x14ac:dyDescent="0.2">
      <c r="A55" s="306">
        <v>72</v>
      </c>
      <c r="B55" s="307" t="s">
        <v>281</v>
      </c>
      <c r="C55" s="308"/>
      <c r="D55" s="113">
        <v>1.4049826187717265</v>
      </c>
      <c r="E55" s="115">
        <v>194</v>
      </c>
      <c r="F55" s="114">
        <v>201</v>
      </c>
      <c r="G55" s="114">
        <v>199</v>
      </c>
      <c r="H55" s="114">
        <v>198</v>
      </c>
      <c r="I55" s="140">
        <v>207</v>
      </c>
      <c r="J55" s="115">
        <v>-13</v>
      </c>
      <c r="K55" s="116">
        <v>-6.2801932367149762</v>
      </c>
    </row>
    <row r="56" spans="1:11" ht="14.1" customHeight="1" x14ac:dyDescent="0.2">
      <c r="A56" s="306" t="s">
        <v>282</v>
      </c>
      <c r="B56" s="307" t="s">
        <v>283</v>
      </c>
      <c r="C56" s="308"/>
      <c r="D56" s="113">
        <v>0.26071842410196988</v>
      </c>
      <c r="E56" s="115">
        <v>36</v>
      </c>
      <c r="F56" s="114">
        <v>39</v>
      </c>
      <c r="G56" s="114">
        <v>39</v>
      </c>
      <c r="H56" s="114">
        <v>42</v>
      </c>
      <c r="I56" s="140">
        <v>42</v>
      </c>
      <c r="J56" s="115">
        <v>-6</v>
      </c>
      <c r="K56" s="116">
        <v>-14.285714285714286</v>
      </c>
    </row>
    <row r="57" spans="1:11" ht="14.1" customHeight="1" x14ac:dyDescent="0.2">
      <c r="A57" s="306" t="s">
        <v>284</v>
      </c>
      <c r="B57" s="307" t="s">
        <v>285</v>
      </c>
      <c r="C57" s="308"/>
      <c r="D57" s="113">
        <v>0.76042873696407876</v>
      </c>
      <c r="E57" s="115">
        <v>105</v>
      </c>
      <c r="F57" s="114">
        <v>110</v>
      </c>
      <c r="G57" s="114">
        <v>108</v>
      </c>
      <c r="H57" s="114">
        <v>105</v>
      </c>
      <c r="I57" s="140">
        <v>112</v>
      </c>
      <c r="J57" s="115">
        <v>-7</v>
      </c>
      <c r="K57" s="116">
        <v>-6.25</v>
      </c>
    </row>
    <row r="58" spans="1:11" ht="14.1" customHeight="1" x14ac:dyDescent="0.2">
      <c r="A58" s="306">
        <v>73</v>
      </c>
      <c r="B58" s="307" t="s">
        <v>286</v>
      </c>
      <c r="C58" s="308"/>
      <c r="D58" s="113">
        <v>1.0139049826187718</v>
      </c>
      <c r="E58" s="115">
        <v>140</v>
      </c>
      <c r="F58" s="114">
        <v>145</v>
      </c>
      <c r="G58" s="114">
        <v>141</v>
      </c>
      <c r="H58" s="114">
        <v>138</v>
      </c>
      <c r="I58" s="140">
        <v>141</v>
      </c>
      <c r="J58" s="115">
        <v>-1</v>
      </c>
      <c r="K58" s="116">
        <v>-0.70921985815602839</v>
      </c>
    </row>
    <row r="59" spans="1:11" ht="14.1" customHeight="1" x14ac:dyDescent="0.2">
      <c r="A59" s="306" t="s">
        <v>287</v>
      </c>
      <c r="B59" s="307" t="s">
        <v>288</v>
      </c>
      <c r="C59" s="308"/>
      <c r="D59" s="113">
        <v>0.78939745075318657</v>
      </c>
      <c r="E59" s="115">
        <v>109</v>
      </c>
      <c r="F59" s="114">
        <v>115</v>
      </c>
      <c r="G59" s="114">
        <v>110</v>
      </c>
      <c r="H59" s="114">
        <v>106</v>
      </c>
      <c r="I59" s="140">
        <v>113</v>
      </c>
      <c r="J59" s="115">
        <v>-4</v>
      </c>
      <c r="K59" s="116">
        <v>-3.5398230088495577</v>
      </c>
    </row>
    <row r="60" spans="1:11" ht="14.1" customHeight="1" x14ac:dyDescent="0.2">
      <c r="A60" s="306">
        <v>81</v>
      </c>
      <c r="B60" s="307" t="s">
        <v>289</v>
      </c>
      <c r="C60" s="308"/>
      <c r="D60" s="113">
        <v>3.664542294322132</v>
      </c>
      <c r="E60" s="115">
        <v>506</v>
      </c>
      <c r="F60" s="114">
        <v>509</v>
      </c>
      <c r="G60" s="114">
        <v>529</v>
      </c>
      <c r="H60" s="114">
        <v>541</v>
      </c>
      <c r="I60" s="140">
        <v>540</v>
      </c>
      <c r="J60" s="115">
        <v>-34</v>
      </c>
      <c r="K60" s="116">
        <v>-6.2962962962962967</v>
      </c>
    </row>
    <row r="61" spans="1:11" ht="14.1" customHeight="1" x14ac:dyDescent="0.2">
      <c r="A61" s="306" t="s">
        <v>290</v>
      </c>
      <c r="B61" s="307" t="s">
        <v>291</v>
      </c>
      <c r="C61" s="308"/>
      <c r="D61" s="113">
        <v>1.3253186558516803</v>
      </c>
      <c r="E61" s="115">
        <v>183</v>
      </c>
      <c r="F61" s="114">
        <v>183</v>
      </c>
      <c r="G61" s="114">
        <v>185</v>
      </c>
      <c r="H61" s="114">
        <v>191</v>
      </c>
      <c r="I61" s="140">
        <v>193</v>
      </c>
      <c r="J61" s="115">
        <v>-10</v>
      </c>
      <c r="K61" s="116">
        <v>-5.1813471502590671</v>
      </c>
    </row>
    <row r="62" spans="1:11" ht="14.1" customHeight="1" x14ac:dyDescent="0.2">
      <c r="A62" s="306" t="s">
        <v>292</v>
      </c>
      <c r="B62" s="307" t="s">
        <v>293</v>
      </c>
      <c r="C62" s="308"/>
      <c r="D62" s="113">
        <v>0.95596755504055619</v>
      </c>
      <c r="E62" s="115">
        <v>132</v>
      </c>
      <c r="F62" s="114">
        <v>123</v>
      </c>
      <c r="G62" s="114">
        <v>142</v>
      </c>
      <c r="H62" s="114">
        <v>147</v>
      </c>
      <c r="I62" s="140">
        <v>142</v>
      </c>
      <c r="J62" s="115">
        <v>-10</v>
      </c>
      <c r="K62" s="116">
        <v>-7.042253521126761</v>
      </c>
    </row>
    <row r="63" spans="1:11" ht="14.1" customHeight="1" x14ac:dyDescent="0.2">
      <c r="A63" s="306"/>
      <c r="B63" s="307" t="s">
        <v>294</v>
      </c>
      <c r="C63" s="308"/>
      <c r="D63" s="113">
        <v>0.8763035921205099</v>
      </c>
      <c r="E63" s="115">
        <v>121</v>
      </c>
      <c r="F63" s="114">
        <v>113</v>
      </c>
      <c r="G63" s="114">
        <v>131</v>
      </c>
      <c r="H63" s="114">
        <v>135</v>
      </c>
      <c r="I63" s="140">
        <v>129</v>
      </c>
      <c r="J63" s="115">
        <v>-8</v>
      </c>
      <c r="K63" s="116">
        <v>-6.2015503875968996</v>
      </c>
    </row>
    <row r="64" spans="1:11" ht="14.1" customHeight="1" x14ac:dyDescent="0.2">
      <c r="A64" s="306" t="s">
        <v>295</v>
      </c>
      <c r="B64" s="307" t="s">
        <v>296</v>
      </c>
      <c r="C64" s="308"/>
      <c r="D64" s="113">
        <v>6.517960602549247E-2</v>
      </c>
      <c r="E64" s="115">
        <v>9</v>
      </c>
      <c r="F64" s="114">
        <v>9</v>
      </c>
      <c r="G64" s="114">
        <v>9</v>
      </c>
      <c r="H64" s="114">
        <v>8</v>
      </c>
      <c r="I64" s="140">
        <v>7</v>
      </c>
      <c r="J64" s="115">
        <v>2</v>
      </c>
      <c r="K64" s="116">
        <v>28.571428571428573</v>
      </c>
    </row>
    <row r="65" spans="1:11" ht="14.1" customHeight="1" x14ac:dyDescent="0.2">
      <c r="A65" s="306" t="s">
        <v>297</v>
      </c>
      <c r="B65" s="307" t="s">
        <v>298</v>
      </c>
      <c r="C65" s="308"/>
      <c r="D65" s="113">
        <v>0.92699884125144849</v>
      </c>
      <c r="E65" s="115">
        <v>128</v>
      </c>
      <c r="F65" s="114">
        <v>138</v>
      </c>
      <c r="G65" s="114">
        <v>135</v>
      </c>
      <c r="H65" s="114">
        <v>136</v>
      </c>
      <c r="I65" s="140">
        <v>139</v>
      </c>
      <c r="J65" s="115">
        <v>-11</v>
      </c>
      <c r="K65" s="116">
        <v>-7.9136690647482011</v>
      </c>
    </row>
    <row r="66" spans="1:11" ht="14.1" customHeight="1" x14ac:dyDescent="0.2">
      <c r="A66" s="306">
        <v>82</v>
      </c>
      <c r="B66" s="307" t="s">
        <v>299</v>
      </c>
      <c r="C66" s="308"/>
      <c r="D66" s="113">
        <v>1.7743337195828506</v>
      </c>
      <c r="E66" s="115">
        <v>245</v>
      </c>
      <c r="F66" s="114">
        <v>228</v>
      </c>
      <c r="G66" s="114">
        <v>239</v>
      </c>
      <c r="H66" s="114">
        <v>219</v>
      </c>
      <c r="I66" s="140">
        <v>214</v>
      </c>
      <c r="J66" s="115">
        <v>31</v>
      </c>
      <c r="K66" s="116">
        <v>14.485981308411215</v>
      </c>
    </row>
    <row r="67" spans="1:11" ht="14.1" customHeight="1" x14ac:dyDescent="0.2">
      <c r="A67" s="306" t="s">
        <v>300</v>
      </c>
      <c r="B67" s="307" t="s">
        <v>301</v>
      </c>
      <c r="C67" s="308"/>
      <c r="D67" s="113">
        <v>0.61558516801854002</v>
      </c>
      <c r="E67" s="115">
        <v>85</v>
      </c>
      <c r="F67" s="114">
        <v>70</v>
      </c>
      <c r="G67" s="114">
        <v>77</v>
      </c>
      <c r="H67" s="114">
        <v>60</v>
      </c>
      <c r="I67" s="140">
        <v>60</v>
      </c>
      <c r="J67" s="115">
        <v>25</v>
      </c>
      <c r="K67" s="116">
        <v>41.666666666666664</v>
      </c>
    </row>
    <row r="68" spans="1:11" ht="14.1" customHeight="1" x14ac:dyDescent="0.2">
      <c r="A68" s="306" t="s">
        <v>302</v>
      </c>
      <c r="B68" s="307" t="s">
        <v>303</v>
      </c>
      <c r="C68" s="308"/>
      <c r="D68" s="113">
        <v>0.62282734646581694</v>
      </c>
      <c r="E68" s="115">
        <v>86</v>
      </c>
      <c r="F68" s="114">
        <v>88</v>
      </c>
      <c r="G68" s="114">
        <v>95</v>
      </c>
      <c r="H68" s="114">
        <v>96</v>
      </c>
      <c r="I68" s="140">
        <v>93</v>
      </c>
      <c r="J68" s="115">
        <v>-7</v>
      </c>
      <c r="K68" s="116">
        <v>-7.5268817204301079</v>
      </c>
    </row>
    <row r="69" spans="1:11" ht="14.1" customHeight="1" x14ac:dyDescent="0.2">
      <c r="A69" s="306">
        <v>83</v>
      </c>
      <c r="B69" s="307" t="s">
        <v>304</v>
      </c>
      <c r="C69" s="308"/>
      <c r="D69" s="113">
        <v>2.4550984936268829</v>
      </c>
      <c r="E69" s="115">
        <v>339</v>
      </c>
      <c r="F69" s="114">
        <v>341</v>
      </c>
      <c r="G69" s="114">
        <v>340</v>
      </c>
      <c r="H69" s="114">
        <v>354</v>
      </c>
      <c r="I69" s="140">
        <v>345</v>
      </c>
      <c r="J69" s="115">
        <v>-6</v>
      </c>
      <c r="K69" s="116">
        <v>-1.7391304347826086</v>
      </c>
    </row>
    <row r="70" spans="1:11" ht="14.1" customHeight="1" x14ac:dyDescent="0.2">
      <c r="A70" s="306" t="s">
        <v>305</v>
      </c>
      <c r="B70" s="307" t="s">
        <v>306</v>
      </c>
      <c r="C70" s="308"/>
      <c r="D70" s="113">
        <v>1.0573580533024334</v>
      </c>
      <c r="E70" s="115">
        <v>146</v>
      </c>
      <c r="F70" s="114">
        <v>142</v>
      </c>
      <c r="G70" s="114">
        <v>138</v>
      </c>
      <c r="H70" s="114">
        <v>153</v>
      </c>
      <c r="I70" s="140">
        <v>144</v>
      </c>
      <c r="J70" s="115">
        <v>2</v>
      </c>
      <c r="K70" s="116">
        <v>1.3888888888888888</v>
      </c>
    </row>
    <row r="71" spans="1:11" ht="14.1" customHeight="1" x14ac:dyDescent="0.2">
      <c r="A71" s="306"/>
      <c r="B71" s="307" t="s">
        <v>307</v>
      </c>
      <c r="C71" s="308"/>
      <c r="D71" s="113">
        <v>0.70249130938586324</v>
      </c>
      <c r="E71" s="115">
        <v>97</v>
      </c>
      <c r="F71" s="114">
        <v>94</v>
      </c>
      <c r="G71" s="114">
        <v>91</v>
      </c>
      <c r="H71" s="114">
        <v>97</v>
      </c>
      <c r="I71" s="140">
        <v>93</v>
      </c>
      <c r="J71" s="115">
        <v>4</v>
      </c>
      <c r="K71" s="116">
        <v>4.301075268817204</v>
      </c>
    </row>
    <row r="72" spans="1:11" ht="14.1" customHeight="1" x14ac:dyDescent="0.2">
      <c r="A72" s="306">
        <v>84</v>
      </c>
      <c r="B72" s="307" t="s">
        <v>308</v>
      </c>
      <c r="C72" s="308"/>
      <c r="D72" s="113">
        <v>1.4049826187717265</v>
      </c>
      <c r="E72" s="115">
        <v>194</v>
      </c>
      <c r="F72" s="114">
        <v>209</v>
      </c>
      <c r="G72" s="114">
        <v>191</v>
      </c>
      <c r="H72" s="114">
        <v>186</v>
      </c>
      <c r="I72" s="140">
        <v>217</v>
      </c>
      <c r="J72" s="115">
        <v>-23</v>
      </c>
      <c r="K72" s="116">
        <v>-10.599078341013826</v>
      </c>
    </row>
    <row r="73" spans="1:11" ht="14.1" customHeight="1" x14ac:dyDescent="0.2">
      <c r="A73" s="306" t="s">
        <v>309</v>
      </c>
      <c r="B73" s="307" t="s">
        <v>310</v>
      </c>
      <c r="C73" s="308"/>
      <c r="D73" s="113">
        <v>0.10139049826187717</v>
      </c>
      <c r="E73" s="115">
        <v>14</v>
      </c>
      <c r="F73" s="114">
        <v>16</v>
      </c>
      <c r="G73" s="114">
        <v>11</v>
      </c>
      <c r="H73" s="114">
        <v>16</v>
      </c>
      <c r="I73" s="140">
        <v>15</v>
      </c>
      <c r="J73" s="115">
        <v>-1</v>
      </c>
      <c r="K73" s="116">
        <v>-6.666666666666667</v>
      </c>
    </row>
    <row r="74" spans="1:11" ht="14.1" customHeight="1" x14ac:dyDescent="0.2">
      <c r="A74" s="306" t="s">
        <v>311</v>
      </c>
      <c r="B74" s="307" t="s">
        <v>312</v>
      </c>
      <c r="C74" s="308"/>
      <c r="D74" s="113">
        <v>0.123117033603708</v>
      </c>
      <c r="E74" s="115">
        <v>17</v>
      </c>
      <c r="F74" s="114">
        <v>16</v>
      </c>
      <c r="G74" s="114">
        <v>15</v>
      </c>
      <c r="H74" s="114">
        <v>9</v>
      </c>
      <c r="I74" s="140">
        <v>10</v>
      </c>
      <c r="J74" s="115">
        <v>7</v>
      </c>
      <c r="K74" s="116">
        <v>70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0.30417149478563149</v>
      </c>
      <c r="E77" s="115">
        <v>42</v>
      </c>
      <c r="F77" s="114">
        <v>40</v>
      </c>
      <c r="G77" s="114">
        <v>40</v>
      </c>
      <c r="H77" s="114">
        <v>41</v>
      </c>
      <c r="I77" s="140">
        <v>40</v>
      </c>
      <c r="J77" s="115">
        <v>2</v>
      </c>
      <c r="K77" s="116">
        <v>5</v>
      </c>
    </row>
    <row r="78" spans="1:11" ht="14.1" customHeight="1" x14ac:dyDescent="0.2">
      <c r="A78" s="306">
        <v>93</v>
      </c>
      <c r="B78" s="307" t="s">
        <v>317</v>
      </c>
      <c r="C78" s="308"/>
      <c r="D78" s="113">
        <v>0.14484356894553882</v>
      </c>
      <c r="E78" s="115">
        <v>20</v>
      </c>
      <c r="F78" s="114">
        <v>20</v>
      </c>
      <c r="G78" s="114">
        <v>22</v>
      </c>
      <c r="H78" s="114">
        <v>20</v>
      </c>
      <c r="I78" s="140">
        <v>21</v>
      </c>
      <c r="J78" s="115">
        <v>-1</v>
      </c>
      <c r="K78" s="116">
        <v>-4.7619047619047619</v>
      </c>
    </row>
    <row r="79" spans="1:11" ht="14.1" customHeight="1" x14ac:dyDescent="0.2">
      <c r="A79" s="306">
        <v>94</v>
      </c>
      <c r="B79" s="307" t="s">
        <v>318</v>
      </c>
      <c r="C79" s="308"/>
      <c r="D79" s="113">
        <v>1.1225376593279259</v>
      </c>
      <c r="E79" s="115">
        <v>155</v>
      </c>
      <c r="F79" s="114">
        <v>177</v>
      </c>
      <c r="G79" s="114">
        <v>177</v>
      </c>
      <c r="H79" s="114">
        <v>165</v>
      </c>
      <c r="I79" s="140">
        <v>128</v>
      </c>
      <c r="J79" s="115">
        <v>27</v>
      </c>
      <c r="K79" s="116">
        <v>21.09375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3.6935110081112397</v>
      </c>
      <c r="E81" s="143">
        <v>510</v>
      </c>
      <c r="F81" s="144">
        <v>529</v>
      </c>
      <c r="G81" s="144">
        <v>516</v>
      </c>
      <c r="H81" s="144">
        <v>552</v>
      </c>
      <c r="I81" s="145">
        <v>532</v>
      </c>
      <c r="J81" s="143">
        <v>-22</v>
      </c>
      <c r="K81" s="146">
        <v>-4.1353383458646613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3526</v>
      </c>
      <c r="G12" s="536">
        <v>2564</v>
      </c>
      <c r="H12" s="536">
        <v>4619</v>
      </c>
      <c r="I12" s="536">
        <v>3284</v>
      </c>
      <c r="J12" s="537">
        <v>3542</v>
      </c>
      <c r="K12" s="538">
        <v>-16</v>
      </c>
      <c r="L12" s="349">
        <v>-0.45172219085262566</v>
      </c>
    </row>
    <row r="13" spans="1:17" s="110" customFormat="1" ht="15" customHeight="1" x14ac:dyDescent="0.2">
      <c r="A13" s="350" t="s">
        <v>344</v>
      </c>
      <c r="B13" s="351" t="s">
        <v>345</v>
      </c>
      <c r="C13" s="347"/>
      <c r="D13" s="347"/>
      <c r="E13" s="348"/>
      <c r="F13" s="536">
        <v>1966</v>
      </c>
      <c r="G13" s="536">
        <v>1258</v>
      </c>
      <c r="H13" s="536">
        <v>2499</v>
      </c>
      <c r="I13" s="536">
        <v>1909</v>
      </c>
      <c r="J13" s="537">
        <v>2025</v>
      </c>
      <c r="K13" s="538">
        <v>-59</v>
      </c>
      <c r="L13" s="349">
        <v>-2.9135802469135803</v>
      </c>
    </row>
    <row r="14" spans="1:17" s="110" customFormat="1" ht="22.5" customHeight="1" x14ac:dyDescent="0.2">
      <c r="A14" s="350"/>
      <c r="B14" s="351" t="s">
        <v>346</v>
      </c>
      <c r="C14" s="347"/>
      <c r="D14" s="347"/>
      <c r="E14" s="348"/>
      <c r="F14" s="536">
        <v>1560</v>
      </c>
      <c r="G14" s="536">
        <v>1306</v>
      </c>
      <c r="H14" s="536">
        <v>2120</v>
      </c>
      <c r="I14" s="536">
        <v>1375</v>
      </c>
      <c r="J14" s="537">
        <v>1517</v>
      </c>
      <c r="K14" s="538">
        <v>43</v>
      </c>
      <c r="L14" s="349">
        <v>2.834541858932103</v>
      </c>
    </row>
    <row r="15" spans="1:17" s="110" customFormat="1" ht="15" customHeight="1" x14ac:dyDescent="0.2">
      <c r="A15" s="350" t="s">
        <v>347</v>
      </c>
      <c r="B15" s="351" t="s">
        <v>108</v>
      </c>
      <c r="C15" s="347"/>
      <c r="D15" s="347"/>
      <c r="E15" s="348"/>
      <c r="F15" s="536">
        <v>880</v>
      </c>
      <c r="G15" s="536">
        <v>547</v>
      </c>
      <c r="H15" s="536">
        <v>2338</v>
      </c>
      <c r="I15" s="536">
        <v>759</v>
      </c>
      <c r="J15" s="537">
        <v>895</v>
      </c>
      <c r="K15" s="538">
        <v>-15</v>
      </c>
      <c r="L15" s="349">
        <v>-1.6759776536312849</v>
      </c>
    </row>
    <row r="16" spans="1:17" s="110" customFormat="1" ht="15" customHeight="1" x14ac:dyDescent="0.2">
      <c r="A16" s="350"/>
      <c r="B16" s="351" t="s">
        <v>109</v>
      </c>
      <c r="C16" s="347"/>
      <c r="D16" s="347"/>
      <c r="E16" s="348"/>
      <c r="F16" s="536">
        <v>2230</v>
      </c>
      <c r="G16" s="536">
        <v>1740</v>
      </c>
      <c r="H16" s="536">
        <v>2014</v>
      </c>
      <c r="I16" s="536">
        <v>2170</v>
      </c>
      <c r="J16" s="537">
        <v>2291</v>
      </c>
      <c r="K16" s="538">
        <v>-61</v>
      </c>
      <c r="L16" s="349">
        <v>-2.6625927542557837</v>
      </c>
    </row>
    <row r="17" spans="1:12" s="110" customFormat="1" ht="15" customHeight="1" x14ac:dyDescent="0.2">
      <c r="A17" s="350"/>
      <c r="B17" s="351" t="s">
        <v>110</v>
      </c>
      <c r="C17" s="347"/>
      <c r="D17" s="347"/>
      <c r="E17" s="348"/>
      <c r="F17" s="536">
        <v>366</v>
      </c>
      <c r="G17" s="536">
        <v>253</v>
      </c>
      <c r="H17" s="536">
        <v>231</v>
      </c>
      <c r="I17" s="536">
        <v>319</v>
      </c>
      <c r="J17" s="537">
        <v>323</v>
      </c>
      <c r="K17" s="538">
        <v>43</v>
      </c>
      <c r="L17" s="349">
        <v>13.312693498452012</v>
      </c>
    </row>
    <row r="18" spans="1:12" s="110" customFormat="1" ht="15" customHeight="1" x14ac:dyDescent="0.2">
      <c r="A18" s="350"/>
      <c r="B18" s="351" t="s">
        <v>111</v>
      </c>
      <c r="C18" s="347"/>
      <c r="D18" s="347"/>
      <c r="E18" s="348"/>
      <c r="F18" s="536">
        <v>50</v>
      </c>
      <c r="G18" s="536">
        <v>24</v>
      </c>
      <c r="H18" s="536">
        <v>36</v>
      </c>
      <c r="I18" s="536">
        <v>36</v>
      </c>
      <c r="J18" s="537">
        <v>33</v>
      </c>
      <c r="K18" s="538">
        <v>17</v>
      </c>
      <c r="L18" s="349">
        <v>51.515151515151516</v>
      </c>
    </row>
    <row r="19" spans="1:12" s="110" customFormat="1" ht="15" customHeight="1" x14ac:dyDescent="0.2">
      <c r="A19" s="118" t="s">
        <v>113</v>
      </c>
      <c r="B19" s="119" t="s">
        <v>181</v>
      </c>
      <c r="C19" s="347"/>
      <c r="D19" s="347"/>
      <c r="E19" s="348"/>
      <c r="F19" s="536">
        <v>2429</v>
      </c>
      <c r="G19" s="536">
        <v>1640</v>
      </c>
      <c r="H19" s="536">
        <v>3569</v>
      </c>
      <c r="I19" s="536">
        <v>2337</v>
      </c>
      <c r="J19" s="537">
        <v>2530</v>
      </c>
      <c r="K19" s="538">
        <v>-101</v>
      </c>
      <c r="L19" s="349">
        <v>-3.9920948616600791</v>
      </c>
    </row>
    <row r="20" spans="1:12" s="110" customFormat="1" ht="15" customHeight="1" x14ac:dyDescent="0.2">
      <c r="A20" s="118"/>
      <c r="B20" s="119" t="s">
        <v>182</v>
      </c>
      <c r="C20" s="347"/>
      <c r="D20" s="347"/>
      <c r="E20" s="348"/>
      <c r="F20" s="536">
        <v>1097</v>
      </c>
      <c r="G20" s="536">
        <v>924</v>
      </c>
      <c r="H20" s="536">
        <v>1050</v>
      </c>
      <c r="I20" s="536">
        <v>947</v>
      </c>
      <c r="J20" s="537">
        <v>1012</v>
      </c>
      <c r="K20" s="538">
        <v>85</v>
      </c>
      <c r="L20" s="349">
        <v>8.3992094861660078</v>
      </c>
    </row>
    <row r="21" spans="1:12" s="110" customFormat="1" ht="15" customHeight="1" x14ac:dyDescent="0.2">
      <c r="A21" s="118" t="s">
        <v>113</v>
      </c>
      <c r="B21" s="119" t="s">
        <v>116</v>
      </c>
      <c r="C21" s="347"/>
      <c r="D21" s="347"/>
      <c r="E21" s="348"/>
      <c r="F21" s="536">
        <v>2603</v>
      </c>
      <c r="G21" s="536">
        <v>1781</v>
      </c>
      <c r="H21" s="536">
        <v>3642</v>
      </c>
      <c r="I21" s="536">
        <v>2241</v>
      </c>
      <c r="J21" s="537">
        <v>2534</v>
      </c>
      <c r="K21" s="538">
        <v>69</v>
      </c>
      <c r="L21" s="349">
        <v>2.722967640094712</v>
      </c>
    </row>
    <row r="22" spans="1:12" s="110" customFormat="1" ht="15" customHeight="1" x14ac:dyDescent="0.2">
      <c r="A22" s="118"/>
      <c r="B22" s="119" t="s">
        <v>117</v>
      </c>
      <c r="C22" s="347"/>
      <c r="D22" s="347"/>
      <c r="E22" s="348"/>
      <c r="F22" s="536">
        <v>922</v>
      </c>
      <c r="G22" s="536">
        <v>783</v>
      </c>
      <c r="H22" s="536">
        <v>976</v>
      </c>
      <c r="I22" s="536">
        <v>1041</v>
      </c>
      <c r="J22" s="537">
        <v>1008</v>
      </c>
      <c r="K22" s="538">
        <v>-86</v>
      </c>
      <c r="L22" s="349">
        <v>-8.5317460317460316</v>
      </c>
    </row>
    <row r="23" spans="1:12" s="110" customFormat="1" ht="15" customHeight="1" x14ac:dyDescent="0.2">
      <c r="A23" s="352" t="s">
        <v>347</v>
      </c>
      <c r="B23" s="353" t="s">
        <v>193</v>
      </c>
      <c r="C23" s="354"/>
      <c r="D23" s="354"/>
      <c r="E23" s="355"/>
      <c r="F23" s="539">
        <v>115</v>
      </c>
      <c r="G23" s="539">
        <v>94</v>
      </c>
      <c r="H23" s="539">
        <v>1162</v>
      </c>
      <c r="I23" s="539">
        <v>33</v>
      </c>
      <c r="J23" s="540">
        <v>82</v>
      </c>
      <c r="K23" s="541">
        <v>33</v>
      </c>
      <c r="L23" s="356">
        <v>40.243902439024389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29.1</v>
      </c>
      <c r="G25" s="542">
        <v>31.7</v>
      </c>
      <c r="H25" s="542">
        <v>31.5</v>
      </c>
      <c r="I25" s="542">
        <v>30.6</v>
      </c>
      <c r="J25" s="542">
        <v>26.3</v>
      </c>
      <c r="K25" s="543" t="s">
        <v>349</v>
      </c>
      <c r="L25" s="364">
        <v>2.8000000000000007</v>
      </c>
    </row>
    <row r="26" spans="1:12" s="110" customFormat="1" ht="15" customHeight="1" x14ac:dyDescent="0.2">
      <c r="A26" s="365" t="s">
        <v>105</v>
      </c>
      <c r="B26" s="366" t="s">
        <v>345</v>
      </c>
      <c r="C26" s="362"/>
      <c r="D26" s="362"/>
      <c r="E26" s="363"/>
      <c r="F26" s="542">
        <v>27.4</v>
      </c>
      <c r="G26" s="542">
        <v>30.5</v>
      </c>
      <c r="H26" s="542">
        <v>28.6</v>
      </c>
      <c r="I26" s="542">
        <v>28.7</v>
      </c>
      <c r="J26" s="544">
        <v>25.2</v>
      </c>
      <c r="K26" s="543" t="s">
        <v>349</v>
      </c>
      <c r="L26" s="364">
        <v>2.1999999999999993</v>
      </c>
    </row>
    <row r="27" spans="1:12" s="110" customFormat="1" ht="15" customHeight="1" x14ac:dyDescent="0.2">
      <c r="A27" s="365"/>
      <c r="B27" s="366" t="s">
        <v>346</v>
      </c>
      <c r="C27" s="362"/>
      <c r="D27" s="362"/>
      <c r="E27" s="363"/>
      <c r="F27" s="542">
        <v>31.2</v>
      </c>
      <c r="G27" s="542">
        <v>32.9</v>
      </c>
      <c r="H27" s="542">
        <v>34.700000000000003</v>
      </c>
      <c r="I27" s="542">
        <v>33.299999999999997</v>
      </c>
      <c r="J27" s="542">
        <v>27.8</v>
      </c>
      <c r="K27" s="543" t="s">
        <v>349</v>
      </c>
      <c r="L27" s="364">
        <v>3.3999999999999986</v>
      </c>
    </row>
    <row r="28" spans="1:12" s="110" customFormat="1" ht="15" customHeight="1" x14ac:dyDescent="0.2">
      <c r="A28" s="365" t="s">
        <v>113</v>
      </c>
      <c r="B28" s="366" t="s">
        <v>108</v>
      </c>
      <c r="C28" s="362"/>
      <c r="D28" s="362"/>
      <c r="E28" s="363"/>
      <c r="F28" s="542">
        <v>39.9</v>
      </c>
      <c r="G28" s="542">
        <v>46.7</v>
      </c>
      <c r="H28" s="542">
        <v>40.299999999999997</v>
      </c>
      <c r="I28" s="542">
        <v>41.3</v>
      </c>
      <c r="J28" s="542">
        <v>31.9</v>
      </c>
      <c r="K28" s="543" t="s">
        <v>349</v>
      </c>
      <c r="L28" s="364">
        <v>8</v>
      </c>
    </row>
    <row r="29" spans="1:12" s="110" customFormat="1" ht="11.25" x14ac:dyDescent="0.2">
      <c r="A29" s="365"/>
      <c r="B29" s="366" t="s">
        <v>109</v>
      </c>
      <c r="C29" s="362"/>
      <c r="D29" s="362"/>
      <c r="E29" s="363"/>
      <c r="F29" s="542">
        <v>26.3</v>
      </c>
      <c r="G29" s="542">
        <v>28.7</v>
      </c>
      <c r="H29" s="542">
        <v>26.4</v>
      </c>
      <c r="I29" s="542">
        <v>27.2</v>
      </c>
      <c r="J29" s="544">
        <v>25.1</v>
      </c>
      <c r="K29" s="543" t="s">
        <v>349</v>
      </c>
      <c r="L29" s="364">
        <v>1.1999999999999993</v>
      </c>
    </row>
    <row r="30" spans="1:12" s="110" customFormat="1" ht="15" customHeight="1" x14ac:dyDescent="0.2">
      <c r="A30" s="365"/>
      <c r="B30" s="366" t="s">
        <v>110</v>
      </c>
      <c r="C30" s="362"/>
      <c r="D30" s="362"/>
      <c r="E30" s="363"/>
      <c r="F30" s="542">
        <v>21.3</v>
      </c>
      <c r="G30" s="542">
        <v>24.1</v>
      </c>
      <c r="H30" s="542">
        <v>28.3</v>
      </c>
      <c r="I30" s="542">
        <v>28</v>
      </c>
      <c r="J30" s="542">
        <v>20.7</v>
      </c>
      <c r="K30" s="543" t="s">
        <v>349</v>
      </c>
      <c r="L30" s="364">
        <v>0.60000000000000142</v>
      </c>
    </row>
    <row r="31" spans="1:12" s="110" customFormat="1" ht="15" customHeight="1" x14ac:dyDescent="0.2">
      <c r="A31" s="365"/>
      <c r="B31" s="366" t="s">
        <v>111</v>
      </c>
      <c r="C31" s="362"/>
      <c r="D31" s="362"/>
      <c r="E31" s="363"/>
      <c r="F31" s="542">
        <v>42</v>
      </c>
      <c r="G31" s="542">
        <v>41.7</v>
      </c>
      <c r="H31" s="542">
        <v>47.2</v>
      </c>
      <c r="I31" s="542">
        <v>41.7</v>
      </c>
      <c r="J31" s="542">
        <v>30.3</v>
      </c>
      <c r="K31" s="543" t="s">
        <v>349</v>
      </c>
      <c r="L31" s="364">
        <v>11.7</v>
      </c>
    </row>
    <row r="32" spans="1:12" s="110" customFormat="1" ht="15" customHeight="1" x14ac:dyDescent="0.2">
      <c r="A32" s="367" t="s">
        <v>113</v>
      </c>
      <c r="B32" s="368" t="s">
        <v>181</v>
      </c>
      <c r="C32" s="362"/>
      <c r="D32" s="362"/>
      <c r="E32" s="363"/>
      <c r="F32" s="542">
        <v>26.2</v>
      </c>
      <c r="G32" s="542">
        <v>30.3</v>
      </c>
      <c r="H32" s="542">
        <v>29.8</v>
      </c>
      <c r="I32" s="542">
        <v>28.2</v>
      </c>
      <c r="J32" s="544">
        <v>24.8</v>
      </c>
      <c r="K32" s="543" t="s">
        <v>349</v>
      </c>
      <c r="L32" s="364">
        <v>1.3999999999999986</v>
      </c>
    </row>
    <row r="33" spans="1:12" s="110" customFormat="1" ht="15" customHeight="1" x14ac:dyDescent="0.2">
      <c r="A33" s="367"/>
      <c r="B33" s="368" t="s">
        <v>182</v>
      </c>
      <c r="C33" s="362"/>
      <c r="D33" s="362"/>
      <c r="E33" s="363"/>
      <c r="F33" s="542">
        <v>35.4</v>
      </c>
      <c r="G33" s="542">
        <v>34</v>
      </c>
      <c r="H33" s="542">
        <v>35.6</v>
      </c>
      <c r="I33" s="542">
        <v>36.5</v>
      </c>
      <c r="J33" s="542">
        <v>29.9</v>
      </c>
      <c r="K33" s="543" t="s">
        <v>349</v>
      </c>
      <c r="L33" s="364">
        <v>5.5</v>
      </c>
    </row>
    <row r="34" spans="1:12" s="369" customFormat="1" ht="15" customHeight="1" x14ac:dyDescent="0.2">
      <c r="A34" s="367" t="s">
        <v>113</v>
      </c>
      <c r="B34" s="368" t="s">
        <v>116</v>
      </c>
      <c r="C34" s="362"/>
      <c r="D34" s="362"/>
      <c r="E34" s="363"/>
      <c r="F34" s="542">
        <v>28.3</v>
      </c>
      <c r="G34" s="542">
        <v>31.3</v>
      </c>
      <c r="H34" s="542">
        <v>31.7</v>
      </c>
      <c r="I34" s="542">
        <v>29.1</v>
      </c>
      <c r="J34" s="542">
        <v>25</v>
      </c>
      <c r="K34" s="543" t="s">
        <v>349</v>
      </c>
      <c r="L34" s="364">
        <v>3.3000000000000007</v>
      </c>
    </row>
    <row r="35" spans="1:12" s="369" customFormat="1" ht="11.25" x14ac:dyDescent="0.2">
      <c r="A35" s="370"/>
      <c r="B35" s="371" t="s">
        <v>117</v>
      </c>
      <c r="C35" s="372"/>
      <c r="D35" s="372"/>
      <c r="E35" s="373"/>
      <c r="F35" s="545">
        <v>31.3</v>
      </c>
      <c r="G35" s="545">
        <v>32.700000000000003</v>
      </c>
      <c r="H35" s="545">
        <v>31.1</v>
      </c>
      <c r="I35" s="545">
        <v>33.799999999999997</v>
      </c>
      <c r="J35" s="546">
        <v>29.5</v>
      </c>
      <c r="K35" s="547" t="s">
        <v>349</v>
      </c>
      <c r="L35" s="374">
        <v>1.8000000000000007</v>
      </c>
    </row>
    <row r="36" spans="1:12" s="369" customFormat="1" ht="15.95" customHeight="1" x14ac:dyDescent="0.2">
      <c r="A36" s="375" t="s">
        <v>350</v>
      </c>
      <c r="B36" s="376"/>
      <c r="C36" s="377"/>
      <c r="D36" s="376"/>
      <c r="E36" s="378"/>
      <c r="F36" s="548">
        <v>3364</v>
      </c>
      <c r="G36" s="548">
        <v>2442</v>
      </c>
      <c r="H36" s="548">
        <v>3347</v>
      </c>
      <c r="I36" s="548">
        <v>3233</v>
      </c>
      <c r="J36" s="548">
        <v>3423</v>
      </c>
      <c r="K36" s="549">
        <v>-59</v>
      </c>
      <c r="L36" s="380">
        <v>-1.7236342389716623</v>
      </c>
    </row>
    <row r="37" spans="1:12" s="369" customFormat="1" ht="15.95" customHeight="1" x14ac:dyDescent="0.2">
      <c r="A37" s="381"/>
      <c r="B37" s="382" t="s">
        <v>113</v>
      </c>
      <c r="C37" s="382" t="s">
        <v>351</v>
      </c>
      <c r="D37" s="382"/>
      <c r="E37" s="383"/>
      <c r="F37" s="548">
        <v>980</v>
      </c>
      <c r="G37" s="548">
        <v>774</v>
      </c>
      <c r="H37" s="548">
        <v>1055</v>
      </c>
      <c r="I37" s="548">
        <v>989</v>
      </c>
      <c r="J37" s="548">
        <v>900</v>
      </c>
      <c r="K37" s="549">
        <v>80</v>
      </c>
      <c r="L37" s="380">
        <v>8.8888888888888893</v>
      </c>
    </row>
    <row r="38" spans="1:12" s="369" customFormat="1" ht="15.95" customHeight="1" x14ac:dyDescent="0.2">
      <c r="A38" s="381"/>
      <c r="B38" s="384" t="s">
        <v>105</v>
      </c>
      <c r="C38" s="384" t="s">
        <v>106</v>
      </c>
      <c r="D38" s="385"/>
      <c r="E38" s="383"/>
      <c r="F38" s="548">
        <v>1859</v>
      </c>
      <c r="G38" s="548">
        <v>1194</v>
      </c>
      <c r="H38" s="548">
        <v>1761</v>
      </c>
      <c r="I38" s="548">
        <v>1884</v>
      </c>
      <c r="J38" s="550">
        <v>1946</v>
      </c>
      <c r="K38" s="549">
        <v>-87</v>
      </c>
      <c r="L38" s="380">
        <v>-4.4707091469681401</v>
      </c>
    </row>
    <row r="39" spans="1:12" s="369" customFormat="1" ht="15.95" customHeight="1" x14ac:dyDescent="0.2">
      <c r="A39" s="381"/>
      <c r="B39" s="385"/>
      <c r="C39" s="382" t="s">
        <v>352</v>
      </c>
      <c r="D39" s="385"/>
      <c r="E39" s="383"/>
      <c r="F39" s="548">
        <v>510</v>
      </c>
      <c r="G39" s="548">
        <v>364</v>
      </c>
      <c r="H39" s="548">
        <v>504</v>
      </c>
      <c r="I39" s="548">
        <v>540</v>
      </c>
      <c r="J39" s="548">
        <v>490</v>
      </c>
      <c r="K39" s="549">
        <v>20</v>
      </c>
      <c r="L39" s="380">
        <v>4.0816326530612246</v>
      </c>
    </row>
    <row r="40" spans="1:12" s="369" customFormat="1" ht="15.95" customHeight="1" x14ac:dyDescent="0.2">
      <c r="A40" s="381"/>
      <c r="B40" s="384"/>
      <c r="C40" s="384" t="s">
        <v>107</v>
      </c>
      <c r="D40" s="385"/>
      <c r="E40" s="383"/>
      <c r="F40" s="548">
        <v>1505</v>
      </c>
      <c r="G40" s="548">
        <v>1248</v>
      </c>
      <c r="H40" s="548">
        <v>1586</v>
      </c>
      <c r="I40" s="548">
        <v>1349</v>
      </c>
      <c r="J40" s="548">
        <v>1477</v>
      </c>
      <c r="K40" s="549">
        <v>28</v>
      </c>
      <c r="L40" s="380">
        <v>1.8957345971563981</v>
      </c>
    </row>
    <row r="41" spans="1:12" s="369" customFormat="1" ht="24" customHeight="1" x14ac:dyDescent="0.2">
      <c r="A41" s="381"/>
      <c r="B41" s="385"/>
      <c r="C41" s="382" t="s">
        <v>352</v>
      </c>
      <c r="D41" s="385"/>
      <c r="E41" s="383"/>
      <c r="F41" s="548">
        <v>470</v>
      </c>
      <c r="G41" s="548">
        <v>410</v>
      </c>
      <c r="H41" s="548">
        <v>551</v>
      </c>
      <c r="I41" s="548">
        <v>449</v>
      </c>
      <c r="J41" s="550">
        <v>410</v>
      </c>
      <c r="K41" s="549">
        <v>60</v>
      </c>
      <c r="L41" s="380">
        <v>14.634146341463415</v>
      </c>
    </row>
    <row r="42" spans="1:12" s="110" customFormat="1" ht="15" customHeight="1" x14ac:dyDescent="0.2">
      <c r="A42" s="381"/>
      <c r="B42" s="384" t="s">
        <v>113</v>
      </c>
      <c r="C42" s="384" t="s">
        <v>353</v>
      </c>
      <c r="D42" s="385"/>
      <c r="E42" s="383"/>
      <c r="F42" s="548">
        <v>771</v>
      </c>
      <c r="G42" s="548">
        <v>450</v>
      </c>
      <c r="H42" s="548">
        <v>1146</v>
      </c>
      <c r="I42" s="548">
        <v>724</v>
      </c>
      <c r="J42" s="548">
        <v>792</v>
      </c>
      <c r="K42" s="549">
        <v>-21</v>
      </c>
      <c r="L42" s="380">
        <v>-2.6515151515151514</v>
      </c>
    </row>
    <row r="43" spans="1:12" s="110" customFormat="1" ht="15" customHeight="1" x14ac:dyDescent="0.2">
      <c r="A43" s="381"/>
      <c r="B43" s="385"/>
      <c r="C43" s="382" t="s">
        <v>352</v>
      </c>
      <c r="D43" s="385"/>
      <c r="E43" s="383"/>
      <c r="F43" s="548">
        <v>308</v>
      </c>
      <c r="G43" s="548">
        <v>210</v>
      </c>
      <c r="H43" s="548">
        <v>462</v>
      </c>
      <c r="I43" s="548">
        <v>299</v>
      </c>
      <c r="J43" s="548">
        <v>253</v>
      </c>
      <c r="K43" s="549">
        <v>55</v>
      </c>
      <c r="L43" s="380">
        <v>21.739130434782609</v>
      </c>
    </row>
    <row r="44" spans="1:12" s="110" customFormat="1" ht="15" customHeight="1" x14ac:dyDescent="0.2">
      <c r="A44" s="381"/>
      <c r="B44" s="384"/>
      <c r="C44" s="366" t="s">
        <v>109</v>
      </c>
      <c r="D44" s="385"/>
      <c r="E44" s="383"/>
      <c r="F44" s="548">
        <v>2177</v>
      </c>
      <c r="G44" s="548">
        <v>1715</v>
      </c>
      <c r="H44" s="548">
        <v>1935</v>
      </c>
      <c r="I44" s="548">
        <v>2155</v>
      </c>
      <c r="J44" s="550">
        <v>2275</v>
      </c>
      <c r="K44" s="549">
        <v>-98</v>
      </c>
      <c r="L44" s="380">
        <v>-4.3076923076923075</v>
      </c>
    </row>
    <row r="45" spans="1:12" s="110" customFormat="1" ht="15" customHeight="1" x14ac:dyDescent="0.2">
      <c r="A45" s="381"/>
      <c r="B45" s="385"/>
      <c r="C45" s="382" t="s">
        <v>352</v>
      </c>
      <c r="D45" s="385"/>
      <c r="E45" s="383"/>
      <c r="F45" s="548">
        <v>573</v>
      </c>
      <c r="G45" s="548">
        <v>493</v>
      </c>
      <c r="H45" s="548">
        <v>511</v>
      </c>
      <c r="I45" s="548">
        <v>586</v>
      </c>
      <c r="J45" s="548">
        <v>570</v>
      </c>
      <c r="K45" s="549">
        <v>3</v>
      </c>
      <c r="L45" s="380">
        <v>0.52631578947368418</v>
      </c>
    </row>
    <row r="46" spans="1:12" s="110" customFormat="1" ht="15" customHeight="1" x14ac:dyDescent="0.2">
      <c r="A46" s="381"/>
      <c r="B46" s="384"/>
      <c r="C46" s="366" t="s">
        <v>110</v>
      </c>
      <c r="D46" s="385"/>
      <c r="E46" s="383"/>
      <c r="F46" s="548">
        <v>366</v>
      </c>
      <c r="G46" s="548">
        <v>253</v>
      </c>
      <c r="H46" s="548">
        <v>230</v>
      </c>
      <c r="I46" s="548">
        <v>318</v>
      </c>
      <c r="J46" s="548">
        <v>323</v>
      </c>
      <c r="K46" s="549">
        <v>43</v>
      </c>
      <c r="L46" s="380">
        <v>13.312693498452012</v>
      </c>
    </row>
    <row r="47" spans="1:12" s="110" customFormat="1" ht="15" customHeight="1" x14ac:dyDescent="0.2">
      <c r="A47" s="381"/>
      <c r="B47" s="385"/>
      <c r="C47" s="382" t="s">
        <v>352</v>
      </c>
      <c r="D47" s="385"/>
      <c r="E47" s="383"/>
      <c r="F47" s="548">
        <v>78</v>
      </c>
      <c r="G47" s="548">
        <v>61</v>
      </c>
      <c r="H47" s="548">
        <v>65</v>
      </c>
      <c r="I47" s="548">
        <v>89</v>
      </c>
      <c r="J47" s="550">
        <v>67</v>
      </c>
      <c r="K47" s="549">
        <v>11</v>
      </c>
      <c r="L47" s="380">
        <v>16.417910447761194</v>
      </c>
    </row>
    <row r="48" spans="1:12" s="110" customFormat="1" ht="15" customHeight="1" x14ac:dyDescent="0.2">
      <c r="A48" s="381"/>
      <c r="B48" s="385"/>
      <c r="C48" s="366" t="s">
        <v>111</v>
      </c>
      <c r="D48" s="386"/>
      <c r="E48" s="387"/>
      <c r="F48" s="548">
        <v>50</v>
      </c>
      <c r="G48" s="548">
        <v>24</v>
      </c>
      <c r="H48" s="548">
        <v>36</v>
      </c>
      <c r="I48" s="548">
        <v>36</v>
      </c>
      <c r="J48" s="548">
        <v>33</v>
      </c>
      <c r="K48" s="549">
        <v>17</v>
      </c>
      <c r="L48" s="380">
        <v>51.515151515151516</v>
      </c>
    </row>
    <row r="49" spans="1:12" s="110" customFormat="1" ht="15" customHeight="1" x14ac:dyDescent="0.2">
      <c r="A49" s="381"/>
      <c r="B49" s="385"/>
      <c r="C49" s="382" t="s">
        <v>352</v>
      </c>
      <c r="D49" s="385"/>
      <c r="E49" s="383"/>
      <c r="F49" s="548">
        <v>21</v>
      </c>
      <c r="G49" s="548">
        <v>10</v>
      </c>
      <c r="H49" s="548">
        <v>17</v>
      </c>
      <c r="I49" s="548">
        <v>15</v>
      </c>
      <c r="J49" s="548">
        <v>10</v>
      </c>
      <c r="K49" s="549">
        <v>11</v>
      </c>
      <c r="L49" s="380">
        <v>110</v>
      </c>
    </row>
    <row r="50" spans="1:12" s="110" customFormat="1" ht="15" customHeight="1" x14ac:dyDescent="0.2">
      <c r="A50" s="381"/>
      <c r="B50" s="384" t="s">
        <v>113</v>
      </c>
      <c r="C50" s="382" t="s">
        <v>181</v>
      </c>
      <c r="D50" s="385"/>
      <c r="E50" s="383"/>
      <c r="F50" s="548">
        <v>2275</v>
      </c>
      <c r="G50" s="548">
        <v>1522</v>
      </c>
      <c r="H50" s="548">
        <v>2335</v>
      </c>
      <c r="I50" s="548">
        <v>2291</v>
      </c>
      <c r="J50" s="550">
        <v>2416</v>
      </c>
      <c r="K50" s="549">
        <v>-141</v>
      </c>
      <c r="L50" s="380">
        <v>-5.8360927152317883</v>
      </c>
    </row>
    <row r="51" spans="1:12" s="110" customFormat="1" ht="15" customHeight="1" x14ac:dyDescent="0.2">
      <c r="A51" s="381"/>
      <c r="B51" s="385"/>
      <c r="C51" s="382" t="s">
        <v>352</v>
      </c>
      <c r="D51" s="385"/>
      <c r="E51" s="383"/>
      <c r="F51" s="548">
        <v>595</v>
      </c>
      <c r="G51" s="548">
        <v>461</v>
      </c>
      <c r="H51" s="548">
        <v>695</v>
      </c>
      <c r="I51" s="548">
        <v>645</v>
      </c>
      <c r="J51" s="548">
        <v>599</v>
      </c>
      <c r="K51" s="549">
        <v>-4</v>
      </c>
      <c r="L51" s="380">
        <v>-0.667779632721202</v>
      </c>
    </row>
    <row r="52" spans="1:12" s="110" customFormat="1" ht="15" customHeight="1" x14ac:dyDescent="0.2">
      <c r="A52" s="381"/>
      <c r="B52" s="384"/>
      <c r="C52" s="382" t="s">
        <v>182</v>
      </c>
      <c r="D52" s="385"/>
      <c r="E52" s="383"/>
      <c r="F52" s="548">
        <v>1089</v>
      </c>
      <c r="G52" s="548">
        <v>920</v>
      </c>
      <c r="H52" s="548">
        <v>1012</v>
      </c>
      <c r="I52" s="548">
        <v>942</v>
      </c>
      <c r="J52" s="548">
        <v>1007</v>
      </c>
      <c r="K52" s="549">
        <v>82</v>
      </c>
      <c r="L52" s="380">
        <v>8.1429990069513405</v>
      </c>
    </row>
    <row r="53" spans="1:12" s="269" customFormat="1" ht="11.25" customHeight="1" x14ac:dyDescent="0.2">
      <c r="A53" s="381"/>
      <c r="B53" s="385"/>
      <c r="C53" s="382" t="s">
        <v>352</v>
      </c>
      <c r="D53" s="385"/>
      <c r="E53" s="383"/>
      <c r="F53" s="548">
        <v>385</v>
      </c>
      <c r="G53" s="548">
        <v>313</v>
      </c>
      <c r="H53" s="548">
        <v>360</v>
      </c>
      <c r="I53" s="548">
        <v>344</v>
      </c>
      <c r="J53" s="550">
        <v>301</v>
      </c>
      <c r="K53" s="549">
        <v>84</v>
      </c>
      <c r="L53" s="380">
        <v>27.906976744186046</v>
      </c>
    </row>
    <row r="54" spans="1:12" s="151" customFormat="1" ht="12.75" customHeight="1" x14ac:dyDescent="0.2">
      <c r="A54" s="381"/>
      <c r="B54" s="384" t="s">
        <v>113</v>
      </c>
      <c r="C54" s="384" t="s">
        <v>116</v>
      </c>
      <c r="D54" s="385"/>
      <c r="E54" s="383"/>
      <c r="F54" s="548">
        <v>2485</v>
      </c>
      <c r="G54" s="548">
        <v>1686</v>
      </c>
      <c r="H54" s="548">
        <v>2503</v>
      </c>
      <c r="I54" s="548">
        <v>2201</v>
      </c>
      <c r="J54" s="548">
        <v>2430</v>
      </c>
      <c r="K54" s="549">
        <v>55</v>
      </c>
      <c r="L54" s="380">
        <v>2.263374485596708</v>
      </c>
    </row>
    <row r="55" spans="1:12" ht="11.25" x14ac:dyDescent="0.2">
      <c r="A55" s="381"/>
      <c r="B55" s="385"/>
      <c r="C55" s="382" t="s">
        <v>352</v>
      </c>
      <c r="D55" s="385"/>
      <c r="E55" s="383"/>
      <c r="F55" s="548">
        <v>704</v>
      </c>
      <c r="G55" s="548">
        <v>527</v>
      </c>
      <c r="H55" s="548">
        <v>793</v>
      </c>
      <c r="I55" s="548">
        <v>640</v>
      </c>
      <c r="J55" s="548">
        <v>607</v>
      </c>
      <c r="K55" s="549">
        <v>97</v>
      </c>
      <c r="L55" s="380">
        <v>15.980230642504118</v>
      </c>
    </row>
    <row r="56" spans="1:12" ht="14.25" customHeight="1" x14ac:dyDescent="0.2">
      <c r="A56" s="381"/>
      <c r="B56" s="385"/>
      <c r="C56" s="384" t="s">
        <v>117</v>
      </c>
      <c r="D56" s="385"/>
      <c r="E56" s="383"/>
      <c r="F56" s="548">
        <v>878</v>
      </c>
      <c r="G56" s="548">
        <v>756</v>
      </c>
      <c r="H56" s="548">
        <v>843</v>
      </c>
      <c r="I56" s="548">
        <v>1030</v>
      </c>
      <c r="J56" s="548">
        <v>993</v>
      </c>
      <c r="K56" s="549">
        <v>-115</v>
      </c>
      <c r="L56" s="380">
        <v>-11.581067472306144</v>
      </c>
    </row>
    <row r="57" spans="1:12" ht="18.75" customHeight="1" x14ac:dyDescent="0.2">
      <c r="A57" s="388"/>
      <c r="B57" s="389"/>
      <c r="C57" s="390" t="s">
        <v>352</v>
      </c>
      <c r="D57" s="389"/>
      <c r="E57" s="391"/>
      <c r="F57" s="551">
        <v>275</v>
      </c>
      <c r="G57" s="552">
        <v>247</v>
      </c>
      <c r="H57" s="552">
        <v>262</v>
      </c>
      <c r="I57" s="552">
        <v>348</v>
      </c>
      <c r="J57" s="552">
        <v>293</v>
      </c>
      <c r="K57" s="553">
        <f t="shared" ref="K57" si="0">IF(OR(F57=".",J57=".")=TRUE,".",IF(OR(F57="*",J57="*")=TRUE,"*",IF(AND(F57="-",J57="-")=TRUE,"-",IF(AND(ISNUMBER(J57),ISNUMBER(F57))=TRUE,IF(F57-J57=0,0,F57-J57),IF(ISNUMBER(F57)=TRUE,F57,-J57)))))</f>
        <v>-18</v>
      </c>
      <c r="L57" s="392">
        <f t="shared" ref="L57" si="1">IF(K57 =".",".",IF(K57 ="*","*",IF(K57="-","-",IF(K57=0,0,IF(OR(J57="-",J57=".",F57="-",F57=".")=TRUE,"X",IF(J57=0,"0,0",IF(ABS(K57*100/J57)&gt;250,".X",(K57*100/J57))))))))</f>
        <v>-6.1433447098976108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3526</v>
      </c>
      <c r="E11" s="114">
        <v>2564</v>
      </c>
      <c r="F11" s="114">
        <v>4619</v>
      </c>
      <c r="G11" s="114">
        <v>3284</v>
      </c>
      <c r="H11" s="140">
        <v>3542</v>
      </c>
      <c r="I11" s="115">
        <v>-16</v>
      </c>
      <c r="J11" s="116">
        <v>-0.45172219085262566</v>
      </c>
    </row>
    <row r="12" spans="1:15" s="110" customFormat="1" ht="24.95" customHeight="1" x14ac:dyDescent="0.2">
      <c r="A12" s="193" t="s">
        <v>132</v>
      </c>
      <c r="B12" s="194" t="s">
        <v>133</v>
      </c>
      <c r="C12" s="113">
        <v>1.8150879183210438</v>
      </c>
      <c r="D12" s="115">
        <v>64</v>
      </c>
      <c r="E12" s="114">
        <v>37</v>
      </c>
      <c r="F12" s="114">
        <v>128</v>
      </c>
      <c r="G12" s="114">
        <v>80</v>
      </c>
      <c r="H12" s="140">
        <v>60</v>
      </c>
      <c r="I12" s="115">
        <v>4</v>
      </c>
      <c r="J12" s="116">
        <v>6.666666666666667</v>
      </c>
    </row>
    <row r="13" spans="1:15" s="110" customFormat="1" ht="24.95" customHeight="1" x14ac:dyDescent="0.2">
      <c r="A13" s="193" t="s">
        <v>134</v>
      </c>
      <c r="B13" s="199" t="s">
        <v>214</v>
      </c>
      <c r="C13" s="113">
        <v>2.0986954055587068</v>
      </c>
      <c r="D13" s="115">
        <v>74</v>
      </c>
      <c r="E13" s="114">
        <v>43</v>
      </c>
      <c r="F13" s="114">
        <v>61</v>
      </c>
      <c r="G13" s="114">
        <v>51</v>
      </c>
      <c r="H13" s="140">
        <v>67</v>
      </c>
      <c r="I13" s="115">
        <v>7</v>
      </c>
      <c r="J13" s="116">
        <v>10.447761194029852</v>
      </c>
    </row>
    <row r="14" spans="1:15" s="287" customFormat="1" ht="24.95" customHeight="1" x14ac:dyDescent="0.2">
      <c r="A14" s="193" t="s">
        <v>215</v>
      </c>
      <c r="B14" s="199" t="s">
        <v>137</v>
      </c>
      <c r="C14" s="113">
        <v>19.965967101531479</v>
      </c>
      <c r="D14" s="115">
        <v>704</v>
      </c>
      <c r="E14" s="114">
        <v>439</v>
      </c>
      <c r="F14" s="114">
        <v>1090</v>
      </c>
      <c r="G14" s="114">
        <v>633</v>
      </c>
      <c r="H14" s="140">
        <v>861</v>
      </c>
      <c r="I14" s="115">
        <v>-157</v>
      </c>
      <c r="J14" s="116">
        <v>-18.234610917537747</v>
      </c>
      <c r="K14" s="110"/>
      <c r="L14" s="110"/>
      <c r="M14" s="110"/>
      <c r="N14" s="110"/>
      <c r="O14" s="110"/>
    </row>
    <row r="15" spans="1:15" s="110" customFormat="1" ht="24.95" customHeight="1" x14ac:dyDescent="0.2">
      <c r="A15" s="193" t="s">
        <v>216</v>
      </c>
      <c r="B15" s="199" t="s">
        <v>217</v>
      </c>
      <c r="C15" s="113">
        <v>4.8213272830402722</v>
      </c>
      <c r="D15" s="115">
        <v>170</v>
      </c>
      <c r="E15" s="114">
        <v>123</v>
      </c>
      <c r="F15" s="114">
        <v>255</v>
      </c>
      <c r="G15" s="114">
        <v>136</v>
      </c>
      <c r="H15" s="140">
        <v>202</v>
      </c>
      <c r="I15" s="115">
        <v>-32</v>
      </c>
      <c r="J15" s="116">
        <v>-15.841584158415841</v>
      </c>
    </row>
    <row r="16" spans="1:15" s="287" customFormat="1" ht="24.95" customHeight="1" x14ac:dyDescent="0.2">
      <c r="A16" s="193" t="s">
        <v>218</v>
      </c>
      <c r="B16" s="199" t="s">
        <v>141</v>
      </c>
      <c r="C16" s="113">
        <v>12.280204197390811</v>
      </c>
      <c r="D16" s="115">
        <v>433</v>
      </c>
      <c r="E16" s="114">
        <v>256</v>
      </c>
      <c r="F16" s="114">
        <v>680</v>
      </c>
      <c r="G16" s="114">
        <v>390</v>
      </c>
      <c r="H16" s="140">
        <v>528</v>
      </c>
      <c r="I16" s="115">
        <v>-95</v>
      </c>
      <c r="J16" s="116">
        <v>-17.992424242424242</v>
      </c>
      <c r="K16" s="110"/>
      <c r="L16" s="110"/>
      <c r="M16" s="110"/>
      <c r="N16" s="110"/>
      <c r="O16" s="110"/>
    </row>
    <row r="17" spans="1:15" s="110" customFormat="1" ht="24.95" customHeight="1" x14ac:dyDescent="0.2">
      <c r="A17" s="193" t="s">
        <v>142</v>
      </c>
      <c r="B17" s="199" t="s">
        <v>220</v>
      </c>
      <c r="C17" s="113">
        <v>2.8644356211003972</v>
      </c>
      <c r="D17" s="115">
        <v>101</v>
      </c>
      <c r="E17" s="114">
        <v>60</v>
      </c>
      <c r="F17" s="114">
        <v>155</v>
      </c>
      <c r="G17" s="114">
        <v>107</v>
      </c>
      <c r="H17" s="140">
        <v>131</v>
      </c>
      <c r="I17" s="115">
        <v>-30</v>
      </c>
      <c r="J17" s="116">
        <v>-22.900763358778626</v>
      </c>
    </row>
    <row r="18" spans="1:15" s="287" customFormat="1" ht="24.95" customHeight="1" x14ac:dyDescent="0.2">
      <c r="A18" s="201" t="s">
        <v>144</v>
      </c>
      <c r="B18" s="202" t="s">
        <v>145</v>
      </c>
      <c r="C18" s="113">
        <v>12.989222915484969</v>
      </c>
      <c r="D18" s="115">
        <v>458</v>
      </c>
      <c r="E18" s="114">
        <v>174</v>
      </c>
      <c r="F18" s="114">
        <v>549</v>
      </c>
      <c r="G18" s="114">
        <v>356</v>
      </c>
      <c r="H18" s="140">
        <v>480</v>
      </c>
      <c r="I18" s="115">
        <v>-22</v>
      </c>
      <c r="J18" s="116">
        <v>-4.583333333333333</v>
      </c>
      <c r="K18" s="110"/>
      <c r="L18" s="110"/>
      <c r="M18" s="110"/>
      <c r="N18" s="110"/>
      <c r="O18" s="110"/>
    </row>
    <row r="19" spans="1:15" s="110" customFormat="1" ht="24.95" customHeight="1" x14ac:dyDescent="0.2">
      <c r="A19" s="193" t="s">
        <v>146</v>
      </c>
      <c r="B19" s="199" t="s">
        <v>147</v>
      </c>
      <c r="C19" s="113">
        <v>13.102665910380034</v>
      </c>
      <c r="D19" s="115">
        <v>462</v>
      </c>
      <c r="E19" s="114">
        <v>451</v>
      </c>
      <c r="F19" s="114">
        <v>731</v>
      </c>
      <c r="G19" s="114">
        <v>420</v>
      </c>
      <c r="H19" s="140">
        <v>473</v>
      </c>
      <c r="I19" s="115">
        <v>-11</v>
      </c>
      <c r="J19" s="116">
        <v>-2.3255813953488373</v>
      </c>
    </row>
    <row r="20" spans="1:15" s="287" customFormat="1" ht="24.95" customHeight="1" x14ac:dyDescent="0.2">
      <c r="A20" s="193" t="s">
        <v>148</v>
      </c>
      <c r="B20" s="199" t="s">
        <v>149</v>
      </c>
      <c r="C20" s="113">
        <v>2.7226318774815654</v>
      </c>
      <c r="D20" s="115">
        <v>96</v>
      </c>
      <c r="E20" s="114">
        <v>73</v>
      </c>
      <c r="F20" s="114">
        <v>113</v>
      </c>
      <c r="G20" s="114">
        <v>99</v>
      </c>
      <c r="H20" s="140">
        <v>97</v>
      </c>
      <c r="I20" s="115">
        <v>-1</v>
      </c>
      <c r="J20" s="116">
        <v>-1.0309278350515463</v>
      </c>
      <c r="K20" s="110"/>
      <c r="L20" s="110"/>
      <c r="M20" s="110"/>
      <c r="N20" s="110"/>
      <c r="O20" s="110"/>
    </row>
    <row r="21" spans="1:15" s="110" customFormat="1" ht="24.95" customHeight="1" x14ac:dyDescent="0.2">
      <c r="A21" s="201" t="s">
        <v>150</v>
      </c>
      <c r="B21" s="202" t="s">
        <v>151</v>
      </c>
      <c r="C21" s="113">
        <v>14.378899602949518</v>
      </c>
      <c r="D21" s="115">
        <v>507</v>
      </c>
      <c r="E21" s="114">
        <v>578</v>
      </c>
      <c r="F21" s="114">
        <v>596</v>
      </c>
      <c r="G21" s="114">
        <v>811</v>
      </c>
      <c r="H21" s="140">
        <v>606</v>
      </c>
      <c r="I21" s="115">
        <v>-99</v>
      </c>
      <c r="J21" s="116">
        <v>-16.336633663366335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0.79410096426545662</v>
      </c>
      <c r="D23" s="115">
        <v>28</v>
      </c>
      <c r="E23" s="114">
        <v>24</v>
      </c>
      <c r="F23" s="114">
        <v>43</v>
      </c>
      <c r="G23" s="114">
        <v>30</v>
      </c>
      <c r="H23" s="140">
        <v>37</v>
      </c>
      <c r="I23" s="115">
        <v>-9</v>
      </c>
      <c r="J23" s="116">
        <v>-24.324324324324323</v>
      </c>
    </row>
    <row r="24" spans="1:15" s="110" customFormat="1" ht="24.95" customHeight="1" x14ac:dyDescent="0.2">
      <c r="A24" s="193" t="s">
        <v>156</v>
      </c>
      <c r="B24" s="199" t="s">
        <v>221</v>
      </c>
      <c r="C24" s="113">
        <v>3.1764038570618265</v>
      </c>
      <c r="D24" s="115">
        <v>112</v>
      </c>
      <c r="E24" s="114">
        <v>76</v>
      </c>
      <c r="F24" s="114">
        <v>129</v>
      </c>
      <c r="G24" s="114">
        <v>90</v>
      </c>
      <c r="H24" s="140">
        <v>103</v>
      </c>
      <c r="I24" s="115">
        <v>9</v>
      </c>
      <c r="J24" s="116">
        <v>8.7378640776699026</v>
      </c>
    </row>
    <row r="25" spans="1:15" s="110" customFormat="1" ht="24.95" customHeight="1" x14ac:dyDescent="0.2">
      <c r="A25" s="193" t="s">
        <v>222</v>
      </c>
      <c r="B25" s="204" t="s">
        <v>159</v>
      </c>
      <c r="C25" s="113">
        <v>4.1123085649461144</v>
      </c>
      <c r="D25" s="115">
        <v>145</v>
      </c>
      <c r="E25" s="114">
        <v>116</v>
      </c>
      <c r="F25" s="114">
        <v>124</v>
      </c>
      <c r="G25" s="114">
        <v>141</v>
      </c>
      <c r="H25" s="140">
        <v>104</v>
      </c>
      <c r="I25" s="115">
        <v>41</v>
      </c>
      <c r="J25" s="116">
        <v>39.42307692307692</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2.4106636415201361</v>
      </c>
      <c r="D27" s="115">
        <v>85</v>
      </c>
      <c r="E27" s="114">
        <v>67</v>
      </c>
      <c r="F27" s="114">
        <v>194</v>
      </c>
      <c r="G27" s="114">
        <v>91</v>
      </c>
      <c r="H27" s="140">
        <v>106</v>
      </c>
      <c r="I27" s="115">
        <v>-21</v>
      </c>
      <c r="J27" s="116">
        <v>-19.811320754716981</v>
      </c>
    </row>
    <row r="28" spans="1:15" s="110" customFormat="1" ht="24.95" customHeight="1" x14ac:dyDescent="0.2">
      <c r="A28" s="193" t="s">
        <v>163</v>
      </c>
      <c r="B28" s="199" t="s">
        <v>164</v>
      </c>
      <c r="C28" s="113">
        <v>1.7016449234259785</v>
      </c>
      <c r="D28" s="115">
        <v>60</v>
      </c>
      <c r="E28" s="114">
        <v>63</v>
      </c>
      <c r="F28" s="114">
        <v>157</v>
      </c>
      <c r="G28" s="114">
        <v>34</v>
      </c>
      <c r="H28" s="140">
        <v>62</v>
      </c>
      <c r="I28" s="115">
        <v>-2</v>
      </c>
      <c r="J28" s="116">
        <v>-3.225806451612903</v>
      </c>
    </row>
    <row r="29" spans="1:15" s="110" customFormat="1" ht="24.95" customHeight="1" x14ac:dyDescent="0.2">
      <c r="A29" s="193">
        <v>86</v>
      </c>
      <c r="B29" s="199" t="s">
        <v>165</v>
      </c>
      <c r="C29" s="113">
        <v>5.8990357345433919</v>
      </c>
      <c r="D29" s="115">
        <v>208</v>
      </c>
      <c r="E29" s="114">
        <v>144</v>
      </c>
      <c r="F29" s="114">
        <v>329</v>
      </c>
      <c r="G29" s="114">
        <v>190</v>
      </c>
      <c r="H29" s="140">
        <v>241</v>
      </c>
      <c r="I29" s="115">
        <v>-33</v>
      </c>
      <c r="J29" s="116">
        <v>-13.692946058091286</v>
      </c>
    </row>
    <row r="30" spans="1:15" s="110" customFormat="1" ht="24.95" customHeight="1" x14ac:dyDescent="0.2">
      <c r="A30" s="193">
        <v>87.88</v>
      </c>
      <c r="B30" s="204" t="s">
        <v>166</v>
      </c>
      <c r="C30" s="113">
        <v>10.181508791832105</v>
      </c>
      <c r="D30" s="115">
        <v>359</v>
      </c>
      <c r="E30" s="114">
        <v>111</v>
      </c>
      <c r="F30" s="114">
        <v>186</v>
      </c>
      <c r="G30" s="114">
        <v>71</v>
      </c>
      <c r="H30" s="140">
        <v>92</v>
      </c>
      <c r="I30" s="115">
        <v>267</v>
      </c>
      <c r="J30" s="116" t="s">
        <v>514</v>
      </c>
    </row>
    <row r="31" spans="1:15" s="110" customFormat="1" ht="24.95" customHeight="1" x14ac:dyDescent="0.2">
      <c r="A31" s="193" t="s">
        <v>167</v>
      </c>
      <c r="B31" s="199" t="s">
        <v>168</v>
      </c>
      <c r="C31" s="113">
        <v>3.119682359614294</v>
      </c>
      <c r="D31" s="115">
        <v>110</v>
      </c>
      <c r="E31" s="114">
        <v>97</v>
      </c>
      <c r="F31" s="114">
        <v>129</v>
      </c>
      <c r="G31" s="114">
        <v>128</v>
      </c>
      <c r="H31" s="140">
        <v>106</v>
      </c>
      <c r="I31" s="115">
        <v>4</v>
      </c>
      <c r="J31" s="116">
        <v>3.7735849056603774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1.8150879183210438</v>
      </c>
      <c r="D34" s="115">
        <v>64</v>
      </c>
      <c r="E34" s="114">
        <v>37</v>
      </c>
      <c r="F34" s="114">
        <v>128</v>
      </c>
      <c r="G34" s="114">
        <v>80</v>
      </c>
      <c r="H34" s="140">
        <v>60</v>
      </c>
      <c r="I34" s="115">
        <v>4</v>
      </c>
      <c r="J34" s="116">
        <v>6.666666666666667</v>
      </c>
    </row>
    <row r="35" spans="1:10" s="110" customFormat="1" ht="24.95" customHeight="1" x14ac:dyDescent="0.2">
      <c r="A35" s="292" t="s">
        <v>171</v>
      </c>
      <c r="B35" s="293" t="s">
        <v>172</v>
      </c>
      <c r="C35" s="113">
        <v>35.053885422575156</v>
      </c>
      <c r="D35" s="115">
        <v>1236</v>
      </c>
      <c r="E35" s="114">
        <v>656</v>
      </c>
      <c r="F35" s="114">
        <v>1700</v>
      </c>
      <c r="G35" s="114">
        <v>1040</v>
      </c>
      <c r="H35" s="140">
        <v>1408</v>
      </c>
      <c r="I35" s="115">
        <v>-172</v>
      </c>
      <c r="J35" s="116">
        <v>-12.215909090909092</v>
      </c>
    </row>
    <row r="36" spans="1:10" s="110" customFormat="1" ht="24.95" customHeight="1" x14ac:dyDescent="0.2">
      <c r="A36" s="294" t="s">
        <v>173</v>
      </c>
      <c r="B36" s="295" t="s">
        <v>174</v>
      </c>
      <c r="C36" s="125">
        <v>63.131026659103803</v>
      </c>
      <c r="D36" s="143">
        <v>2226</v>
      </c>
      <c r="E36" s="144">
        <v>1871</v>
      </c>
      <c r="F36" s="144">
        <v>2790</v>
      </c>
      <c r="G36" s="144">
        <v>2164</v>
      </c>
      <c r="H36" s="145">
        <v>2074</v>
      </c>
      <c r="I36" s="143">
        <v>152</v>
      </c>
      <c r="J36" s="146">
        <v>7.328833172613308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3526</v>
      </c>
      <c r="F11" s="264">
        <v>2564</v>
      </c>
      <c r="G11" s="264">
        <v>4619</v>
      </c>
      <c r="H11" s="264">
        <v>3284</v>
      </c>
      <c r="I11" s="265">
        <v>3542</v>
      </c>
      <c r="J11" s="263">
        <v>-16</v>
      </c>
      <c r="K11" s="266">
        <v>-0.45172219085262566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23.199092456040841</v>
      </c>
      <c r="E13" s="115">
        <v>818</v>
      </c>
      <c r="F13" s="114">
        <v>644</v>
      </c>
      <c r="G13" s="114">
        <v>908</v>
      </c>
      <c r="H13" s="114">
        <v>907</v>
      </c>
      <c r="I13" s="140">
        <v>783</v>
      </c>
      <c r="J13" s="115">
        <v>35</v>
      </c>
      <c r="K13" s="116">
        <v>4.4699872286079181</v>
      </c>
    </row>
    <row r="14" spans="1:15" ht="15.95" customHeight="1" x14ac:dyDescent="0.2">
      <c r="A14" s="306" t="s">
        <v>230</v>
      </c>
      <c r="B14" s="307"/>
      <c r="C14" s="308"/>
      <c r="D14" s="113">
        <v>60.294951786727168</v>
      </c>
      <c r="E14" s="115">
        <v>2126</v>
      </c>
      <c r="F14" s="114">
        <v>1496</v>
      </c>
      <c r="G14" s="114">
        <v>3184</v>
      </c>
      <c r="H14" s="114">
        <v>1910</v>
      </c>
      <c r="I14" s="140">
        <v>2256</v>
      </c>
      <c r="J14" s="115">
        <v>-130</v>
      </c>
      <c r="K14" s="116">
        <v>-5.7624113475177303</v>
      </c>
    </row>
    <row r="15" spans="1:15" ht="15.95" customHeight="1" x14ac:dyDescent="0.2">
      <c r="A15" s="306" t="s">
        <v>231</v>
      </c>
      <c r="B15" s="307"/>
      <c r="C15" s="308"/>
      <c r="D15" s="113">
        <v>7.9977311401020987</v>
      </c>
      <c r="E15" s="115">
        <v>282</v>
      </c>
      <c r="F15" s="114">
        <v>203</v>
      </c>
      <c r="G15" s="114">
        <v>252</v>
      </c>
      <c r="H15" s="114">
        <v>250</v>
      </c>
      <c r="I15" s="140">
        <v>255</v>
      </c>
      <c r="J15" s="115">
        <v>27</v>
      </c>
      <c r="K15" s="116">
        <v>10.588235294117647</v>
      </c>
    </row>
    <row r="16" spans="1:15" ht="15.95" customHeight="1" x14ac:dyDescent="0.2">
      <c r="A16" s="306" t="s">
        <v>232</v>
      </c>
      <c r="B16" s="307"/>
      <c r="C16" s="308"/>
      <c r="D16" s="113">
        <v>8.3096993760635289</v>
      </c>
      <c r="E16" s="115">
        <v>293</v>
      </c>
      <c r="F16" s="114">
        <v>213</v>
      </c>
      <c r="G16" s="114">
        <v>267</v>
      </c>
      <c r="H16" s="114">
        <v>210</v>
      </c>
      <c r="I16" s="140">
        <v>241</v>
      </c>
      <c r="J16" s="115">
        <v>52</v>
      </c>
      <c r="K16" s="116">
        <v>21.57676348547718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1.6449234259784458</v>
      </c>
      <c r="E18" s="115">
        <v>58</v>
      </c>
      <c r="F18" s="114">
        <v>41</v>
      </c>
      <c r="G18" s="114">
        <v>134</v>
      </c>
      <c r="H18" s="114">
        <v>77</v>
      </c>
      <c r="I18" s="140">
        <v>50</v>
      </c>
      <c r="J18" s="115">
        <v>8</v>
      </c>
      <c r="K18" s="116">
        <v>16</v>
      </c>
    </row>
    <row r="19" spans="1:11" ht="14.1" customHeight="1" x14ac:dyDescent="0.2">
      <c r="A19" s="306" t="s">
        <v>235</v>
      </c>
      <c r="B19" s="307" t="s">
        <v>236</v>
      </c>
      <c r="C19" s="308"/>
      <c r="D19" s="113">
        <v>0.68065796937039136</v>
      </c>
      <c r="E19" s="115">
        <v>24</v>
      </c>
      <c r="F19" s="114">
        <v>15</v>
      </c>
      <c r="G19" s="114">
        <v>100</v>
      </c>
      <c r="H19" s="114">
        <v>32</v>
      </c>
      <c r="I19" s="140">
        <v>22</v>
      </c>
      <c r="J19" s="115">
        <v>2</v>
      </c>
      <c r="K19" s="116">
        <v>9.0909090909090917</v>
      </c>
    </row>
    <row r="20" spans="1:11" ht="14.1" customHeight="1" x14ac:dyDescent="0.2">
      <c r="A20" s="306">
        <v>12</v>
      </c>
      <c r="B20" s="307" t="s">
        <v>237</v>
      </c>
      <c r="C20" s="308"/>
      <c r="D20" s="113">
        <v>0.70901871809415773</v>
      </c>
      <c r="E20" s="115">
        <v>25</v>
      </c>
      <c r="F20" s="114">
        <v>13</v>
      </c>
      <c r="G20" s="114">
        <v>33</v>
      </c>
      <c r="H20" s="114">
        <v>31</v>
      </c>
      <c r="I20" s="140">
        <v>36</v>
      </c>
      <c r="J20" s="115">
        <v>-11</v>
      </c>
      <c r="K20" s="116">
        <v>-30.555555555555557</v>
      </c>
    </row>
    <row r="21" spans="1:11" ht="14.1" customHeight="1" x14ac:dyDescent="0.2">
      <c r="A21" s="306">
        <v>21</v>
      </c>
      <c r="B21" s="307" t="s">
        <v>238</v>
      </c>
      <c r="C21" s="308"/>
      <c r="D21" s="113">
        <v>0.25524673851389679</v>
      </c>
      <c r="E21" s="115">
        <v>9</v>
      </c>
      <c r="F21" s="114" t="s">
        <v>513</v>
      </c>
      <c r="G21" s="114">
        <v>6</v>
      </c>
      <c r="H21" s="114">
        <v>5</v>
      </c>
      <c r="I21" s="140">
        <v>14</v>
      </c>
      <c r="J21" s="115">
        <v>-5</v>
      </c>
      <c r="K21" s="116">
        <v>-35.714285714285715</v>
      </c>
    </row>
    <row r="22" spans="1:11" ht="14.1" customHeight="1" x14ac:dyDescent="0.2">
      <c r="A22" s="306">
        <v>22</v>
      </c>
      <c r="B22" s="307" t="s">
        <v>239</v>
      </c>
      <c r="C22" s="308"/>
      <c r="D22" s="113">
        <v>1.7300056721497448</v>
      </c>
      <c r="E22" s="115">
        <v>61</v>
      </c>
      <c r="F22" s="114">
        <v>44</v>
      </c>
      <c r="G22" s="114">
        <v>90</v>
      </c>
      <c r="H22" s="114">
        <v>65</v>
      </c>
      <c r="I22" s="140">
        <v>91</v>
      </c>
      <c r="J22" s="115">
        <v>-30</v>
      </c>
      <c r="K22" s="116">
        <v>-32.967032967032964</v>
      </c>
    </row>
    <row r="23" spans="1:11" ht="14.1" customHeight="1" x14ac:dyDescent="0.2">
      <c r="A23" s="306">
        <v>23</v>
      </c>
      <c r="B23" s="307" t="s">
        <v>240</v>
      </c>
      <c r="C23" s="308"/>
      <c r="D23" s="113">
        <v>0.45377197958026094</v>
      </c>
      <c r="E23" s="115">
        <v>16</v>
      </c>
      <c r="F23" s="114">
        <v>17</v>
      </c>
      <c r="G23" s="114">
        <v>36</v>
      </c>
      <c r="H23" s="114">
        <v>18</v>
      </c>
      <c r="I23" s="140">
        <v>16</v>
      </c>
      <c r="J23" s="115">
        <v>0</v>
      </c>
      <c r="K23" s="116">
        <v>0</v>
      </c>
    </row>
    <row r="24" spans="1:11" ht="14.1" customHeight="1" x14ac:dyDescent="0.2">
      <c r="A24" s="306">
        <v>24</v>
      </c>
      <c r="B24" s="307" t="s">
        <v>241</v>
      </c>
      <c r="C24" s="308"/>
      <c r="D24" s="113">
        <v>3.5167328417470221</v>
      </c>
      <c r="E24" s="115">
        <v>124</v>
      </c>
      <c r="F24" s="114">
        <v>52</v>
      </c>
      <c r="G24" s="114">
        <v>196</v>
      </c>
      <c r="H24" s="114">
        <v>84</v>
      </c>
      <c r="I24" s="140">
        <v>141</v>
      </c>
      <c r="J24" s="115">
        <v>-17</v>
      </c>
      <c r="K24" s="116">
        <v>-12.056737588652481</v>
      </c>
    </row>
    <row r="25" spans="1:11" ht="14.1" customHeight="1" x14ac:dyDescent="0.2">
      <c r="A25" s="306">
        <v>25</v>
      </c>
      <c r="B25" s="307" t="s">
        <v>242</v>
      </c>
      <c r="C25" s="308"/>
      <c r="D25" s="113">
        <v>5.1332955190017016</v>
      </c>
      <c r="E25" s="115">
        <v>181</v>
      </c>
      <c r="F25" s="114">
        <v>98</v>
      </c>
      <c r="G25" s="114">
        <v>295</v>
      </c>
      <c r="H25" s="114">
        <v>198</v>
      </c>
      <c r="I25" s="140">
        <v>240</v>
      </c>
      <c r="J25" s="115">
        <v>-59</v>
      </c>
      <c r="K25" s="116">
        <v>-24.583333333333332</v>
      </c>
    </row>
    <row r="26" spans="1:11" ht="14.1" customHeight="1" x14ac:dyDescent="0.2">
      <c r="A26" s="306">
        <v>26</v>
      </c>
      <c r="B26" s="307" t="s">
        <v>243</v>
      </c>
      <c r="C26" s="308"/>
      <c r="D26" s="113">
        <v>3.8287010777084514</v>
      </c>
      <c r="E26" s="115">
        <v>135</v>
      </c>
      <c r="F26" s="114">
        <v>46</v>
      </c>
      <c r="G26" s="114">
        <v>142</v>
      </c>
      <c r="H26" s="114">
        <v>53</v>
      </c>
      <c r="I26" s="140">
        <v>97</v>
      </c>
      <c r="J26" s="115">
        <v>38</v>
      </c>
      <c r="K26" s="116">
        <v>39.175257731958766</v>
      </c>
    </row>
    <row r="27" spans="1:11" ht="14.1" customHeight="1" x14ac:dyDescent="0.2">
      <c r="A27" s="306">
        <v>27</v>
      </c>
      <c r="B27" s="307" t="s">
        <v>244</v>
      </c>
      <c r="C27" s="308"/>
      <c r="D27" s="113">
        <v>3.0913216108905277</v>
      </c>
      <c r="E27" s="115">
        <v>109</v>
      </c>
      <c r="F27" s="114">
        <v>56</v>
      </c>
      <c r="G27" s="114">
        <v>117</v>
      </c>
      <c r="H27" s="114">
        <v>54</v>
      </c>
      <c r="I27" s="140">
        <v>100</v>
      </c>
      <c r="J27" s="115">
        <v>9</v>
      </c>
      <c r="K27" s="116">
        <v>9</v>
      </c>
    </row>
    <row r="28" spans="1:11" ht="14.1" customHeight="1" x14ac:dyDescent="0.2">
      <c r="A28" s="306">
        <v>28</v>
      </c>
      <c r="B28" s="307" t="s">
        <v>245</v>
      </c>
      <c r="C28" s="308"/>
      <c r="D28" s="113">
        <v>0.19852524106636416</v>
      </c>
      <c r="E28" s="115">
        <v>7</v>
      </c>
      <c r="F28" s="114">
        <v>7</v>
      </c>
      <c r="G28" s="114">
        <v>7</v>
      </c>
      <c r="H28" s="114">
        <v>4</v>
      </c>
      <c r="I28" s="140">
        <v>8</v>
      </c>
      <c r="J28" s="115">
        <v>-1</v>
      </c>
      <c r="K28" s="116">
        <v>-12.5</v>
      </c>
    </row>
    <row r="29" spans="1:11" ht="14.1" customHeight="1" x14ac:dyDescent="0.2">
      <c r="A29" s="306">
        <v>29</v>
      </c>
      <c r="B29" s="307" t="s">
        <v>246</v>
      </c>
      <c r="C29" s="308"/>
      <c r="D29" s="113">
        <v>8.536585365853659</v>
      </c>
      <c r="E29" s="115">
        <v>301</v>
      </c>
      <c r="F29" s="114">
        <v>250</v>
      </c>
      <c r="G29" s="114">
        <v>352</v>
      </c>
      <c r="H29" s="114">
        <v>352</v>
      </c>
      <c r="I29" s="140">
        <v>323</v>
      </c>
      <c r="J29" s="115">
        <v>-22</v>
      </c>
      <c r="K29" s="116">
        <v>-6.8111455108359129</v>
      </c>
    </row>
    <row r="30" spans="1:11" ht="14.1" customHeight="1" x14ac:dyDescent="0.2">
      <c r="A30" s="306" t="s">
        <v>247</v>
      </c>
      <c r="B30" s="307" t="s">
        <v>248</v>
      </c>
      <c r="C30" s="308"/>
      <c r="D30" s="113">
        <v>2.9211571185479297</v>
      </c>
      <c r="E30" s="115">
        <v>103</v>
      </c>
      <c r="F30" s="114">
        <v>56</v>
      </c>
      <c r="G30" s="114">
        <v>143</v>
      </c>
      <c r="H30" s="114">
        <v>79</v>
      </c>
      <c r="I30" s="140">
        <v>114</v>
      </c>
      <c r="J30" s="115">
        <v>-11</v>
      </c>
      <c r="K30" s="116">
        <v>-9.6491228070175445</v>
      </c>
    </row>
    <row r="31" spans="1:11" ht="14.1" customHeight="1" x14ac:dyDescent="0.2">
      <c r="A31" s="306" t="s">
        <v>249</v>
      </c>
      <c r="B31" s="307" t="s">
        <v>250</v>
      </c>
      <c r="C31" s="308"/>
      <c r="D31" s="113">
        <v>5.4736245036868976</v>
      </c>
      <c r="E31" s="115">
        <v>193</v>
      </c>
      <c r="F31" s="114">
        <v>190</v>
      </c>
      <c r="G31" s="114">
        <v>196</v>
      </c>
      <c r="H31" s="114">
        <v>268</v>
      </c>
      <c r="I31" s="140">
        <v>205</v>
      </c>
      <c r="J31" s="115">
        <v>-12</v>
      </c>
      <c r="K31" s="116">
        <v>-5.8536585365853657</v>
      </c>
    </row>
    <row r="32" spans="1:11" ht="14.1" customHeight="1" x14ac:dyDescent="0.2">
      <c r="A32" s="306">
        <v>31</v>
      </c>
      <c r="B32" s="307" t="s">
        <v>251</v>
      </c>
      <c r="C32" s="308"/>
      <c r="D32" s="113">
        <v>0.62393647192285873</v>
      </c>
      <c r="E32" s="115">
        <v>22</v>
      </c>
      <c r="F32" s="114">
        <v>8</v>
      </c>
      <c r="G32" s="114">
        <v>20</v>
      </c>
      <c r="H32" s="114">
        <v>13</v>
      </c>
      <c r="I32" s="140">
        <v>17</v>
      </c>
      <c r="J32" s="115">
        <v>5</v>
      </c>
      <c r="K32" s="116">
        <v>29.411764705882351</v>
      </c>
    </row>
    <row r="33" spans="1:11" ht="14.1" customHeight="1" x14ac:dyDescent="0.2">
      <c r="A33" s="306">
        <v>32</v>
      </c>
      <c r="B33" s="307" t="s">
        <v>252</v>
      </c>
      <c r="C33" s="308"/>
      <c r="D33" s="113">
        <v>4.622802041973908</v>
      </c>
      <c r="E33" s="115">
        <v>163</v>
      </c>
      <c r="F33" s="114">
        <v>57</v>
      </c>
      <c r="G33" s="114">
        <v>164</v>
      </c>
      <c r="H33" s="114">
        <v>164</v>
      </c>
      <c r="I33" s="140">
        <v>182</v>
      </c>
      <c r="J33" s="115">
        <v>-19</v>
      </c>
      <c r="K33" s="116">
        <v>-10.43956043956044</v>
      </c>
    </row>
    <row r="34" spans="1:11" ht="14.1" customHeight="1" x14ac:dyDescent="0.2">
      <c r="A34" s="306">
        <v>33</v>
      </c>
      <c r="B34" s="307" t="s">
        <v>253</v>
      </c>
      <c r="C34" s="308"/>
      <c r="D34" s="113">
        <v>2.6659103800340329</v>
      </c>
      <c r="E34" s="115">
        <v>94</v>
      </c>
      <c r="F34" s="114">
        <v>49</v>
      </c>
      <c r="G34" s="114">
        <v>164</v>
      </c>
      <c r="H34" s="114">
        <v>90</v>
      </c>
      <c r="I34" s="140">
        <v>120</v>
      </c>
      <c r="J34" s="115">
        <v>-26</v>
      </c>
      <c r="K34" s="116">
        <v>-21.666666666666668</v>
      </c>
    </row>
    <row r="35" spans="1:11" ht="14.1" customHeight="1" x14ac:dyDescent="0.2">
      <c r="A35" s="306">
        <v>34</v>
      </c>
      <c r="B35" s="307" t="s">
        <v>254</v>
      </c>
      <c r="C35" s="308"/>
      <c r="D35" s="113">
        <v>2.3823028927963699</v>
      </c>
      <c r="E35" s="115">
        <v>84</v>
      </c>
      <c r="F35" s="114">
        <v>27</v>
      </c>
      <c r="G35" s="114">
        <v>94</v>
      </c>
      <c r="H35" s="114">
        <v>71</v>
      </c>
      <c r="I35" s="140">
        <v>84</v>
      </c>
      <c r="J35" s="115">
        <v>0</v>
      </c>
      <c r="K35" s="116">
        <v>0</v>
      </c>
    </row>
    <row r="36" spans="1:11" ht="14.1" customHeight="1" x14ac:dyDescent="0.2">
      <c r="A36" s="306">
        <v>41</v>
      </c>
      <c r="B36" s="307" t="s">
        <v>255</v>
      </c>
      <c r="C36" s="308"/>
      <c r="D36" s="113">
        <v>0.17016449234259784</v>
      </c>
      <c r="E36" s="115">
        <v>6</v>
      </c>
      <c r="F36" s="114">
        <v>3</v>
      </c>
      <c r="G36" s="114">
        <v>7</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v>6</v>
      </c>
      <c r="J37" s="115" t="s">
        <v>513</v>
      </c>
      <c r="K37" s="116" t="s">
        <v>513</v>
      </c>
    </row>
    <row r="38" spans="1:11" ht="14.1" customHeight="1" x14ac:dyDescent="0.2">
      <c r="A38" s="306">
        <v>43</v>
      </c>
      <c r="B38" s="307" t="s">
        <v>257</v>
      </c>
      <c r="C38" s="308"/>
      <c r="D38" s="113">
        <v>1.1911514463981849</v>
      </c>
      <c r="E38" s="115">
        <v>42</v>
      </c>
      <c r="F38" s="114">
        <v>36</v>
      </c>
      <c r="G38" s="114">
        <v>58</v>
      </c>
      <c r="H38" s="114">
        <v>19</v>
      </c>
      <c r="I38" s="140">
        <v>24</v>
      </c>
      <c r="J38" s="115">
        <v>18</v>
      </c>
      <c r="K38" s="116">
        <v>75</v>
      </c>
    </row>
    <row r="39" spans="1:11" ht="14.1" customHeight="1" x14ac:dyDescent="0.2">
      <c r="A39" s="306">
        <v>51</v>
      </c>
      <c r="B39" s="307" t="s">
        <v>258</v>
      </c>
      <c r="C39" s="308"/>
      <c r="D39" s="113">
        <v>3.1764038570618265</v>
      </c>
      <c r="E39" s="115">
        <v>112</v>
      </c>
      <c r="F39" s="114">
        <v>121</v>
      </c>
      <c r="G39" s="114">
        <v>194</v>
      </c>
      <c r="H39" s="114">
        <v>171</v>
      </c>
      <c r="I39" s="140">
        <v>130</v>
      </c>
      <c r="J39" s="115">
        <v>-18</v>
      </c>
      <c r="K39" s="116">
        <v>-13.846153846153847</v>
      </c>
    </row>
    <row r="40" spans="1:11" ht="14.1" customHeight="1" x14ac:dyDescent="0.2">
      <c r="A40" s="306" t="s">
        <v>259</v>
      </c>
      <c r="B40" s="307" t="s">
        <v>260</v>
      </c>
      <c r="C40" s="308"/>
      <c r="D40" s="113">
        <v>2.6659103800340329</v>
      </c>
      <c r="E40" s="115">
        <v>94</v>
      </c>
      <c r="F40" s="114">
        <v>111</v>
      </c>
      <c r="G40" s="114">
        <v>174</v>
      </c>
      <c r="H40" s="114">
        <v>157</v>
      </c>
      <c r="I40" s="140">
        <v>118</v>
      </c>
      <c r="J40" s="115">
        <v>-24</v>
      </c>
      <c r="K40" s="116">
        <v>-20.338983050847457</v>
      </c>
    </row>
    <row r="41" spans="1:11" ht="14.1" customHeight="1" x14ac:dyDescent="0.2">
      <c r="A41" s="306"/>
      <c r="B41" s="307" t="s">
        <v>261</v>
      </c>
      <c r="C41" s="308"/>
      <c r="D41" s="113">
        <v>2.2121384004537719</v>
      </c>
      <c r="E41" s="115">
        <v>78</v>
      </c>
      <c r="F41" s="114">
        <v>91</v>
      </c>
      <c r="G41" s="114">
        <v>157</v>
      </c>
      <c r="H41" s="114">
        <v>142</v>
      </c>
      <c r="I41" s="140">
        <v>108</v>
      </c>
      <c r="J41" s="115">
        <v>-30</v>
      </c>
      <c r="K41" s="116">
        <v>-27.777777777777779</v>
      </c>
    </row>
    <row r="42" spans="1:11" ht="14.1" customHeight="1" x14ac:dyDescent="0.2">
      <c r="A42" s="306">
        <v>52</v>
      </c>
      <c r="B42" s="307" t="s">
        <v>262</v>
      </c>
      <c r="C42" s="308"/>
      <c r="D42" s="113">
        <v>3.8854225751559843</v>
      </c>
      <c r="E42" s="115">
        <v>137</v>
      </c>
      <c r="F42" s="114">
        <v>100</v>
      </c>
      <c r="G42" s="114">
        <v>136</v>
      </c>
      <c r="H42" s="114">
        <v>136</v>
      </c>
      <c r="I42" s="140">
        <v>146</v>
      </c>
      <c r="J42" s="115">
        <v>-9</v>
      </c>
      <c r="K42" s="116">
        <v>-6.1643835616438354</v>
      </c>
    </row>
    <row r="43" spans="1:11" ht="14.1" customHeight="1" x14ac:dyDescent="0.2">
      <c r="A43" s="306" t="s">
        <v>263</v>
      </c>
      <c r="B43" s="307" t="s">
        <v>264</v>
      </c>
      <c r="C43" s="308"/>
      <c r="D43" s="113">
        <v>3.1480431083380602</v>
      </c>
      <c r="E43" s="115">
        <v>111</v>
      </c>
      <c r="F43" s="114">
        <v>84</v>
      </c>
      <c r="G43" s="114">
        <v>103</v>
      </c>
      <c r="H43" s="114">
        <v>98</v>
      </c>
      <c r="I43" s="140">
        <v>110</v>
      </c>
      <c r="J43" s="115">
        <v>1</v>
      </c>
      <c r="K43" s="116">
        <v>0.90909090909090906</v>
      </c>
    </row>
    <row r="44" spans="1:11" ht="14.1" customHeight="1" x14ac:dyDescent="0.2">
      <c r="A44" s="306">
        <v>53</v>
      </c>
      <c r="B44" s="307" t="s">
        <v>265</v>
      </c>
      <c r="C44" s="308"/>
      <c r="D44" s="113">
        <v>0.25524673851389679</v>
      </c>
      <c r="E44" s="115">
        <v>9</v>
      </c>
      <c r="F44" s="114">
        <v>16</v>
      </c>
      <c r="G44" s="114">
        <v>17</v>
      </c>
      <c r="H44" s="114">
        <v>16</v>
      </c>
      <c r="I44" s="140">
        <v>26</v>
      </c>
      <c r="J44" s="115">
        <v>-17</v>
      </c>
      <c r="K44" s="116">
        <v>-65.384615384615387</v>
      </c>
    </row>
    <row r="45" spans="1:11" ht="14.1" customHeight="1" x14ac:dyDescent="0.2">
      <c r="A45" s="306" t="s">
        <v>266</v>
      </c>
      <c r="B45" s="307" t="s">
        <v>267</v>
      </c>
      <c r="C45" s="308"/>
      <c r="D45" s="113">
        <v>0.25524673851389679</v>
      </c>
      <c r="E45" s="115">
        <v>9</v>
      </c>
      <c r="F45" s="114">
        <v>16</v>
      </c>
      <c r="G45" s="114">
        <v>15</v>
      </c>
      <c r="H45" s="114">
        <v>15</v>
      </c>
      <c r="I45" s="140">
        <v>25</v>
      </c>
      <c r="J45" s="115">
        <v>-16</v>
      </c>
      <c r="K45" s="116">
        <v>-64</v>
      </c>
    </row>
    <row r="46" spans="1:11" ht="14.1" customHeight="1" x14ac:dyDescent="0.2">
      <c r="A46" s="306">
        <v>54</v>
      </c>
      <c r="B46" s="307" t="s">
        <v>268</v>
      </c>
      <c r="C46" s="308"/>
      <c r="D46" s="113">
        <v>3.3749290981281908</v>
      </c>
      <c r="E46" s="115">
        <v>119</v>
      </c>
      <c r="F46" s="114">
        <v>91</v>
      </c>
      <c r="G46" s="114">
        <v>91</v>
      </c>
      <c r="H46" s="114">
        <v>128</v>
      </c>
      <c r="I46" s="140">
        <v>106</v>
      </c>
      <c r="J46" s="115">
        <v>13</v>
      </c>
      <c r="K46" s="116">
        <v>12.264150943396226</v>
      </c>
    </row>
    <row r="47" spans="1:11" ht="14.1" customHeight="1" x14ac:dyDescent="0.2">
      <c r="A47" s="306">
        <v>61</v>
      </c>
      <c r="B47" s="307" t="s">
        <v>269</v>
      </c>
      <c r="C47" s="308"/>
      <c r="D47" s="113">
        <v>1.6732841747022122</v>
      </c>
      <c r="E47" s="115">
        <v>59</v>
      </c>
      <c r="F47" s="114">
        <v>47</v>
      </c>
      <c r="G47" s="114">
        <v>82</v>
      </c>
      <c r="H47" s="114">
        <v>47</v>
      </c>
      <c r="I47" s="140">
        <v>51</v>
      </c>
      <c r="J47" s="115">
        <v>8</v>
      </c>
      <c r="K47" s="116">
        <v>15.686274509803921</v>
      </c>
    </row>
    <row r="48" spans="1:11" ht="14.1" customHeight="1" x14ac:dyDescent="0.2">
      <c r="A48" s="306">
        <v>62</v>
      </c>
      <c r="B48" s="307" t="s">
        <v>270</v>
      </c>
      <c r="C48" s="308"/>
      <c r="D48" s="113">
        <v>7.5723199092456044</v>
      </c>
      <c r="E48" s="115">
        <v>267</v>
      </c>
      <c r="F48" s="114">
        <v>306</v>
      </c>
      <c r="G48" s="114">
        <v>435</v>
      </c>
      <c r="H48" s="114">
        <v>271</v>
      </c>
      <c r="I48" s="140">
        <v>293</v>
      </c>
      <c r="J48" s="115">
        <v>-26</v>
      </c>
      <c r="K48" s="116">
        <v>-8.8737201365187719</v>
      </c>
    </row>
    <row r="49" spans="1:11" ht="14.1" customHeight="1" x14ac:dyDescent="0.2">
      <c r="A49" s="306">
        <v>63</v>
      </c>
      <c r="B49" s="307" t="s">
        <v>271</v>
      </c>
      <c r="C49" s="308"/>
      <c r="D49" s="113">
        <v>8.3947816222348273</v>
      </c>
      <c r="E49" s="115">
        <v>296</v>
      </c>
      <c r="F49" s="114">
        <v>386</v>
      </c>
      <c r="G49" s="114">
        <v>376</v>
      </c>
      <c r="H49" s="114">
        <v>504</v>
      </c>
      <c r="I49" s="140">
        <v>362</v>
      </c>
      <c r="J49" s="115">
        <v>-66</v>
      </c>
      <c r="K49" s="116">
        <v>-18.232044198895029</v>
      </c>
    </row>
    <row r="50" spans="1:11" ht="14.1" customHeight="1" x14ac:dyDescent="0.2">
      <c r="A50" s="306" t="s">
        <v>272</v>
      </c>
      <c r="B50" s="307" t="s">
        <v>273</v>
      </c>
      <c r="C50" s="308"/>
      <c r="D50" s="113">
        <v>2.7226318774815654</v>
      </c>
      <c r="E50" s="115">
        <v>96</v>
      </c>
      <c r="F50" s="114">
        <v>152</v>
      </c>
      <c r="G50" s="114">
        <v>172</v>
      </c>
      <c r="H50" s="114">
        <v>188</v>
      </c>
      <c r="I50" s="140">
        <v>145</v>
      </c>
      <c r="J50" s="115">
        <v>-49</v>
      </c>
      <c r="K50" s="116">
        <v>-33.793103448275865</v>
      </c>
    </row>
    <row r="51" spans="1:11" ht="14.1" customHeight="1" x14ac:dyDescent="0.2">
      <c r="A51" s="306" t="s">
        <v>274</v>
      </c>
      <c r="B51" s="307" t="s">
        <v>275</v>
      </c>
      <c r="C51" s="308"/>
      <c r="D51" s="113">
        <v>5.3034600113442991</v>
      </c>
      <c r="E51" s="115">
        <v>187</v>
      </c>
      <c r="F51" s="114">
        <v>222</v>
      </c>
      <c r="G51" s="114">
        <v>185</v>
      </c>
      <c r="H51" s="114">
        <v>294</v>
      </c>
      <c r="I51" s="140">
        <v>204</v>
      </c>
      <c r="J51" s="115">
        <v>-17</v>
      </c>
      <c r="K51" s="116">
        <v>-8.3333333333333339</v>
      </c>
    </row>
    <row r="52" spans="1:11" ht="14.1" customHeight="1" x14ac:dyDescent="0.2">
      <c r="A52" s="306">
        <v>71</v>
      </c>
      <c r="B52" s="307" t="s">
        <v>276</v>
      </c>
      <c r="C52" s="308"/>
      <c r="D52" s="113">
        <v>7.0618264322178108</v>
      </c>
      <c r="E52" s="115">
        <v>249</v>
      </c>
      <c r="F52" s="114">
        <v>171</v>
      </c>
      <c r="G52" s="114">
        <v>323</v>
      </c>
      <c r="H52" s="114">
        <v>215</v>
      </c>
      <c r="I52" s="140">
        <v>277</v>
      </c>
      <c r="J52" s="115">
        <v>-28</v>
      </c>
      <c r="K52" s="116">
        <v>-10.108303249097473</v>
      </c>
    </row>
    <row r="53" spans="1:11" ht="14.1" customHeight="1" x14ac:dyDescent="0.2">
      <c r="A53" s="306" t="s">
        <v>277</v>
      </c>
      <c r="B53" s="307" t="s">
        <v>278</v>
      </c>
      <c r="C53" s="308"/>
      <c r="D53" s="113">
        <v>1.7867271695972773</v>
      </c>
      <c r="E53" s="115">
        <v>63</v>
      </c>
      <c r="F53" s="114">
        <v>46</v>
      </c>
      <c r="G53" s="114">
        <v>113</v>
      </c>
      <c r="H53" s="114">
        <v>51</v>
      </c>
      <c r="I53" s="140">
        <v>61</v>
      </c>
      <c r="J53" s="115">
        <v>2</v>
      </c>
      <c r="K53" s="116">
        <v>3.278688524590164</v>
      </c>
    </row>
    <row r="54" spans="1:11" ht="14.1" customHeight="1" x14ac:dyDescent="0.2">
      <c r="A54" s="306" t="s">
        <v>279</v>
      </c>
      <c r="B54" s="307" t="s">
        <v>280</v>
      </c>
      <c r="C54" s="308"/>
      <c r="D54" s="113">
        <v>4.5093590470788429</v>
      </c>
      <c r="E54" s="115">
        <v>159</v>
      </c>
      <c r="F54" s="114">
        <v>113</v>
      </c>
      <c r="G54" s="114">
        <v>186</v>
      </c>
      <c r="H54" s="114">
        <v>139</v>
      </c>
      <c r="I54" s="140">
        <v>178</v>
      </c>
      <c r="J54" s="115">
        <v>-19</v>
      </c>
      <c r="K54" s="116">
        <v>-10.674157303370787</v>
      </c>
    </row>
    <row r="55" spans="1:11" ht="14.1" customHeight="1" x14ac:dyDescent="0.2">
      <c r="A55" s="306">
        <v>72</v>
      </c>
      <c r="B55" s="307" t="s">
        <v>281</v>
      </c>
      <c r="C55" s="308"/>
      <c r="D55" s="113">
        <v>1.4180374361883155</v>
      </c>
      <c r="E55" s="115">
        <v>50</v>
      </c>
      <c r="F55" s="114">
        <v>32</v>
      </c>
      <c r="G55" s="114">
        <v>79</v>
      </c>
      <c r="H55" s="114">
        <v>41</v>
      </c>
      <c r="I55" s="140">
        <v>71</v>
      </c>
      <c r="J55" s="115">
        <v>-21</v>
      </c>
      <c r="K55" s="116">
        <v>-29.577464788732396</v>
      </c>
    </row>
    <row r="56" spans="1:11" ht="14.1" customHeight="1" x14ac:dyDescent="0.2">
      <c r="A56" s="306" t="s">
        <v>282</v>
      </c>
      <c r="B56" s="307" t="s">
        <v>283</v>
      </c>
      <c r="C56" s="308"/>
      <c r="D56" s="113">
        <v>0.56721497447532609</v>
      </c>
      <c r="E56" s="115">
        <v>20</v>
      </c>
      <c r="F56" s="114">
        <v>10</v>
      </c>
      <c r="G56" s="114">
        <v>32</v>
      </c>
      <c r="H56" s="114">
        <v>11</v>
      </c>
      <c r="I56" s="140">
        <v>20</v>
      </c>
      <c r="J56" s="115">
        <v>0</v>
      </c>
      <c r="K56" s="116">
        <v>0</v>
      </c>
    </row>
    <row r="57" spans="1:11" ht="14.1" customHeight="1" x14ac:dyDescent="0.2">
      <c r="A57" s="306" t="s">
        <v>284</v>
      </c>
      <c r="B57" s="307" t="s">
        <v>285</v>
      </c>
      <c r="C57" s="308"/>
      <c r="D57" s="113">
        <v>0.6522972206466251</v>
      </c>
      <c r="E57" s="115">
        <v>23</v>
      </c>
      <c r="F57" s="114">
        <v>13</v>
      </c>
      <c r="G57" s="114">
        <v>19</v>
      </c>
      <c r="H57" s="114">
        <v>24</v>
      </c>
      <c r="I57" s="140">
        <v>29</v>
      </c>
      <c r="J57" s="115">
        <v>-6</v>
      </c>
      <c r="K57" s="116">
        <v>-20.689655172413794</v>
      </c>
    </row>
    <row r="58" spans="1:11" ht="14.1" customHeight="1" x14ac:dyDescent="0.2">
      <c r="A58" s="306">
        <v>73</v>
      </c>
      <c r="B58" s="307" t="s">
        <v>286</v>
      </c>
      <c r="C58" s="308"/>
      <c r="D58" s="113">
        <v>1.6165626772546795</v>
      </c>
      <c r="E58" s="115">
        <v>57</v>
      </c>
      <c r="F58" s="114">
        <v>33</v>
      </c>
      <c r="G58" s="114">
        <v>64</v>
      </c>
      <c r="H58" s="114">
        <v>42</v>
      </c>
      <c r="I58" s="140">
        <v>48</v>
      </c>
      <c r="J58" s="115">
        <v>9</v>
      </c>
      <c r="K58" s="116">
        <v>18.75</v>
      </c>
    </row>
    <row r="59" spans="1:11" ht="14.1" customHeight="1" x14ac:dyDescent="0.2">
      <c r="A59" s="306" t="s">
        <v>287</v>
      </c>
      <c r="B59" s="307" t="s">
        <v>288</v>
      </c>
      <c r="C59" s="308"/>
      <c r="D59" s="113">
        <v>1.4180374361883155</v>
      </c>
      <c r="E59" s="115">
        <v>50</v>
      </c>
      <c r="F59" s="114">
        <v>27</v>
      </c>
      <c r="G59" s="114">
        <v>58</v>
      </c>
      <c r="H59" s="114">
        <v>38</v>
      </c>
      <c r="I59" s="140">
        <v>42</v>
      </c>
      <c r="J59" s="115">
        <v>8</v>
      </c>
      <c r="K59" s="116">
        <v>19.047619047619047</v>
      </c>
    </row>
    <row r="60" spans="1:11" ht="14.1" customHeight="1" x14ac:dyDescent="0.2">
      <c r="A60" s="306">
        <v>81</v>
      </c>
      <c r="B60" s="307" t="s">
        <v>289</v>
      </c>
      <c r="C60" s="308"/>
      <c r="D60" s="113">
        <v>9.2172433352240493</v>
      </c>
      <c r="E60" s="115">
        <v>325</v>
      </c>
      <c r="F60" s="114">
        <v>152</v>
      </c>
      <c r="G60" s="114">
        <v>307</v>
      </c>
      <c r="H60" s="114">
        <v>175</v>
      </c>
      <c r="I60" s="140">
        <v>225</v>
      </c>
      <c r="J60" s="115">
        <v>100</v>
      </c>
      <c r="K60" s="116">
        <v>44.444444444444443</v>
      </c>
    </row>
    <row r="61" spans="1:11" ht="14.1" customHeight="1" x14ac:dyDescent="0.2">
      <c r="A61" s="306" t="s">
        <v>290</v>
      </c>
      <c r="B61" s="307" t="s">
        <v>291</v>
      </c>
      <c r="C61" s="308"/>
      <c r="D61" s="113">
        <v>1.9852524106636416</v>
      </c>
      <c r="E61" s="115">
        <v>70</v>
      </c>
      <c r="F61" s="114">
        <v>28</v>
      </c>
      <c r="G61" s="114">
        <v>134</v>
      </c>
      <c r="H61" s="114">
        <v>55</v>
      </c>
      <c r="I61" s="140">
        <v>85</v>
      </c>
      <c r="J61" s="115">
        <v>-15</v>
      </c>
      <c r="K61" s="116">
        <v>-17.647058823529413</v>
      </c>
    </row>
    <row r="62" spans="1:11" ht="14.1" customHeight="1" x14ac:dyDescent="0.2">
      <c r="A62" s="306" t="s">
        <v>292</v>
      </c>
      <c r="B62" s="307" t="s">
        <v>293</v>
      </c>
      <c r="C62" s="308"/>
      <c r="D62" s="113">
        <v>4.6511627906976747</v>
      </c>
      <c r="E62" s="115">
        <v>164</v>
      </c>
      <c r="F62" s="114">
        <v>61</v>
      </c>
      <c r="G62" s="114">
        <v>101</v>
      </c>
      <c r="H62" s="114">
        <v>47</v>
      </c>
      <c r="I62" s="140">
        <v>53</v>
      </c>
      <c r="J62" s="115">
        <v>111</v>
      </c>
      <c r="K62" s="116">
        <v>209.43396226415095</v>
      </c>
    </row>
    <row r="63" spans="1:11" ht="14.1" customHeight="1" x14ac:dyDescent="0.2">
      <c r="A63" s="306"/>
      <c r="B63" s="307" t="s">
        <v>294</v>
      </c>
      <c r="C63" s="308"/>
      <c r="D63" s="113">
        <v>4.3959160521837779</v>
      </c>
      <c r="E63" s="115">
        <v>155</v>
      </c>
      <c r="F63" s="114">
        <v>48</v>
      </c>
      <c r="G63" s="114">
        <v>93</v>
      </c>
      <c r="H63" s="114">
        <v>43</v>
      </c>
      <c r="I63" s="140">
        <v>46</v>
      </c>
      <c r="J63" s="115">
        <v>109</v>
      </c>
      <c r="K63" s="116">
        <v>236.95652173913044</v>
      </c>
    </row>
    <row r="64" spans="1:11" ht="14.1" customHeight="1" x14ac:dyDescent="0.2">
      <c r="A64" s="306" t="s">
        <v>295</v>
      </c>
      <c r="B64" s="307" t="s">
        <v>296</v>
      </c>
      <c r="C64" s="308"/>
      <c r="D64" s="113">
        <v>0.79410096426545662</v>
      </c>
      <c r="E64" s="115">
        <v>28</v>
      </c>
      <c r="F64" s="114">
        <v>22</v>
      </c>
      <c r="G64" s="114">
        <v>25</v>
      </c>
      <c r="H64" s="114">
        <v>22</v>
      </c>
      <c r="I64" s="140">
        <v>28</v>
      </c>
      <c r="J64" s="115">
        <v>0</v>
      </c>
      <c r="K64" s="116">
        <v>0</v>
      </c>
    </row>
    <row r="65" spans="1:11" ht="14.1" customHeight="1" x14ac:dyDescent="0.2">
      <c r="A65" s="306" t="s">
        <v>297</v>
      </c>
      <c r="B65" s="307" t="s">
        <v>298</v>
      </c>
      <c r="C65" s="308"/>
      <c r="D65" s="113">
        <v>1.1627906976744187</v>
      </c>
      <c r="E65" s="115">
        <v>41</v>
      </c>
      <c r="F65" s="114">
        <v>31</v>
      </c>
      <c r="G65" s="114">
        <v>25</v>
      </c>
      <c r="H65" s="114">
        <v>31</v>
      </c>
      <c r="I65" s="140">
        <v>34</v>
      </c>
      <c r="J65" s="115">
        <v>7</v>
      </c>
      <c r="K65" s="116">
        <v>20.588235294117649</v>
      </c>
    </row>
    <row r="66" spans="1:11" ht="14.1" customHeight="1" x14ac:dyDescent="0.2">
      <c r="A66" s="306">
        <v>82</v>
      </c>
      <c r="B66" s="307" t="s">
        <v>299</v>
      </c>
      <c r="C66" s="308"/>
      <c r="D66" s="113">
        <v>4.5093590470788429</v>
      </c>
      <c r="E66" s="115">
        <v>159</v>
      </c>
      <c r="F66" s="114">
        <v>76</v>
      </c>
      <c r="G66" s="114">
        <v>157</v>
      </c>
      <c r="H66" s="114">
        <v>58</v>
      </c>
      <c r="I66" s="140">
        <v>68</v>
      </c>
      <c r="J66" s="115">
        <v>91</v>
      </c>
      <c r="K66" s="116">
        <v>133.8235294117647</v>
      </c>
    </row>
    <row r="67" spans="1:11" ht="14.1" customHeight="1" x14ac:dyDescent="0.2">
      <c r="A67" s="306" t="s">
        <v>300</v>
      </c>
      <c r="B67" s="307" t="s">
        <v>301</v>
      </c>
      <c r="C67" s="308"/>
      <c r="D67" s="113">
        <v>3.7152580828133863</v>
      </c>
      <c r="E67" s="115">
        <v>131</v>
      </c>
      <c r="F67" s="114">
        <v>49</v>
      </c>
      <c r="G67" s="114">
        <v>88</v>
      </c>
      <c r="H67" s="114">
        <v>30</v>
      </c>
      <c r="I67" s="140">
        <v>41</v>
      </c>
      <c r="J67" s="115">
        <v>90</v>
      </c>
      <c r="K67" s="116">
        <v>219.51219512195121</v>
      </c>
    </row>
    <row r="68" spans="1:11" ht="14.1" customHeight="1" x14ac:dyDescent="0.2">
      <c r="A68" s="306" t="s">
        <v>302</v>
      </c>
      <c r="B68" s="307" t="s">
        <v>303</v>
      </c>
      <c r="C68" s="308"/>
      <c r="D68" s="113">
        <v>0.53885422575155983</v>
      </c>
      <c r="E68" s="115">
        <v>19</v>
      </c>
      <c r="F68" s="114">
        <v>16</v>
      </c>
      <c r="G68" s="114">
        <v>28</v>
      </c>
      <c r="H68" s="114">
        <v>9</v>
      </c>
      <c r="I68" s="140">
        <v>14</v>
      </c>
      <c r="J68" s="115">
        <v>5</v>
      </c>
      <c r="K68" s="116">
        <v>35.714285714285715</v>
      </c>
    </row>
    <row r="69" spans="1:11" ht="14.1" customHeight="1" x14ac:dyDescent="0.2">
      <c r="A69" s="306">
        <v>83</v>
      </c>
      <c r="B69" s="307" t="s">
        <v>304</v>
      </c>
      <c r="C69" s="308"/>
      <c r="D69" s="113">
        <v>3.8570618264322176</v>
      </c>
      <c r="E69" s="115">
        <v>136</v>
      </c>
      <c r="F69" s="114">
        <v>107</v>
      </c>
      <c r="G69" s="114">
        <v>307</v>
      </c>
      <c r="H69" s="114">
        <v>82</v>
      </c>
      <c r="I69" s="140">
        <v>104</v>
      </c>
      <c r="J69" s="115">
        <v>32</v>
      </c>
      <c r="K69" s="116">
        <v>30.76923076923077</v>
      </c>
    </row>
    <row r="70" spans="1:11" ht="14.1" customHeight="1" x14ac:dyDescent="0.2">
      <c r="A70" s="306" t="s">
        <v>305</v>
      </c>
      <c r="B70" s="307" t="s">
        <v>306</v>
      </c>
      <c r="C70" s="308"/>
      <c r="D70" s="113">
        <v>2.9778786159954622</v>
      </c>
      <c r="E70" s="115">
        <v>105</v>
      </c>
      <c r="F70" s="114">
        <v>86</v>
      </c>
      <c r="G70" s="114">
        <v>263</v>
      </c>
      <c r="H70" s="114">
        <v>56</v>
      </c>
      <c r="I70" s="140">
        <v>70</v>
      </c>
      <c r="J70" s="115">
        <v>35</v>
      </c>
      <c r="K70" s="116">
        <v>50</v>
      </c>
    </row>
    <row r="71" spans="1:11" ht="14.1" customHeight="1" x14ac:dyDescent="0.2">
      <c r="A71" s="306"/>
      <c r="B71" s="307" t="s">
        <v>307</v>
      </c>
      <c r="C71" s="308"/>
      <c r="D71" s="113">
        <v>2.2688598979013044</v>
      </c>
      <c r="E71" s="115">
        <v>80</v>
      </c>
      <c r="F71" s="114">
        <v>62</v>
      </c>
      <c r="G71" s="114">
        <v>217</v>
      </c>
      <c r="H71" s="114">
        <v>39</v>
      </c>
      <c r="I71" s="140">
        <v>58</v>
      </c>
      <c r="J71" s="115">
        <v>22</v>
      </c>
      <c r="K71" s="116">
        <v>37.931034482758619</v>
      </c>
    </row>
    <row r="72" spans="1:11" ht="14.1" customHeight="1" x14ac:dyDescent="0.2">
      <c r="A72" s="306">
        <v>84</v>
      </c>
      <c r="B72" s="307" t="s">
        <v>308</v>
      </c>
      <c r="C72" s="308"/>
      <c r="D72" s="113">
        <v>0.87918321043675551</v>
      </c>
      <c r="E72" s="115">
        <v>31</v>
      </c>
      <c r="F72" s="114">
        <v>32</v>
      </c>
      <c r="G72" s="114">
        <v>55</v>
      </c>
      <c r="H72" s="114">
        <v>17</v>
      </c>
      <c r="I72" s="140">
        <v>29</v>
      </c>
      <c r="J72" s="115">
        <v>2</v>
      </c>
      <c r="K72" s="116">
        <v>6.8965517241379306</v>
      </c>
    </row>
    <row r="73" spans="1:11" ht="14.1" customHeight="1" x14ac:dyDescent="0.2">
      <c r="A73" s="306" t="s">
        <v>309</v>
      </c>
      <c r="B73" s="307" t="s">
        <v>310</v>
      </c>
      <c r="C73" s="308"/>
      <c r="D73" s="113">
        <v>0.31196823596142936</v>
      </c>
      <c r="E73" s="115">
        <v>11</v>
      </c>
      <c r="F73" s="114">
        <v>7</v>
      </c>
      <c r="G73" s="114">
        <v>20</v>
      </c>
      <c r="H73" s="114">
        <v>0</v>
      </c>
      <c r="I73" s="140">
        <v>8</v>
      </c>
      <c r="J73" s="115">
        <v>3</v>
      </c>
      <c r="K73" s="116">
        <v>37.5</v>
      </c>
    </row>
    <row r="74" spans="1:11" ht="14.1" customHeight="1" x14ac:dyDescent="0.2">
      <c r="A74" s="306" t="s">
        <v>311</v>
      </c>
      <c r="B74" s="307" t="s">
        <v>312</v>
      </c>
      <c r="C74" s="308"/>
      <c r="D74" s="113">
        <v>0</v>
      </c>
      <c r="E74" s="115">
        <v>0</v>
      </c>
      <c r="F74" s="114">
        <v>5</v>
      </c>
      <c r="G74" s="114" t="s">
        <v>513</v>
      </c>
      <c r="H74" s="114" t="s">
        <v>513</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0.17016449234259784</v>
      </c>
      <c r="E76" s="115">
        <v>6</v>
      </c>
      <c r="F76" s="114" t="s">
        <v>513</v>
      </c>
      <c r="G76" s="114">
        <v>4</v>
      </c>
      <c r="H76" s="114">
        <v>0</v>
      </c>
      <c r="I76" s="140" t="s">
        <v>513</v>
      </c>
      <c r="J76" s="115" t="s">
        <v>513</v>
      </c>
      <c r="K76" s="116" t="s">
        <v>513</v>
      </c>
    </row>
    <row r="77" spans="1:11" ht="14.1" customHeight="1" x14ac:dyDescent="0.2">
      <c r="A77" s="306">
        <v>92</v>
      </c>
      <c r="B77" s="307" t="s">
        <v>316</v>
      </c>
      <c r="C77" s="308"/>
      <c r="D77" s="113">
        <v>0.82246171298922288</v>
      </c>
      <c r="E77" s="115">
        <v>29</v>
      </c>
      <c r="F77" s="114">
        <v>26</v>
      </c>
      <c r="G77" s="114">
        <v>19</v>
      </c>
      <c r="H77" s="114">
        <v>21</v>
      </c>
      <c r="I77" s="140">
        <v>34</v>
      </c>
      <c r="J77" s="115">
        <v>-5</v>
      </c>
      <c r="K77" s="116">
        <v>-14.705882352941176</v>
      </c>
    </row>
    <row r="78" spans="1:11" ht="14.1" customHeight="1" x14ac:dyDescent="0.2">
      <c r="A78" s="306">
        <v>93</v>
      </c>
      <c r="B78" s="307" t="s">
        <v>317</v>
      </c>
      <c r="C78" s="308"/>
      <c r="D78" s="113" t="s">
        <v>513</v>
      </c>
      <c r="E78" s="115" t="s">
        <v>513</v>
      </c>
      <c r="F78" s="114">
        <v>5</v>
      </c>
      <c r="G78" s="114">
        <v>5</v>
      </c>
      <c r="H78" s="114">
        <v>9</v>
      </c>
      <c r="I78" s="140">
        <v>5</v>
      </c>
      <c r="J78" s="115" t="s">
        <v>513</v>
      </c>
      <c r="K78" s="116" t="s">
        <v>513</v>
      </c>
    </row>
    <row r="79" spans="1:11" ht="14.1" customHeight="1" x14ac:dyDescent="0.2">
      <c r="A79" s="306">
        <v>94</v>
      </c>
      <c r="B79" s="307" t="s">
        <v>318</v>
      </c>
      <c r="C79" s="308"/>
      <c r="D79" s="113">
        <v>1.0777084515031197</v>
      </c>
      <c r="E79" s="115">
        <v>38</v>
      </c>
      <c r="F79" s="114">
        <v>46</v>
      </c>
      <c r="G79" s="114">
        <v>40</v>
      </c>
      <c r="H79" s="114">
        <v>43</v>
      </c>
      <c r="I79" s="140">
        <v>5</v>
      </c>
      <c r="J79" s="115">
        <v>33</v>
      </c>
      <c r="K79" s="116" t="s">
        <v>514</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0.19852524106636416</v>
      </c>
      <c r="E81" s="143">
        <v>7</v>
      </c>
      <c r="F81" s="144">
        <v>8</v>
      </c>
      <c r="G81" s="144">
        <v>8</v>
      </c>
      <c r="H81" s="144">
        <v>7</v>
      </c>
      <c r="I81" s="145">
        <v>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3471</v>
      </c>
      <c r="E11" s="114">
        <v>3086</v>
      </c>
      <c r="F11" s="114">
        <v>3682</v>
      </c>
      <c r="G11" s="114">
        <v>2610</v>
      </c>
      <c r="H11" s="140">
        <v>3559</v>
      </c>
      <c r="I11" s="115">
        <v>-88</v>
      </c>
      <c r="J11" s="116">
        <v>-2.4726046642315258</v>
      </c>
    </row>
    <row r="12" spans="1:15" s="110" customFormat="1" ht="24.95" customHeight="1" x14ac:dyDescent="0.2">
      <c r="A12" s="193" t="s">
        <v>132</v>
      </c>
      <c r="B12" s="194" t="s">
        <v>133</v>
      </c>
      <c r="C12" s="113">
        <v>1.7862287525208873</v>
      </c>
      <c r="D12" s="115">
        <v>62</v>
      </c>
      <c r="E12" s="114">
        <v>71</v>
      </c>
      <c r="F12" s="114">
        <v>101</v>
      </c>
      <c r="G12" s="114">
        <v>52</v>
      </c>
      <c r="H12" s="140">
        <v>58</v>
      </c>
      <c r="I12" s="115">
        <v>4</v>
      </c>
      <c r="J12" s="116">
        <v>6.8965517241379306</v>
      </c>
    </row>
    <row r="13" spans="1:15" s="110" customFormat="1" ht="24.95" customHeight="1" x14ac:dyDescent="0.2">
      <c r="A13" s="193" t="s">
        <v>134</v>
      </c>
      <c r="B13" s="199" t="s">
        <v>214</v>
      </c>
      <c r="C13" s="113">
        <v>1.2100259291270528</v>
      </c>
      <c r="D13" s="115">
        <v>42</v>
      </c>
      <c r="E13" s="114">
        <v>47</v>
      </c>
      <c r="F13" s="114">
        <v>49</v>
      </c>
      <c r="G13" s="114">
        <v>42</v>
      </c>
      <c r="H13" s="140">
        <v>43</v>
      </c>
      <c r="I13" s="115">
        <v>-1</v>
      </c>
      <c r="J13" s="116">
        <v>-2.3255813953488373</v>
      </c>
    </row>
    <row r="14" spans="1:15" s="287" customFormat="1" ht="24.95" customHeight="1" x14ac:dyDescent="0.2">
      <c r="A14" s="193" t="s">
        <v>215</v>
      </c>
      <c r="B14" s="199" t="s">
        <v>137</v>
      </c>
      <c r="C14" s="113">
        <v>21.895707288965717</v>
      </c>
      <c r="D14" s="115">
        <v>760</v>
      </c>
      <c r="E14" s="114">
        <v>555</v>
      </c>
      <c r="F14" s="114">
        <v>810</v>
      </c>
      <c r="G14" s="114">
        <v>562</v>
      </c>
      <c r="H14" s="140">
        <v>840</v>
      </c>
      <c r="I14" s="115">
        <v>-80</v>
      </c>
      <c r="J14" s="116">
        <v>-9.5238095238095237</v>
      </c>
      <c r="K14" s="110"/>
      <c r="L14" s="110"/>
      <c r="M14" s="110"/>
      <c r="N14" s="110"/>
      <c r="O14" s="110"/>
    </row>
    <row r="15" spans="1:15" s="110" customFormat="1" ht="24.95" customHeight="1" x14ac:dyDescent="0.2">
      <c r="A15" s="193" t="s">
        <v>216</v>
      </c>
      <c r="B15" s="199" t="s">
        <v>217</v>
      </c>
      <c r="C15" s="113">
        <v>4.840103716508211</v>
      </c>
      <c r="D15" s="115">
        <v>168</v>
      </c>
      <c r="E15" s="114">
        <v>166</v>
      </c>
      <c r="F15" s="114">
        <v>223</v>
      </c>
      <c r="G15" s="114">
        <v>162</v>
      </c>
      <c r="H15" s="140">
        <v>197</v>
      </c>
      <c r="I15" s="115">
        <v>-29</v>
      </c>
      <c r="J15" s="116">
        <v>-14.720812182741117</v>
      </c>
    </row>
    <row r="16" spans="1:15" s="287" customFormat="1" ht="24.95" customHeight="1" x14ac:dyDescent="0.2">
      <c r="A16" s="193" t="s">
        <v>218</v>
      </c>
      <c r="B16" s="199" t="s">
        <v>141</v>
      </c>
      <c r="C16" s="113">
        <v>13.511956208585422</v>
      </c>
      <c r="D16" s="115">
        <v>469</v>
      </c>
      <c r="E16" s="114">
        <v>297</v>
      </c>
      <c r="F16" s="114">
        <v>455</v>
      </c>
      <c r="G16" s="114">
        <v>279</v>
      </c>
      <c r="H16" s="140">
        <v>509</v>
      </c>
      <c r="I16" s="115">
        <v>-40</v>
      </c>
      <c r="J16" s="116">
        <v>-7.8585461689587426</v>
      </c>
      <c r="K16" s="110"/>
      <c r="L16" s="110"/>
      <c r="M16" s="110"/>
      <c r="N16" s="110"/>
      <c r="O16" s="110"/>
    </row>
    <row r="17" spans="1:15" s="110" customFormat="1" ht="24.95" customHeight="1" x14ac:dyDescent="0.2">
      <c r="A17" s="193" t="s">
        <v>142</v>
      </c>
      <c r="B17" s="199" t="s">
        <v>220</v>
      </c>
      <c r="C17" s="113">
        <v>3.5436473638720831</v>
      </c>
      <c r="D17" s="115">
        <v>123</v>
      </c>
      <c r="E17" s="114">
        <v>92</v>
      </c>
      <c r="F17" s="114">
        <v>132</v>
      </c>
      <c r="G17" s="114">
        <v>121</v>
      </c>
      <c r="H17" s="140">
        <v>134</v>
      </c>
      <c r="I17" s="115">
        <v>-11</v>
      </c>
      <c r="J17" s="116">
        <v>-8.2089552238805972</v>
      </c>
    </row>
    <row r="18" spans="1:15" s="287" customFormat="1" ht="24.95" customHeight="1" x14ac:dyDescent="0.2">
      <c r="A18" s="201" t="s">
        <v>144</v>
      </c>
      <c r="B18" s="202" t="s">
        <v>145</v>
      </c>
      <c r="C18" s="113">
        <v>9.7378277153558059</v>
      </c>
      <c r="D18" s="115">
        <v>338</v>
      </c>
      <c r="E18" s="114">
        <v>341</v>
      </c>
      <c r="F18" s="114">
        <v>376</v>
      </c>
      <c r="G18" s="114">
        <v>271</v>
      </c>
      <c r="H18" s="140">
        <v>383</v>
      </c>
      <c r="I18" s="115">
        <v>-45</v>
      </c>
      <c r="J18" s="116">
        <v>-11.74934725848564</v>
      </c>
      <c r="K18" s="110"/>
      <c r="L18" s="110"/>
      <c r="M18" s="110"/>
      <c r="N18" s="110"/>
      <c r="O18" s="110"/>
    </row>
    <row r="19" spans="1:15" s="110" customFormat="1" ht="24.95" customHeight="1" x14ac:dyDescent="0.2">
      <c r="A19" s="193" t="s">
        <v>146</v>
      </c>
      <c r="B19" s="199" t="s">
        <v>147</v>
      </c>
      <c r="C19" s="113">
        <v>13.454335926246038</v>
      </c>
      <c r="D19" s="115">
        <v>467</v>
      </c>
      <c r="E19" s="114">
        <v>424</v>
      </c>
      <c r="F19" s="114">
        <v>561</v>
      </c>
      <c r="G19" s="114">
        <v>412</v>
      </c>
      <c r="H19" s="140">
        <v>541</v>
      </c>
      <c r="I19" s="115">
        <v>-74</v>
      </c>
      <c r="J19" s="116">
        <v>-13.67837338262477</v>
      </c>
    </row>
    <row r="20" spans="1:15" s="287" customFormat="1" ht="24.95" customHeight="1" x14ac:dyDescent="0.2">
      <c r="A20" s="193" t="s">
        <v>148</v>
      </c>
      <c r="B20" s="199" t="s">
        <v>149</v>
      </c>
      <c r="C20" s="113">
        <v>2.7657735522904061</v>
      </c>
      <c r="D20" s="115">
        <v>96</v>
      </c>
      <c r="E20" s="114">
        <v>102</v>
      </c>
      <c r="F20" s="114">
        <v>78</v>
      </c>
      <c r="G20" s="114">
        <v>75</v>
      </c>
      <c r="H20" s="140">
        <v>95</v>
      </c>
      <c r="I20" s="115">
        <v>1</v>
      </c>
      <c r="J20" s="116">
        <v>1.0526315789473684</v>
      </c>
      <c r="K20" s="110"/>
      <c r="L20" s="110"/>
      <c r="M20" s="110"/>
      <c r="N20" s="110"/>
      <c r="O20" s="110"/>
    </row>
    <row r="21" spans="1:15" s="110" customFormat="1" ht="24.95" customHeight="1" x14ac:dyDescent="0.2">
      <c r="A21" s="201" t="s">
        <v>150</v>
      </c>
      <c r="B21" s="202" t="s">
        <v>151</v>
      </c>
      <c r="C21" s="113">
        <v>20.311149524632672</v>
      </c>
      <c r="D21" s="115">
        <v>705</v>
      </c>
      <c r="E21" s="114">
        <v>747</v>
      </c>
      <c r="F21" s="114">
        <v>571</v>
      </c>
      <c r="G21" s="114">
        <v>490</v>
      </c>
      <c r="H21" s="140">
        <v>658</v>
      </c>
      <c r="I21" s="115">
        <v>47</v>
      </c>
      <c r="J21" s="116">
        <v>7.1428571428571432</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1.3252664938058196</v>
      </c>
      <c r="D23" s="115">
        <v>46</v>
      </c>
      <c r="E23" s="114">
        <v>38</v>
      </c>
      <c r="F23" s="114">
        <v>29</v>
      </c>
      <c r="G23" s="114">
        <v>33</v>
      </c>
      <c r="H23" s="140">
        <v>58</v>
      </c>
      <c r="I23" s="115">
        <v>-12</v>
      </c>
      <c r="J23" s="116">
        <v>-20.689655172413794</v>
      </c>
    </row>
    <row r="24" spans="1:15" s="110" customFormat="1" ht="24.95" customHeight="1" x14ac:dyDescent="0.2">
      <c r="A24" s="193" t="s">
        <v>156</v>
      </c>
      <c r="B24" s="199" t="s">
        <v>221</v>
      </c>
      <c r="C24" s="113">
        <v>3.9181791990780757</v>
      </c>
      <c r="D24" s="115">
        <v>136</v>
      </c>
      <c r="E24" s="114">
        <v>77</v>
      </c>
      <c r="F24" s="114">
        <v>108</v>
      </c>
      <c r="G24" s="114">
        <v>68</v>
      </c>
      <c r="H24" s="140">
        <v>95</v>
      </c>
      <c r="I24" s="115">
        <v>41</v>
      </c>
      <c r="J24" s="116">
        <v>43.157894736842103</v>
      </c>
    </row>
    <row r="25" spans="1:15" s="110" customFormat="1" ht="24.95" customHeight="1" x14ac:dyDescent="0.2">
      <c r="A25" s="193" t="s">
        <v>222</v>
      </c>
      <c r="B25" s="204" t="s">
        <v>159</v>
      </c>
      <c r="C25" s="113">
        <v>3.5724575050417746</v>
      </c>
      <c r="D25" s="115">
        <v>124</v>
      </c>
      <c r="E25" s="114">
        <v>145</v>
      </c>
      <c r="F25" s="114">
        <v>120</v>
      </c>
      <c r="G25" s="114">
        <v>108</v>
      </c>
      <c r="H25" s="140">
        <v>121</v>
      </c>
      <c r="I25" s="115">
        <v>3</v>
      </c>
      <c r="J25" s="116">
        <v>2.4793388429752068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2.5929127052722558</v>
      </c>
      <c r="D27" s="115">
        <v>90</v>
      </c>
      <c r="E27" s="114">
        <v>74</v>
      </c>
      <c r="F27" s="114">
        <v>131</v>
      </c>
      <c r="G27" s="114">
        <v>62</v>
      </c>
      <c r="H27" s="140">
        <v>105</v>
      </c>
      <c r="I27" s="115">
        <v>-15</v>
      </c>
      <c r="J27" s="116">
        <v>-14.285714285714286</v>
      </c>
    </row>
    <row r="28" spans="1:15" s="110" customFormat="1" ht="24.95" customHeight="1" x14ac:dyDescent="0.2">
      <c r="A28" s="193" t="s">
        <v>163</v>
      </c>
      <c r="B28" s="199" t="s">
        <v>164</v>
      </c>
      <c r="C28" s="113">
        <v>1.815038893690579</v>
      </c>
      <c r="D28" s="115">
        <v>63</v>
      </c>
      <c r="E28" s="114">
        <v>41</v>
      </c>
      <c r="F28" s="114">
        <v>161</v>
      </c>
      <c r="G28" s="114">
        <v>23</v>
      </c>
      <c r="H28" s="140">
        <v>39</v>
      </c>
      <c r="I28" s="115">
        <v>24</v>
      </c>
      <c r="J28" s="116">
        <v>61.53846153846154</v>
      </c>
    </row>
    <row r="29" spans="1:15" s="110" customFormat="1" ht="24.95" customHeight="1" x14ac:dyDescent="0.2">
      <c r="A29" s="193">
        <v>86</v>
      </c>
      <c r="B29" s="199" t="s">
        <v>165</v>
      </c>
      <c r="C29" s="113">
        <v>6.0213195044655716</v>
      </c>
      <c r="D29" s="115">
        <v>209</v>
      </c>
      <c r="E29" s="114">
        <v>151</v>
      </c>
      <c r="F29" s="114">
        <v>261</v>
      </c>
      <c r="G29" s="114">
        <v>180</v>
      </c>
      <c r="H29" s="140">
        <v>218</v>
      </c>
      <c r="I29" s="115">
        <v>-9</v>
      </c>
      <c r="J29" s="116">
        <v>-4.1284403669724767</v>
      </c>
    </row>
    <row r="30" spans="1:15" s="110" customFormat="1" ht="24.95" customHeight="1" x14ac:dyDescent="0.2">
      <c r="A30" s="193">
        <v>87.88</v>
      </c>
      <c r="B30" s="204" t="s">
        <v>166</v>
      </c>
      <c r="C30" s="113">
        <v>4.2350907519446848</v>
      </c>
      <c r="D30" s="115">
        <v>147</v>
      </c>
      <c r="E30" s="114">
        <v>92</v>
      </c>
      <c r="F30" s="114">
        <v>148</v>
      </c>
      <c r="G30" s="114">
        <v>89</v>
      </c>
      <c r="H30" s="140">
        <v>133</v>
      </c>
      <c r="I30" s="115">
        <v>14</v>
      </c>
      <c r="J30" s="116">
        <v>10.526315789473685</v>
      </c>
    </row>
    <row r="31" spans="1:15" s="110" customFormat="1" ht="24.95" customHeight="1" x14ac:dyDescent="0.2">
      <c r="A31" s="193" t="s">
        <v>167</v>
      </c>
      <c r="B31" s="199" t="s">
        <v>168</v>
      </c>
      <c r="C31" s="113">
        <v>3.0250648228176318</v>
      </c>
      <c r="D31" s="115">
        <v>105</v>
      </c>
      <c r="E31" s="114">
        <v>114</v>
      </c>
      <c r="F31" s="114">
        <v>129</v>
      </c>
      <c r="G31" s="114">
        <v>101</v>
      </c>
      <c r="H31" s="140">
        <v>116</v>
      </c>
      <c r="I31" s="115">
        <v>-11</v>
      </c>
      <c r="J31" s="116">
        <v>-9.4827586206896548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1.7862287525208873</v>
      </c>
      <c r="D34" s="115">
        <v>62</v>
      </c>
      <c r="E34" s="114">
        <v>71</v>
      </c>
      <c r="F34" s="114">
        <v>101</v>
      </c>
      <c r="G34" s="114">
        <v>52</v>
      </c>
      <c r="H34" s="140">
        <v>58</v>
      </c>
      <c r="I34" s="115">
        <v>4</v>
      </c>
      <c r="J34" s="116">
        <v>6.8965517241379306</v>
      </c>
    </row>
    <row r="35" spans="1:10" s="110" customFormat="1" ht="24.95" customHeight="1" x14ac:dyDescent="0.2">
      <c r="A35" s="292" t="s">
        <v>171</v>
      </c>
      <c r="B35" s="293" t="s">
        <v>172</v>
      </c>
      <c r="C35" s="113">
        <v>32.843560933448572</v>
      </c>
      <c r="D35" s="115">
        <v>1140</v>
      </c>
      <c r="E35" s="114">
        <v>943</v>
      </c>
      <c r="F35" s="114">
        <v>1235</v>
      </c>
      <c r="G35" s="114">
        <v>875</v>
      </c>
      <c r="H35" s="140">
        <v>1266</v>
      </c>
      <c r="I35" s="115">
        <v>-126</v>
      </c>
      <c r="J35" s="116">
        <v>-9.9526066350710902</v>
      </c>
    </row>
    <row r="36" spans="1:10" s="110" customFormat="1" ht="24.95" customHeight="1" x14ac:dyDescent="0.2">
      <c r="A36" s="294" t="s">
        <v>173</v>
      </c>
      <c r="B36" s="295" t="s">
        <v>174</v>
      </c>
      <c r="C36" s="125">
        <v>65.370210314030544</v>
      </c>
      <c r="D36" s="143">
        <v>2269</v>
      </c>
      <c r="E36" s="144">
        <v>2072</v>
      </c>
      <c r="F36" s="144">
        <v>2345</v>
      </c>
      <c r="G36" s="144">
        <v>1683</v>
      </c>
      <c r="H36" s="145">
        <v>2235</v>
      </c>
      <c r="I36" s="143">
        <v>34</v>
      </c>
      <c r="J36" s="146">
        <v>1.5212527964205818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3471</v>
      </c>
      <c r="F11" s="264">
        <v>3086</v>
      </c>
      <c r="G11" s="264">
        <v>3682</v>
      </c>
      <c r="H11" s="264">
        <v>2610</v>
      </c>
      <c r="I11" s="265">
        <v>3559</v>
      </c>
      <c r="J11" s="263">
        <v>-88</v>
      </c>
      <c r="K11" s="266">
        <v>-2.4726046642315258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21.521175453759724</v>
      </c>
      <c r="E13" s="115">
        <v>747</v>
      </c>
      <c r="F13" s="114">
        <v>834</v>
      </c>
      <c r="G13" s="114">
        <v>805</v>
      </c>
      <c r="H13" s="114">
        <v>626</v>
      </c>
      <c r="I13" s="140">
        <v>725</v>
      </c>
      <c r="J13" s="115">
        <v>22</v>
      </c>
      <c r="K13" s="116">
        <v>3.0344827586206895</v>
      </c>
    </row>
    <row r="14" spans="1:17" ht="15.95" customHeight="1" x14ac:dyDescent="0.2">
      <c r="A14" s="306" t="s">
        <v>230</v>
      </c>
      <c r="B14" s="307"/>
      <c r="C14" s="308"/>
      <c r="D14" s="113">
        <v>63.814462690867188</v>
      </c>
      <c r="E14" s="115">
        <v>2215</v>
      </c>
      <c r="F14" s="114">
        <v>1865</v>
      </c>
      <c r="G14" s="114">
        <v>2379</v>
      </c>
      <c r="H14" s="114">
        <v>1630</v>
      </c>
      <c r="I14" s="140">
        <v>2332</v>
      </c>
      <c r="J14" s="115">
        <v>-117</v>
      </c>
      <c r="K14" s="116">
        <v>-5.0171526586620923</v>
      </c>
    </row>
    <row r="15" spans="1:17" ht="15.95" customHeight="1" x14ac:dyDescent="0.2">
      <c r="A15" s="306" t="s">
        <v>231</v>
      </c>
      <c r="B15" s="307"/>
      <c r="C15" s="308"/>
      <c r="D15" s="113">
        <v>7.4330164217804668</v>
      </c>
      <c r="E15" s="115">
        <v>258</v>
      </c>
      <c r="F15" s="114">
        <v>206</v>
      </c>
      <c r="G15" s="114">
        <v>215</v>
      </c>
      <c r="H15" s="114">
        <v>190</v>
      </c>
      <c r="I15" s="140">
        <v>254</v>
      </c>
      <c r="J15" s="115">
        <v>4</v>
      </c>
      <c r="K15" s="116">
        <v>1.5748031496062993</v>
      </c>
    </row>
    <row r="16" spans="1:17" ht="15.95" customHeight="1" x14ac:dyDescent="0.2">
      <c r="A16" s="306" t="s">
        <v>232</v>
      </c>
      <c r="B16" s="307"/>
      <c r="C16" s="308"/>
      <c r="D16" s="113">
        <v>7.0872947277441662</v>
      </c>
      <c r="E16" s="115">
        <v>246</v>
      </c>
      <c r="F16" s="114">
        <v>173</v>
      </c>
      <c r="G16" s="114">
        <v>278</v>
      </c>
      <c r="H16" s="114">
        <v>160</v>
      </c>
      <c r="I16" s="140">
        <v>233</v>
      </c>
      <c r="J16" s="115">
        <v>13</v>
      </c>
      <c r="K16" s="116">
        <v>5.5793991416309012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1.8438490348602707</v>
      </c>
      <c r="E18" s="115">
        <v>64</v>
      </c>
      <c r="F18" s="114">
        <v>72</v>
      </c>
      <c r="G18" s="114">
        <v>102</v>
      </c>
      <c r="H18" s="114">
        <v>53</v>
      </c>
      <c r="I18" s="140">
        <v>53</v>
      </c>
      <c r="J18" s="115">
        <v>11</v>
      </c>
      <c r="K18" s="116">
        <v>20.754716981132077</v>
      </c>
    </row>
    <row r="19" spans="1:11" ht="14.1" customHeight="1" x14ac:dyDescent="0.2">
      <c r="A19" s="306" t="s">
        <v>235</v>
      </c>
      <c r="B19" s="307" t="s">
        <v>236</v>
      </c>
      <c r="C19" s="308"/>
      <c r="D19" s="113">
        <v>0.86430423509075194</v>
      </c>
      <c r="E19" s="115">
        <v>30</v>
      </c>
      <c r="F19" s="114">
        <v>38</v>
      </c>
      <c r="G19" s="114">
        <v>76</v>
      </c>
      <c r="H19" s="114">
        <v>27</v>
      </c>
      <c r="I19" s="140">
        <v>26</v>
      </c>
      <c r="J19" s="115">
        <v>4</v>
      </c>
      <c r="K19" s="116">
        <v>15.384615384615385</v>
      </c>
    </row>
    <row r="20" spans="1:11" ht="14.1" customHeight="1" x14ac:dyDescent="0.2">
      <c r="A20" s="306">
        <v>12</v>
      </c>
      <c r="B20" s="307" t="s">
        <v>237</v>
      </c>
      <c r="C20" s="308"/>
      <c r="D20" s="113">
        <v>0.72025352924229324</v>
      </c>
      <c r="E20" s="115">
        <v>25</v>
      </c>
      <c r="F20" s="114">
        <v>29</v>
      </c>
      <c r="G20" s="114">
        <v>34</v>
      </c>
      <c r="H20" s="114">
        <v>14</v>
      </c>
      <c r="I20" s="140">
        <v>24</v>
      </c>
      <c r="J20" s="115">
        <v>1</v>
      </c>
      <c r="K20" s="116">
        <v>4.166666666666667</v>
      </c>
    </row>
    <row r="21" spans="1:11" ht="14.1" customHeight="1" x14ac:dyDescent="0.2">
      <c r="A21" s="306">
        <v>21</v>
      </c>
      <c r="B21" s="307" t="s">
        <v>238</v>
      </c>
      <c r="C21" s="308"/>
      <c r="D21" s="113">
        <v>0.25929127052722556</v>
      </c>
      <c r="E21" s="115">
        <v>9</v>
      </c>
      <c r="F21" s="114">
        <v>7</v>
      </c>
      <c r="G21" s="114">
        <v>5</v>
      </c>
      <c r="H21" s="114" t="s">
        <v>513</v>
      </c>
      <c r="I21" s="140">
        <v>9</v>
      </c>
      <c r="J21" s="115">
        <v>0</v>
      </c>
      <c r="K21" s="116">
        <v>0</v>
      </c>
    </row>
    <row r="22" spans="1:11" ht="14.1" customHeight="1" x14ac:dyDescent="0.2">
      <c r="A22" s="306">
        <v>22</v>
      </c>
      <c r="B22" s="307" t="s">
        <v>239</v>
      </c>
      <c r="C22" s="308"/>
      <c r="D22" s="113">
        <v>1.8726591760299625</v>
      </c>
      <c r="E22" s="115">
        <v>65</v>
      </c>
      <c r="F22" s="114">
        <v>57</v>
      </c>
      <c r="G22" s="114">
        <v>73</v>
      </c>
      <c r="H22" s="114">
        <v>71</v>
      </c>
      <c r="I22" s="140">
        <v>98</v>
      </c>
      <c r="J22" s="115">
        <v>-33</v>
      </c>
      <c r="K22" s="116">
        <v>-33.673469387755105</v>
      </c>
    </row>
    <row r="23" spans="1:11" ht="14.1" customHeight="1" x14ac:dyDescent="0.2">
      <c r="A23" s="306">
        <v>23</v>
      </c>
      <c r="B23" s="307" t="s">
        <v>240</v>
      </c>
      <c r="C23" s="308"/>
      <c r="D23" s="113">
        <v>0.83549409392106022</v>
      </c>
      <c r="E23" s="115">
        <v>29</v>
      </c>
      <c r="F23" s="114">
        <v>19</v>
      </c>
      <c r="G23" s="114">
        <v>31</v>
      </c>
      <c r="H23" s="114">
        <v>26</v>
      </c>
      <c r="I23" s="140">
        <v>22</v>
      </c>
      <c r="J23" s="115">
        <v>7</v>
      </c>
      <c r="K23" s="116">
        <v>31.818181818181817</v>
      </c>
    </row>
    <row r="24" spans="1:11" ht="14.1" customHeight="1" x14ac:dyDescent="0.2">
      <c r="A24" s="306">
        <v>24</v>
      </c>
      <c r="B24" s="307" t="s">
        <v>241</v>
      </c>
      <c r="C24" s="308"/>
      <c r="D24" s="113">
        <v>3.8317487755690003</v>
      </c>
      <c r="E24" s="115">
        <v>133</v>
      </c>
      <c r="F24" s="114">
        <v>96</v>
      </c>
      <c r="G24" s="114">
        <v>144</v>
      </c>
      <c r="H24" s="114">
        <v>94</v>
      </c>
      <c r="I24" s="140">
        <v>165</v>
      </c>
      <c r="J24" s="115">
        <v>-32</v>
      </c>
      <c r="K24" s="116">
        <v>-19.393939393939394</v>
      </c>
    </row>
    <row r="25" spans="1:11" ht="14.1" customHeight="1" x14ac:dyDescent="0.2">
      <c r="A25" s="306">
        <v>25</v>
      </c>
      <c r="B25" s="307" t="s">
        <v>242</v>
      </c>
      <c r="C25" s="308"/>
      <c r="D25" s="113">
        <v>6.3670411985018722</v>
      </c>
      <c r="E25" s="115">
        <v>221</v>
      </c>
      <c r="F25" s="114">
        <v>141</v>
      </c>
      <c r="G25" s="114">
        <v>178</v>
      </c>
      <c r="H25" s="114">
        <v>127</v>
      </c>
      <c r="I25" s="140">
        <v>252</v>
      </c>
      <c r="J25" s="115">
        <v>-31</v>
      </c>
      <c r="K25" s="116">
        <v>-12.301587301587302</v>
      </c>
    </row>
    <row r="26" spans="1:11" ht="14.1" customHeight="1" x14ac:dyDescent="0.2">
      <c r="A26" s="306">
        <v>26</v>
      </c>
      <c r="B26" s="307" t="s">
        <v>243</v>
      </c>
      <c r="C26" s="308"/>
      <c r="D26" s="113">
        <v>3.5148372227023912</v>
      </c>
      <c r="E26" s="115">
        <v>122</v>
      </c>
      <c r="F26" s="114">
        <v>54</v>
      </c>
      <c r="G26" s="114">
        <v>81</v>
      </c>
      <c r="H26" s="114">
        <v>46</v>
      </c>
      <c r="I26" s="140">
        <v>109</v>
      </c>
      <c r="J26" s="115">
        <v>13</v>
      </c>
      <c r="K26" s="116">
        <v>11.926605504587156</v>
      </c>
    </row>
    <row r="27" spans="1:11" ht="14.1" customHeight="1" x14ac:dyDescent="0.2">
      <c r="A27" s="306">
        <v>27</v>
      </c>
      <c r="B27" s="307" t="s">
        <v>244</v>
      </c>
      <c r="C27" s="308"/>
      <c r="D27" s="113">
        <v>2.5641025641025643</v>
      </c>
      <c r="E27" s="115">
        <v>89</v>
      </c>
      <c r="F27" s="114">
        <v>48</v>
      </c>
      <c r="G27" s="114">
        <v>82</v>
      </c>
      <c r="H27" s="114">
        <v>56</v>
      </c>
      <c r="I27" s="140">
        <v>83</v>
      </c>
      <c r="J27" s="115">
        <v>6</v>
      </c>
      <c r="K27" s="116">
        <v>7.2289156626506026</v>
      </c>
    </row>
    <row r="28" spans="1:11" ht="14.1" customHeight="1" x14ac:dyDescent="0.2">
      <c r="A28" s="306">
        <v>28</v>
      </c>
      <c r="B28" s="307" t="s">
        <v>245</v>
      </c>
      <c r="C28" s="308"/>
      <c r="D28" s="113">
        <v>0.14405070584845867</v>
      </c>
      <c r="E28" s="115">
        <v>5</v>
      </c>
      <c r="F28" s="114">
        <v>5</v>
      </c>
      <c r="G28" s="114">
        <v>8</v>
      </c>
      <c r="H28" s="114">
        <v>8</v>
      </c>
      <c r="I28" s="140">
        <v>6</v>
      </c>
      <c r="J28" s="115">
        <v>-1</v>
      </c>
      <c r="K28" s="116">
        <v>-16.666666666666668</v>
      </c>
    </row>
    <row r="29" spans="1:11" ht="14.1" customHeight="1" x14ac:dyDescent="0.2">
      <c r="A29" s="306">
        <v>29</v>
      </c>
      <c r="B29" s="307" t="s">
        <v>246</v>
      </c>
      <c r="C29" s="308"/>
      <c r="D29" s="113">
        <v>9.2768654566407367</v>
      </c>
      <c r="E29" s="115">
        <v>322</v>
      </c>
      <c r="F29" s="114">
        <v>320</v>
      </c>
      <c r="G29" s="114">
        <v>310</v>
      </c>
      <c r="H29" s="114">
        <v>270</v>
      </c>
      <c r="I29" s="140">
        <v>317</v>
      </c>
      <c r="J29" s="115">
        <v>5</v>
      </c>
      <c r="K29" s="116">
        <v>1.5772870662460567</v>
      </c>
    </row>
    <row r="30" spans="1:11" ht="14.1" customHeight="1" x14ac:dyDescent="0.2">
      <c r="A30" s="306" t="s">
        <v>247</v>
      </c>
      <c r="B30" s="307" t="s">
        <v>248</v>
      </c>
      <c r="C30" s="308"/>
      <c r="D30" s="113" t="s">
        <v>513</v>
      </c>
      <c r="E30" s="115" t="s">
        <v>513</v>
      </c>
      <c r="F30" s="114">
        <v>73</v>
      </c>
      <c r="G30" s="114">
        <v>121</v>
      </c>
      <c r="H30" s="114">
        <v>86</v>
      </c>
      <c r="I30" s="140">
        <v>89</v>
      </c>
      <c r="J30" s="115" t="s">
        <v>513</v>
      </c>
      <c r="K30" s="116" t="s">
        <v>513</v>
      </c>
    </row>
    <row r="31" spans="1:11" ht="14.1" customHeight="1" x14ac:dyDescent="0.2">
      <c r="A31" s="306" t="s">
        <v>249</v>
      </c>
      <c r="B31" s="307" t="s">
        <v>250</v>
      </c>
      <c r="C31" s="308"/>
      <c r="D31" s="113">
        <v>6.5687121866897149</v>
      </c>
      <c r="E31" s="115">
        <v>228</v>
      </c>
      <c r="F31" s="114">
        <v>241</v>
      </c>
      <c r="G31" s="114">
        <v>181</v>
      </c>
      <c r="H31" s="114">
        <v>180</v>
      </c>
      <c r="I31" s="140">
        <v>224</v>
      </c>
      <c r="J31" s="115">
        <v>4</v>
      </c>
      <c r="K31" s="116">
        <v>1.7857142857142858</v>
      </c>
    </row>
    <row r="32" spans="1:11" ht="14.1" customHeight="1" x14ac:dyDescent="0.2">
      <c r="A32" s="306">
        <v>31</v>
      </c>
      <c r="B32" s="307" t="s">
        <v>251</v>
      </c>
      <c r="C32" s="308"/>
      <c r="D32" s="113">
        <v>0.69144338807260153</v>
      </c>
      <c r="E32" s="115">
        <v>24</v>
      </c>
      <c r="F32" s="114">
        <v>6</v>
      </c>
      <c r="G32" s="114">
        <v>12</v>
      </c>
      <c r="H32" s="114">
        <v>7</v>
      </c>
      <c r="I32" s="140">
        <v>20</v>
      </c>
      <c r="J32" s="115">
        <v>4</v>
      </c>
      <c r="K32" s="116">
        <v>20</v>
      </c>
    </row>
    <row r="33" spans="1:11" ht="14.1" customHeight="1" x14ac:dyDescent="0.2">
      <c r="A33" s="306">
        <v>32</v>
      </c>
      <c r="B33" s="307" t="s">
        <v>252</v>
      </c>
      <c r="C33" s="308"/>
      <c r="D33" s="113">
        <v>2.5064822817631804</v>
      </c>
      <c r="E33" s="115">
        <v>87</v>
      </c>
      <c r="F33" s="114">
        <v>140</v>
      </c>
      <c r="G33" s="114">
        <v>129</v>
      </c>
      <c r="H33" s="114">
        <v>127</v>
      </c>
      <c r="I33" s="140">
        <v>113</v>
      </c>
      <c r="J33" s="115">
        <v>-26</v>
      </c>
      <c r="K33" s="116">
        <v>-23.008849557522122</v>
      </c>
    </row>
    <row r="34" spans="1:11" ht="14.1" customHeight="1" x14ac:dyDescent="0.2">
      <c r="A34" s="306">
        <v>33</v>
      </c>
      <c r="B34" s="307" t="s">
        <v>253</v>
      </c>
      <c r="C34" s="308"/>
      <c r="D34" s="113">
        <v>2.6793431287813312</v>
      </c>
      <c r="E34" s="115">
        <v>93</v>
      </c>
      <c r="F34" s="114">
        <v>107</v>
      </c>
      <c r="G34" s="114">
        <v>114</v>
      </c>
      <c r="H34" s="114">
        <v>60</v>
      </c>
      <c r="I34" s="140">
        <v>116</v>
      </c>
      <c r="J34" s="115">
        <v>-23</v>
      </c>
      <c r="K34" s="116">
        <v>-19.827586206896552</v>
      </c>
    </row>
    <row r="35" spans="1:11" ht="14.1" customHeight="1" x14ac:dyDescent="0.2">
      <c r="A35" s="306">
        <v>34</v>
      </c>
      <c r="B35" s="307" t="s">
        <v>254</v>
      </c>
      <c r="C35" s="308"/>
      <c r="D35" s="113">
        <v>2.3336214347450301</v>
      </c>
      <c r="E35" s="115">
        <v>81</v>
      </c>
      <c r="F35" s="114">
        <v>50</v>
      </c>
      <c r="G35" s="114">
        <v>64</v>
      </c>
      <c r="H35" s="114">
        <v>42</v>
      </c>
      <c r="I35" s="140">
        <v>103</v>
      </c>
      <c r="J35" s="115">
        <v>-22</v>
      </c>
      <c r="K35" s="116">
        <v>-21.359223300970875</v>
      </c>
    </row>
    <row r="36" spans="1:11" ht="14.1" customHeight="1" x14ac:dyDescent="0.2">
      <c r="A36" s="306">
        <v>41</v>
      </c>
      <c r="B36" s="307" t="s">
        <v>255</v>
      </c>
      <c r="C36" s="308"/>
      <c r="D36" s="113">
        <v>0.25929127052722556</v>
      </c>
      <c r="E36" s="115">
        <v>9</v>
      </c>
      <c r="F36" s="114">
        <v>4</v>
      </c>
      <c r="G36" s="114">
        <v>7</v>
      </c>
      <c r="H36" s="114">
        <v>5</v>
      </c>
      <c r="I36" s="140" t="s">
        <v>513</v>
      </c>
      <c r="J36" s="115" t="s">
        <v>513</v>
      </c>
      <c r="K36" s="116" t="s">
        <v>513</v>
      </c>
    </row>
    <row r="37" spans="1:11" ht="14.1" customHeight="1" x14ac:dyDescent="0.2">
      <c r="A37" s="306">
        <v>42</v>
      </c>
      <c r="B37" s="307" t="s">
        <v>256</v>
      </c>
      <c r="C37" s="308"/>
      <c r="D37" s="113">
        <v>0</v>
      </c>
      <c r="E37" s="115">
        <v>0</v>
      </c>
      <c r="F37" s="114" t="s">
        <v>513</v>
      </c>
      <c r="G37" s="114" t="s">
        <v>513</v>
      </c>
      <c r="H37" s="114" t="s">
        <v>513</v>
      </c>
      <c r="I37" s="140">
        <v>7</v>
      </c>
      <c r="J37" s="115">
        <v>-7</v>
      </c>
      <c r="K37" s="116">
        <v>-100</v>
      </c>
    </row>
    <row r="38" spans="1:11" ht="14.1" customHeight="1" x14ac:dyDescent="0.2">
      <c r="A38" s="306">
        <v>43</v>
      </c>
      <c r="B38" s="307" t="s">
        <v>257</v>
      </c>
      <c r="C38" s="308"/>
      <c r="D38" s="113">
        <v>0.89311437626044365</v>
      </c>
      <c r="E38" s="115">
        <v>31</v>
      </c>
      <c r="F38" s="114">
        <v>21</v>
      </c>
      <c r="G38" s="114">
        <v>37</v>
      </c>
      <c r="H38" s="114">
        <v>22</v>
      </c>
      <c r="I38" s="140">
        <v>20</v>
      </c>
      <c r="J38" s="115">
        <v>11</v>
      </c>
      <c r="K38" s="116">
        <v>55</v>
      </c>
    </row>
    <row r="39" spans="1:11" ht="14.1" customHeight="1" x14ac:dyDescent="0.2">
      <c r="A39" s="306">
        <v>51</v>
      </c>
      <c r="B39" s="307" t="s">
        <v>258</v>
      </c>
      <c r="C39" s="308"/>
      <c r="D39" s="113">
        <v>3.0538749639873237</v>
      </c>
      <c r="E39" s="115">
        <v>106</v>
      </c>
      <c r="F39" s="114">
        <v>113</v>
      </c>
      <c r="G39" s="114">
        <v>132</v>
      </c>
      <c r="H39" s="114">
        <v>110</v>
      </c>
      <c r="I39" s="140">
        <v>116</v>
      </c>
      <c r="J39" s="115">
        <v>-10</v>
      </c>
      <c r="K39" s="116">
        <v>-8.6206896551724146</v>
      </c>
    </row>
    <row r="40" spans="1:11" ht="14.1" customHeight="1" x14ac:dyDescent="0.2">
      <c r="A40" s="306" t="s">
        <v>259</v>
      </c>
      <c r="B40" s="307" t="s">
        <v>260</v>
      </c>
      <c r="C40" s="308"/>
      <c r="D40" s="113">
        <v>2.7657735522904061</v>
      </c>
      <c r="E40" s="115">
        <v>96</v>
      </c>
      <c r="F40" s="114">
        <v>106</v>
      </c>
      <c r="G40" s="114">
        <v>126</v>
      </c>
      <c r="H40" s="114">
        <v>92</v>
      </c>
      <c r="I40" s="140">
        <v>97</v>
      </c>
      <c r="J40" s="115">
        <v>-1</v>
      </c>
      <c r="K40" s="116">
        <v>-1.0309278350515463</v>
      </c>
    </row>
    <row r="41" spans="1:11" ht="14.1" customHeight="1" x14ac:dyDescent="0.2">
      <c r="A41" s="306"/>
      <c r="B41" s="307" t="s">
        <v>261</v>
      </c>
      <c r="C41" s="308"/>
      <c r="D41" s="113">
        <v>2.3624315759147221</v>
      </c>
      <c r="E41" s="115">
        <v>82</v>
      </c>
      <c r="F41" s="114">
        <v>80</v>
      </c>
      <c r="G41" s="114">
        <v>116</v>
      </c>
      <c r="H41" s="114">
        <v>79</v>
      </c>
      <c r="I41" s="140">
        <v>77</v>
      </c>
      <c r="J41" s="115">
        <v>5</v>
      </c>
      <c r="K41" s="116">
        <v>6.4935064935064934</v>
      </c>
    </row>
    <row r="42" spans="1:11" ht="14.1" customHeight="1" x14ac:dyDescent="0.2">
      <c r="A42" s="306">
        <v>52</v>
      </c>
      <c r="B42" s="307" t="s">
        <v>262</v>
      </c>
      <c r="C42" s="308"/>
      <c r="D42" s="113">
        <v>3.226735811005474</v>
      </c>
      <c r="E42" s="115">
        <v>112</v>
      </c>
      <c r="F42" s="114">
        <v>114</v>
      </c>
      <c r="G42" s="114">
        <v>115</v>
      </c>
      <c r="H42" s="114">
        <v>102</v>
      </c>
      <c r="I42" s="140">
        <v>130</v>
      </c>
      <c r="J42" s="115">
        <v>-18</v>
      </c>
      <c r="K42" s="116">
        <v>-13.846153846153847</v>
      </c>
    </row>
    <row r="43" spans="1:11" ht="14.1" customHeight="1" x14ac:dyDescent="0.2">
      <c r="A43" s="306" t="s">
        <v>263</v>
      </c>
      <c r="B43" s="307" t="s">
        <v>264</v>
      </c>
      <c r="C43" s="308"/>
      <c r="D43" s="113">
        <v>2.5929127052722558</v>
      </c>
      <c r="E43" s="115">
        <v>90</v>
      </c>
      <c r="F43" s="114">
        <v>91</v>
      </c>
      <c r="G43" s="114">
        <v>85</v>
      </c>
      <c r="H43" s="114">
        <v>76</v>
      </c>
      <c r="I43" s="140">
        <v>100</v>
      </c>
      <c r="J43" s="115">
        <v>-10</v>
      </c>
      <c r="K43" s="116">
        <v>-10</v>
      </c>
    </row>
    <row r="44" spans="1:11" ht="14.1" customHeight="1" x14ac:dyDescent="0.2">
      <c r="A44" s="306">
        <v>53</v>
      </c>
      <c r="B44" s="307" t="s">
        <v>265</v>
      </c>
      <c r="C44" s="308"/>
      <c r="D44" s="113">
        <v>0.34572169403630076</v>
      </c>
      <c r="E44" s="115">
        <v>12</v>
      </c>
      <c r="F44" s="114">
        <v>21</v>
      </c>
      <c r="G44" s="114">
        <v>15</v>
      </c>
      <c r="H44" s="114">
        <v>21</v>
      </c>
      <c r="I44" s="140">
        <v>30</v>
      </c>
      <c r="J44" s="115">
        <v>-18</v>
      </c>
      <c r="K44" s="116">
        <v>-60</v>
      </c>
    </row>
    <row r="45" spans="1:11" ht="14.1" customHeight="1" x14ac:dyDescent="0.2">
      <c r="A45" s="306" t="s">
        <v>266</v>
      </c>
      <c r="B45" s="307" t="s">
        <v>267</v>
      </c>
      <c r="C45" s="308"/>
      <c r="D45" s="113">
        <v>0.34572169403630076</v>
      </c>
      <c r="E45" s="115">
        <v>12</v>
      </c>
      <c r="F45" s="114">
        <v>21</v>
      </c>
      <c r="G45" s="114">
        <v>14</v>
      </c>
      <c r="H45" s="114">
        <v>21</v>
      </c>
      <c r="I45" s="140">
        <v>28</v>
      </c>
      <c r="J45" s="115">
        <v>-16</v>
      </c>
      <c r="K45" s="116">
        <v>-57.142857142857146</v>
      </c>
    </row>
    <row r="46" spans="1:11" ht="14.1" customHeight="1" x14ac:dyDescent="0.2">
      <c r="A46" s="306">
        <v>54</v>
      </c>
      <c r="B46" s="307" t="s">
        <v>268</v>
      </c>
      <c r="C46" s="308"/>
      <c r="D46" s="113">
        <v>3.4284067991933163</v>
      </c>
      <c r="E46" s="115">
        <v>119</v>
      </c>
      <c r="F46" s="114">
        <v>107</v>
      </c>
      <c r="G46" s="114">
        <v>92</v>
      </c>
      <c r="H46" s="114">
        <v>103</v>
      </c>
      <c r="I46" s="140">
        <v>108</v>
      </c>
      <c r="J46" s="115">
        <v>11</v>
      </c>
      <c r="K46" s="116">
        <v>10.185185185185185</v>
      </c>
    </row>
    <row r="47" spans="1:11" ht="14.1" customHeight="1" x14ac:dyDescent="0.2">
      <c r="A47" s="306">
        <v>61</v>
      </c>
      <c r="B47" s="307" t="s">
        <v>269</v>
      </c>
      <c r="C47" s="308"/>
      <c r="D47" s="113">
        <v>2.1607605877268798</v>
      </c>
      <c r="E47" s="115">
        <v>75</v>
      </c>
      <c r="F47" s="114">
        <v>51</v>
      </c>
      <c r="G47" s="114">
        <v>53</v>
      </c>
      <c r="H47" s="114">
        <v>29</v>
      </c>
      <c r="I47" s="140">
        <v>56</v>
      </c>
      <c r="J47" s="115">
        <v>19</v>
      </c>
      <c r="K47" s="116">
        <v>33.928571428571431</v>
      </c>
    </row>
    <row r="48" spans="1:11" ht="14.1" customHeight="1" x14ac:dyDescent="0.2">
      <c r="A48" s="306">
        <v>62</v>
      </c>
      <c r="B48" s="307" t="s">
        <v>270</v>
      </c>
      <c r="C48" s="308"/>
      <c r="D48" s="113">
        <v>7.9515989628349182</v>
      </c>
      <c r="E48" s="115">
        <v>276</v>
      </c>
      <c r="F48" s="114">
        <v>342</v>
      </c>
      <c r="G48" s="114">
        <v>363</v>
      </c>
      <c r="H48" s="114">
        <v>264</v>
      </c>
      <c r="I48" s="140">
        <v>321</v>
      </c>
      <c r="J48" s="115">
        <v>-45</v>
      </c>
      <c r="K48" s="116">
        <v>-14.018691588785046</v>
      </c>
    </row>
    <row r="49" spans="1:11" ht="14.1" customHeight="1" x14ac:dyDescent="0.2">
      <c r="A49" s="306">
        <v>63</v>
      </c>
      <c r="B49" s="307" t="s">
        <v>271</v>
      </c>
      <c r="C49" s="308"/>
      <c r="D49" s="113">
        <v>13.425525785076347</v>
      </c>
      <c r="E49" s="115">
        <v>466</v>
      </c>
      <c r="F49" s="114">
        <v>476</v>
      </c>
      <c r="G49" s="114">
        <v>373</v>
      </c>
      <c r="H49" s="114">
        <v>294</v>
      </c>
      <c r="I49" s="140">
        <v>419</v>
      </c>
      <c r="J49" s="115">
        <v>47</v>
      </c>
      <c r="K49" s="116">
        <v>11.217183770883056</v>
      </c>
    </row>
    <row r="50" spans="1:11" ht="14.1" customHeight="1" x14ac:dyDescent="0.2">
      <c r="A50" s="306" t="s">
        <v>272</v>
      </c>
      <c r="B50" s="307" t="s">
        <v>273</v>
      </c>
      <c r="C50" s="308"/>
      <c r="D50" s="113">
        <v>4.2927110342840678</v>
      </c>
      <c r="E50" s="115">
        <v>149</v>
      </c>
      <c r="F50" s="114">
        <v>190</v>
      </c>
      <c r="G50" s="114">
        <v>146</v>
      </c>
      <c r="H50" s="114">
        <v>119</v>
      </c>
      <c r="I50" s="140">
        <v>166</v>
      </c>
      <c r="J50" s="115">
        <v>-17</v>
      </c>
      <c r="K50" s="116">
        <v>-10.240963855421686</v>
      </c>
    </row>
    <row r="51" spans="1:11" ht="14.1" customHeight="1" x14ac:dyDescent="0.2">
      <c r="A51" s="306" t="s">
        <v>274</v>
      </c>
      <c r="B51" s="307" t="s">
        <v>275</v>
      </c>
      <c r="C51" s="308"/>
      <c r="D51" s="113">
        <v>8.3549409392106018</v>
      </c>
      <c r="E51" s="115">
        <v>290</v>
      </c>
      <c r="F51" s="114">
        <v>264</v>
      </c>
      <c r="G51" s="114">
        <v>207</v>
      </c>
      <c r="H51" s="114">
        <v>165</v>
      </c>
      <c r="I51" s="140">
        <v>235</v>
      </c>
      <c r="J51" s="115">
        <v>55</v>
      </c>
      <c r="K51" s="116">
        <v>23.404255319148938</v>
      </c>
    </row>
    <row r="52" spans="1:11" ht="14.1" customHeight="1" x14ac:dyDescent="0.2">
      <c r="A52" s="306">
        <v>71</v>
      </c>
      <c r="B52" s="307" t="s">
        <v>276</v>
      </c>
      <c r="C52" s="308"/>
      <c r="D52" s="113">
        <v>7.6058772687986167</v>
      </c>
      <c r="E52" s="115">
        <v>264</v>
      </c>
      <c r="F52" s="114">
        <v>210</v>
      </c>
      <c r="G52" s="114">
        <v>278</v>
      </c>
      <c r="H52" s="114">
        <v>205</v>
      </c>
      <c r="I52" s="140">
        <v>256</v>
      </c>
      <c r="J52" s="115">
        <v>8</v>
      </c>
      <c r="K52" s="116">
        <v>3.125</v>
      </c>
    </row>
    <row r="53" spans="1:11" ht="14.1" customHeight="1" x14ac:dyDescent="0.2">
      <c r="A53" s="306" t="s">
        <v>277</v>
      </c>
      <c r="B53" s="307" t="s">
        <v>278</v>
      </c>
      <c r="C53" s="308"/>
      <c r="D53" s="113">
        <v>1.7574186113511956</v>
      </c>
      <c r="E53" s="115">
        <v>61</v>
      </c>
      <c r="F53" s="114">
        <v>56</v>
      </c>
      <c r="G53" s="114">
        <v>96</v>
      </c>
      <c r="H53" s="114">
        <v>50</v>
      </c>
      <c r="I53" s="140">
        <v>58</v>
      </c>
      <c r="J53" s="115">
        <v>3</v>
      </c>
      <c r="K53" s="116">
        <v>5.1724137931034484</v>
      </c>
    </row>
    <row r="54" spans="1:11" ht="14.1" customHeight="1" x14ac:dyDescent="0.2">
      <c r="A54" s="306" t="s">
        <v>279</v>
      </c>
      <c r="B54" s="307" t="s">
        <v>280</v>
      </c>
      <c r="C54" s="308"/>
      <c r="D54" s="113">
        <v>5.0705848458657448</v>
      </c>
      <c r="E54" s="115">
        <v>176</v>
      </c>
      <c r="F54" s="114">
        <v>137</v>
      </c>
      <c r="G54" s="114">
        <v>159</v>
      </c>
      <c r="H54" s="114">
        <v>136</v>
      </c>
      <c r="I54" s="140">
        <v>175</v>
      </c>
      <c r="J54" s="115">
        <v>1</v>
      </c>
      <c r="K54" s="116">
        <v>0.5714285714285714</v>
      </c>
    </row>
    <row r="55" spans="1:11" ht="14.1" customHeight="1" x14ac:dyDescent="0.2">
      <c r="A55" s="306">
        <v>72</v>
      </c>
      <c r="B55" s="307" t="s">
        <v>281</v>
      </c>
      <c r="C55" s="308"/>
      <c r="D55" s="113">
        <v>2.4200518582541055</v>
      </c>
      <c r="E55" s="115">
        <v>84</v>
      </c>
      <c r="F55" s="114">
        <v>48</v>
      </c>
      <c r="G55" s="114">
        <v>54</v>
      </c>
      <c r="H55" s="114">
        <v>55</v>
      </c>
      <c r="I55" s="140">
        <v>72</v>
      </c>
      <c r="J55" s="115">
        <v>12</v>
      </c>
      <c r="K55" s="116">
        <v>16.666666666666668</v>
      </c>
    </row>
    <row r="56" spans="1:11" ht="14.1" customHeight="1" x14ac:dyDescent="0.2">
      <c r="A56" s="306" t="s">
        <v>282</v>
      </c>
      <c r="B56" s="307" t="s">
        <v>283</v>
      </c>
      <c r="C56" s="308"/>
      <c r="D56" s="113">
        <v>0.92192451743013537</v>
      </c>
      <c r="E56" s="115">
        <v>32</v>
      </c>
      <c r="F56" s="114">
        <v>26</v>
      </c>
      <c r="G56" s="114">
        <v>22</v>
      </c>
      <c r="H56" s="114">
        <v>20</v>
      </c>
      <c r="I56" s="140">
        <v>36</v>
      </c>
      <c r="J56" s="115">
        <v>-4</v>
      </c>
      <c r="K56" s="116">
        <v>-11.111111111111111</v>
      </c>
    </row>
    <row r="57" spans="1:11" ht="14.1" customHeight="1" x14ac:dyDescent="0.2">
      <c r="A57" s="306" t="s">
        <v>284</v>
      </c>
      <c r="B57" s="307" t="s">
        <v>285</v>
      </c>
      <c r="C57" s="308"/>
      <c r="D57" s="113">
        <v>0.6338231057332181</v>
      </c>
      <c r="E57" s="115">
        <v>22</v>
      </c>
      <c r="F57" s="114">
        <v>15</v>
      </c>
      <c r="G57" s="114">
        <v>16</v>
      </c>
      <c r="H57" s="114">
        <v>22</v>
      </c>
      <c r="I57" s="140">
        <v>16</v>
      </c>
      <c r="J57" s="115">
        <v>6</v>
      </c>
      <c r="K57" s="116">
        <v>37.5</v>
      </c>
    </row>
    <row r="58" spans="1:11" ht="14.1" customHeight="1" x14ac:dyDescent="0.2">
      <c r="A58" s="306">
        <v>73</v>
      </c>
      <c r="B58" s="307" t="s">
        <v>286</v>
      </c>
      <c r="C58" s="308"/>
      <c r="D58" s="113">
        <v>1.1524056467876693</v>
      </c>
      <c r="E58" s="115">
        <v>40</v>
      </c>
      <c r="F58" s="114">
        <v>27</v>
      </c>
      <c r="G58" s="114">
        <v>38</v>
      </c>
      <c r="H58" s="114">
        <v>25</v>
      </c>
      <c r="I58" s="140">
        <v>34</v>
      </c>
      <c r="J58" s="115">
        <v>6</v>
      </c>
      <c r="K58" s="116">
        <v>17.647058823529413</v>
      </c>
    </row>
    <row r="59" spans="1:11" ht="14.1" customHeight="1" x14ac:dyDescent="0.2">
      <c r="A59" s="306" t="s">
        <v>287</v>
      </c>
      <c r="B59" s="307" t="s">
        <v>288</v>
      </c>
      <c r="C59" s="308"/>
      <c r="D59" s="113">
        <v>1.0659752232785942</v>
      </c>
      <c r="E59" s="115">
        <v>37</v>
      </c>
      <c r="F59" s="114">
        <v>25</v>
      </c>
      <c r="G59" s="114">
        <v>37</v>
      </c>
      <c r="H59" s="114">
        <v>21</v>
      </c>
      <c r="I59" s="140">
        <v>31</v>
      </c>
      <c r="J59" s="115">
        <v>6</v>
      </c>
      <c r="K59" s="116">
        <v>19.35483870967742</v>
      </c>
    </row>
    <row r="60" spans="1:11" ht="14.1" customHeight="1" x14ac:dyDescent="0.2">
      <c r="A60" s="306">
        <v>81</v>
      </c>
      <c r="B60" s="307" t="s">
        <v>289</v>
      </c>
      <c r="C60" s="308"/>
      <c r="D60" s="113">
        <v>6.0501296456352636</v>
      </c>
      <c r="E60" s="115">
        <v>210</v>
      </c>
      <c r="F60" s="114">
        <v>141</v>
      </c>
      <c r="G60" s="114">
        <v>251</v>
      </c>
      <c r="H60" s="114">
        <v>170</v>
      </c>
      <c r="I60" s="140">
        <v>215</v>
      </c>
      <c r="J60" s="115">
        <v>-5</v>
      </c>
      <c r="K60" s="116">
        <v>-2.3255813953488373</v>
      </c>
    </row>
    <row r="61" spans="1:11" ht="14.1" customHeight="1" x14ac:dyDescent="0.2">
      <c r="A61" s="306" t="s">
        <v>290</v>
      </c>
      <c r="B61" s="307" t="s">
        <v>291</v>
      </c>
      <c r="C61" s="308"/>
      <c r="D61" s="113">
        <v>2.5641025641025643</v>
      </c>
      <c r="E61" s="115">
        <v>89</v>
      </c>
      <c r="F61" s="114">
        <v>40</v>
      </c>
      <c r="G61" s="114">
        <v>99</v>
      </c>
      <c r="H61" s="114">
        <v>62</v>
      </c>
      <c r="I61" s="140">
        <v>91</v>
      </c>
      <c r="J61" s="115">
        <v>-2</v>
      </c>
      <c r="K61" s="116">
        <v>-2.197802197802198</v>
      </c>
    </row>
    <row r="62" spans="1:11" ht="14.1" customHeight="1" x14ac:dyDescent="0.2">
      <c r="A62" s="306" t="s">
        <v>292</v>
      </c>
      <c r="B62" s="307" t="s">
        <v>293</v>
      </c>
      <c r="C62" s="308"/>
      <c r="D62" s="113">
        <v>1.613367905502737</v>
      </c>
      <c r="E62" s="115">
        <v>56</v>
      </c>
      <c r="F62" s="114">
        <v>49</v>
      </c>
      <c r="G62" s="114">
        <v>79</v>
      </c>
      <c r="H62" s="114">
        <v>48</v>
      </c>
      <c r="I62" s="140">
        <v>46</v>
      </c>
      <c r="J62" s="115">
        <v>10</v>
      </c>
      <c r="K62" s="116">
        <v>21.739130434782609</v>
      </c>
    </row>
    <row r="63" spans="1:11" ht="14.1" customHeight="1" x14ac:dyDescent="0.2">
      <c r="A63" s="306"/>
      <c r="B63" s="307" t="s">
        <v>294</v>
      </c>
      <c r="C63" s="308"/>
      <c r="D63" s="113">
        <v>1.4405070584845865</v>
      </c>
      <c r="E63" s="115">
        <v>50</v>
      </c>
      <c r="F63" s="114">
        <v>37</v>
      </c>
      <c r="G63" s="114">
        <v>69</v>
      </c>
      <c r="H63" s="114">
        <v>39</v>
      </c>
      <c r="I63" s="140">
        <v>42</v>
      </c>
      <c r="J63" s="115">
        <v>8</v>
      </c>
      <c r="K63" s="116">
        <v>19.047619047619047</v>
      </c>
    </row>
    <row r="64" spans="1:11" ht="14.1" customHeight="1" x14ac:dyDescent="0.2">
      <c r="A64" s="306" t="s">
        <v>295</v>
      </c>
      <c r="B64" s="307" t="s">
        <v>296</v>
      </c>
      <c r="C64" s="308"/>
      <c r="D64" s="113">
        <v>0.66263324690290981</v>
      </c>
      <c r="E64" s="115">
        <v>23</v>
      </c>
      <c r="F64" s="114">
        <v>9</v>
      </c>
      <c r="G64" s="114">
        <v>31</v>
      </c>
      <c r="H64" s="114">
        <v>21</v>
      </c>
      <c r="I64" s="140">
        <v>21</v>
      </c>
      <c r="J64" s="115">
        <v>2</v>
      </c>
      <c r="K64" s="116">
        <v>9.5238095238095237</v>
      </c>
    </row>
    <row r="65" spans="1:11" ht="14.1" customHeight="1" x14ac:dyDescent="0.2">
      <c r="A65" s="306" t="s">
        <v>297</v>
      </c>
      <c r="B65" s="307" t="s">
        <v>298</v>
      </c>
      <c r="C65" s="308"/>
      <c r="D65" s="113">
        <v>0.66263324690290981</v>
      </c>
      <c r="E65" s="115">
        <v>23</v>
      </c>
      <c r="F65" s="114">
        <v>29</v>
      </c>
      <c r="G65" s="114">
        <v>23</v>
      </c>
      <c r="H65" s="114">
        <v>19</v>
      </c>
      <c r="I65" s="140">
        <v>37</v>
      </c>
      <c r="J65" s="115">
        <v>-14</v>
      </c>
      <c r="K65" s="116">
        <v>-37.837837837837839</v>
      </c>
    </row>
    <row r="66" spans="1:11" ht="14.1" customHeight="1" x14ac:dyDescent="0.2">
      <c r="A66" s="306">
        <v>82</v>
      </c>
      <c r="B66" s="307" t="s">
        <v>299</v>
      </c>
      <c r="C66" s="308"/>
      <c r="D66" s="113">
        <v>2.1895707288965718</v>
      </c>
      <c r="E66" s="115">
        <v>76</v>
      </c>
      <c r="F66" s="114">
        <v>73</v>
      </c>
      <c r="G66" s="114">
        <v>123</v>
      </c>
      <c r="H66" s="114">
        <v>71</v>
      </c>
      <c r="I66" s="140">
        <v>81</v>
      </c>
      <c r="J66" s="115">
        <v>-5</v>
      </c>
      <c r="K66" s="116">
        <v>-6.1728395061728394</v>
      </c>
    </row>
    <row r="67" spans="1:11" ht="14.1" customHeight="1" x14ac:dyDescent="0.2">
      <c r="A67" s="306" t="s">
        <v>300</v>
      </c>
      <c r="B67" s="307" t="s">
        <v>301</v>
      </c>
      <c r="C67" s="308"/>
      <c r="D67" s="113">
        <v>1.2388360702967445</v>
      </c>
      <c r="E67" s="115">
        <v>43</v>
      </c>
      <c r="F67" s="114">
        <v>41</v>
      </c>
      <c r="G67" s="114">
        <v>73</v>
      </c>
      <c r="H67" s="114">
        <v>42</v>
      </c>
      <c r="I67" s="140">
        <v>47</v>
      </c>
      <c r="J67" s="115">
        <v>-4</v>
      </c>
      <c r="K67" s="116">
        <v>-8.5106382978723403</v>
      </c>
    </row>
    <row r="68" spans="1:11" ht="14.1" customHeight="1" x14ac:dyDescent="0.2">
      <c r="A68" s="306" t="s">
        <v>302</v>
      </c>
      <c r="B68" s="307" t="s">
        <v>303</v>
      </c>
      <c r="C68" s="308"/>
      <c r="D68" s="113">
        <v>0.43215211754537597</v>
      </c>
      <c r="E68" s="115">
        <v>15</v>
      </c>
      <c r="F68" s="114">
        <v>23</v>
      </c>
      <c r="G68" s="114">
        <v>20</v>
      </c>
      <c r="H68" s="114">
        <v>15</v>
      </c>
      <c r="I68" s="140">
        <v>23</v>
      </c>
      <c r="J68" s="115">
        <v>-8</v>
      </c>
      <c r="K68" s="116">
        <v>-34.782608695652172</v>
      </c>
    </row>
    <row r="69" spans="1:11" ht="14.1" customHeight="1" x14ac:dyDescent="0.2">
      <c r="A69" s="306">
        <v>83</v>
      </c>
      <c r="B69" s="307" t="s">
        <v>304</v>
      </c>
      <c r="C69" s="308"/>
      <c r="D69" s="113">
        <v>3.6876980697205415</v>
      </c>
      <c r="E69" s="115">
        <v>128</v>
      </c>
      <c r="F69" s="114">
        <v>90</v>
      </c>
      <c r="G69" s="114">
        <v>242</v>
      </c>
      <c r="H69" s="114">
        <v>64</v>
      </c>
      <c r="I69" s="140">
        <v>110</v>
      </c>
      <c r="J69" s="115">
        <v>18</v>
      </c>
      <c r="K69" s="116">
        <v>16.363636363636363</v>
      </c>
    </row>
    <row r="70" spans="1:11" ht="14.1" customHeight="1" x14ac:dyDescent="0.2">
      <c r="A70" s="306" t="s">
        <v>305</v>
      </c>
      <c r="B70" s="307" t="s">
        <v>306</v>
      </c>
      <c r="C70" s="308"/>
      <c r="D70" s="113">
        <v>2.7945836934600981</v>
      </c>
      <c r="E70" s="115">
        <v>97</v>
      </c>
      <c r="F70" s="114">
        <v>66</v>
      </c>
      <c r="G70" s="114">
        <v>205</v>
      </c>
      <c r="H70" s="114">
        <v>41</v>
      </c>
      <c r="I70" s="140">
        <v>74</v>
      </c>
      <c r="J70" s="115">
        <v>23</v>
      </c>
      <c r="K70" s="116">
        <v>31.081081081081081</v>
      </c>
    </row>
    <row r="71" spans="1:11" ht="14.1" customHeight="1" x14ac:dyDescent="0.2">
      <c r="A71" s="306"/>
      <c r="B71" s="307" t="s">
        <v>307</v>
      </c>
      <c r="C71" s="308"/>
      <c r="D71" s="113">
        <v>2.016709881878421</v>
      </c>
      <c r="E71" s="115">
        <v>70</v>
      </c>
      <c r="F71" s="114">
        <v>52</v>
      </c>
      <c r="G71" s="114">
        <v>165</v>
      </c>
      <c r="H71" s="114">
        <v>29</v>
      </c>
      <c r="I71" s="140">
        <v>51</v>
      </c>
      <c r="J71" s="115">
        <v>19</v>
      </c>
      <c r="K71" s="116">
        <v>37.254901960784316</v>
      </c>
    </row>
    <row r="72" spans="1:11" ht="14.1" customHeight="1" x14ac:dyDescent="0.2">
      <c r="A72" s="306">
        <v>84</v>
      </c>
      <c r="B72" s="307" t="s">
        <v>308</v>
      </c>
      <c r="C72" s="308"/>
      <c r="D72" s="113">
        <v>0.74906367041198507</v>
      </c>
      <c r="E72" s="115">
        <v>26</v>
      </c>
      <c r="F72" s="114">
        <v>19</v>
      </c>
      <c r="G72" s="114">
        <v>63</v>
      </c>
      <c r="H72" s="114">
        <v>11</v>
      </c>
      <c r="I72" s="140">
        <v>20</v>
      </c>
      <c r="J72" s="115">
        <v>6</v>
      </c>
      <c r="K72" s="116">
        <v>30</v>
      </c>
    </row>
    <row r="73" spans="1:11" ht="14.1" customHeight="1" x14ac:dyDescent="0.2">
      <c r="A73" s="306" t="s">
        <v>309</v>
      </c>
      <c r="B73" s="307" t="s">
        <v>310</v>
      </c>
      <c r="C73" s="308"/>
      <c r="D73" s="113">
        <v>8.6430423509075191E-2</v>
      </c>
      <c r="E73" s="115">
        <v>3</v>
      </c>
      <c r="F73" s="114" t="s">
        <v>513</v>
      </c>
      <c r="G73" s="114">
        <v>40</v>
      </c>
      <c r="H73" s="114">
        <v>0</v>
      </c>
      <c r="I73" s="140" t="s">
        <v>513</v>
      </c>
      <c r="J73" s="115" t="s">
        <v>513</v>
      </c>
      <c r="K73" s="116" t="s">
        <v>513</v>
      </c>
    </row>
    <row r="74" spans="1:11" ht="14.1" customHeight="1" x14ac:dyDescent="0.2">
      <c r="A74" s="306" t="s">
        <v>311</v>
      </c>
      <c r="B74" s="307" t="s">
        <v>312</v>
      </c>
      <c r="C74" s="308"/>
      <c r="D74" s="113" t="s">
        <v>513</v>
      </c>
      <c r="E74" s="115" t="s">
        <v>513</v>
      </c>
      <c r="F74" s="114" t="s">
        <v>513</v>
      </c>
      <c r="G74" s="114">
        <v>7</v>
      </c>
      <c r="H74" s="114">
        <v>3</v>
      </c>
      <c r="I74" s="140" t="s">
        <v>513</v>
      </c>
      <c r="J74" s="115" t="s">
        <v>513</v>
      </c>
      <c r="K74" s="116" t="s">
        <v>513</v>
      </c>
    </row>
    <row r="75" spans="1:11" ht="14.1" customHeight="1" x14ac:dyDescent="0.2">
      <c r="A75" s="306" t="s">
        <v>313</v>
      </c>
      <c r="B75" s="307" t="s">
        <v>314</v>
      </c>
      <c r="C75" s="308"/>
      <c r="D75" s="113" t="s">
        <v>513</v>
      </c>
      <c r="E75" s="115" t="s">
        <v>513</v>
      </c>
      <c r="F75" s="114">
        <v>0</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0</v>
      </c>
      <c r="I76" s="140" t="s">
        <v>513</v>
      </c>
      <c r="J76" s="115" t="s">
        <v>513</v>
      </c>
      <c r="K76" s="116" t="s">
        <v>513</v>
      </c>
    </row>
    <row r="77" spans="1:11" ht="14.1" customHeight="1" x14ac:dyDescent="0.2">
      <c r="A77" s="306">
        <v>92</v>
      </c>
      <c r="B77" s="307" t="s">
        <v>316</v>
      </c>
      <c r="C77" s="308"/>
      <c r="D77" s="113">
        <v>0.54739268222414295</v>
      </c>
      <c r="E77" s="115">
        <v>19</v>
      </c>
      <c r="F77" s="114">
        <v>21</v>
      </c>
      <c r="G77" s="114">
        <v>30</v>
      </c>
      <c r="H77" s="114">
        <v>21</v>
      </c>
      <c r="I77" s="140">
        <v>19</v>
      </c>
      <c r="J77" s="115">
        <v>0</v>
      </c>
      <c r="K77" s="116">
        <v>0</v>
      </c>
    </row>
    <row r="78" spans="1:11" ht="14.1" customHeight="1" x14ac:dyDescent="0.2">
      <c r="A78" s="306">
        <v>93</v>
      </c>
      <c r="B78" s="307" t="s">
        <v>317</v>
      </c>
      <c r="C78" s="308"/>
      <c r="D78" s="113" t="s">
        <v>513</v>
      </c>
      <c r="E78" s="115" t="s">
        <v>513</v>
      </c>
      <c r="F78" s="114">
        <v>4</v>
      </c>
      <c r="G78" s="114">
        <v>6</v>
      </c>
      <c r="H78" s="114">
        <v>5</v>
      </c>
      <c r="I78" s="140">
        <v>4</v>
      </c>
      <c r="J78" s="115" t="s">
        <v>513</v>
      </c>
      <c r="K78" s="116" t="s">
        <v>513</v>
      </c>
    </row>
    <row r="79" spans="1:11" ht="14.1" customHeight="1" x14ac:dyDescent="0.2">
      <c r="A79" s="306">
        <v>94</v>
      </c>
      <c r="B79" s="307" t="s">
        <v>318</v>
      </c>
      <c r="C79" s="308"/>
      <c r="D79" s="113">
        <v>1.1235955056179776</v>
      </c>
      <c r="E79" s="115">
        <v>39</v>
      </c>
      <c r="F79" s="114">
        <v>41</v>
      </c>
      <c r="G79" s="114">
        <v>33</v>
      </c>
      <c r="H79" s="114">
        <v>23</v>
      </c>
      <c r="I79" s="140">
        <v>31</v>
      </c>
      <c r="J79" s="115">
        <v>8</v>
      </c>
      <c r="K79" s="116">
        <v>25.806451612903224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0.14405070584845867</v>
      </c>
      <c r="E81" s="143">
        <v>5</v>
      </c>
      <c r="F81" s="144">
        <v>8</v>
      </c>
      <c r="G81" s="144">
        <v>5</v>
      </c>
      <c r="H81" s="144">
        <v>4</v>
      </c>
      <c r="I81" s="145">
        <v>15</v>
      </c>
      <c r="J81" s="143">
        <v>-10</v>
      </c>
      <c r="K81" s="146">
        <v>-66.666666666666671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37601</v>
      </c>
      <c r="C10" s="114">
        <v>22161</v>
      </c>
      <c r="D10" s="114">
        <v>15440</v>
      </c>
      <c r="E10" s="114">
        <v>30322</v>
      </c>
      <c r="F10" s="114">
        <v>7135</v>
      </c>
      <c r="G10" s="114">
        <v>6026</v>
      </c>
      <c r="H10" s="114">
        <v>9167</v>
      </c>
      <c r="I10" s="115">
        <v>11549</v>
      </c>
      <c r="J10" s="114">
        <v>7584</v>
      </c>
      <c r="K10" s="114">
        <v>3965</v>
      </c>
      <c r="L10" s="423">
        <v>2394</v>
      </c>
      <c r="M10" s="424">
        <v>2706</v>
      </c>
    </row>
    <row r="11" spans="1:13" ht="11.1" customHeight="1" x14ac:dyDescent="0.2">
      <c r="A11" s="422" t="s">
        <v>387</v>
      </c>
      <c r="B11" s="115">
        <v>38542</v>
      </c>
      <c r="C11" s="114">
        <v>22727</v>
      </c>
      <c r="D11" s="114">
        <v>15815</v>
      </c>
      <c r="E11" s="114">
        <v>31161</v>
      </c>
      <c r="F11" s="114">
        <v>7236</v>
      </c>
      <c r="G11" s="114">
        <v>6091</v>
      </c>
      <c r="H11" s="114">
        <v>9474</v>
      </c>
      <c r="I11" s="115">
        <v>11669</v>
      </c>
      <c r="J11" s="114">
        <v>7594</v>
      </c>
      <c r="K11" s="114">
        <v>4075</v>
      </c>
      <c r="L11" s="423">
        <v>2611</v>
      </c>
      <c r="M11" s="424">
        <v>1759</v>
      </c>
    </row>
    <row r="12" spans="1:13" ht="11.1" customHeight="1" x14ac:dyDescent="0.2">
      <c r="A12" s="422" t="s">
        <v>388</v>
      </c>
      <c r="B12" s="115">
        <v>39702</v>
      </c>
      <c r="C12" s="114">
        <v>23363</v>
      </c>
      <c r="D12" s="114">
        <v>16339</v>
      </c>
      <c r="E12" s="114">
        <v>32247</v>
      </c>
      <c r="F12" s="114">
        <v>7312</v>
      </c>
      <c r="G12" s="114">
        <v>6700</v>
      </c>
      <c r="H12" s="114">
        <v>9754</v>
      </c>
      <c r="I12" s="115">
        <v>11887</v>
      </c>
      <c r="J12" s="114">
        <v>7685</v>
      </c>
      <c r="K12" s="114">
        <v>4202</v>
      </c>
      <c r="L12" s="423">
        <v>3906</v>
      </c>
      <c r="M12" s="424">
        <v>2866</v>
      </c>
    </row>
    <row r="13" spans="1:13" s="110" customFormat="1" ht="11.1" customHeight="1" x14ac:dyDescent="0.2">
      <c r="A13" s="422" t="s">
        <v>389</v>
      </c>
      <c r="B13" s="115">
        <v>39041</v>
      </c>
      <c r="C13" s="114">
        <v>22836</v>
      </c>
      <c r="D13" s="114">
        <v>16205</v>
      </c>
      <c r="E13" s="114">
        <v>31551</v>
      </c>
      <c r="F13" s="114">
        <v>7345</v>
      </c>
      <c r="G13" s="114">
        <v>6419</v>
      </c>
      <c r="H13" s="114">
        <v>9750</v>
      </c>
      <c r="I13" s="115">
        <v>11843</v>
      </c>
      <c r="J13" s="114">
        <v>7677</v>
      </c>
      <c r="K13" s="114">
        <v>4166</v>
      </c>
      <c r="L13" s="423">
        <v>2158</v>
      </c>
      <c r="M13" s="424">
        <v>2905</v>
      </c>
    </row>
    <row r="14" spans="1:13" ht="15" customHeight="1" x14ac:dyDescent="0.2">
      <c r="A14" s="422" t="s">
        <v>390</v>
      </c>
      <c r="B14" s="115">
        <v>39014</v>
      </c>
      <c r="C14" s="114">
        <v>22835</v>
      </c>
      <c r="D14" s="114">
        <v>16179</v>
      </c>
      <c r="E14" s="114">
        <v>30384</v>
      </c>
      <c r="F14" s="114">
        <v>8498</v>
      </c>
      <c r="G14" s="114">
        <v>6256</v>
      </c>
      <c r="H14" s="114">
        <v>9889</v>
      </c>
      <c r="I14" s="115">
        <v>11684</v>
      </c>
      <c r="J14" s="114">
        <v>7555</v>
      </c>
      <c r="K14" s="114">
        <v>4129</v>
      </c>
      <c r="L14" s="423">
        <v>2806</v>
      </c>
      <c r="M14" s="424">
        <v>2884</v>
      </c>
    </row>
    <row r="15" spans="1:13" ht="11.1" customHeight="1" x14ac:dyDescent="0.2">
      <c r="A15" s="422" t="s">
        <v>387</v>
      </c>
      <c r="B15" s="115">
        <v>39914</v>
      </c>
      <c r="C15" s="114">
        <v>23403</v>
      </c>
      <c r="D15" s="114">
        <v>16511</v>
      </c>
      <c r="E15" s="114">
        <v>30874</v>
      </c>
      <c r="F15" s="114">
        <v>8907</v>
      </c>
      <c r="G15" s="114">
        <v>6278</v>
      </c>
      <c r="H15" s="114">
        <v>10257</v>
      </c>
      <c r="I15" s="115">
        <v>11964</v>
      </c>
      <c r="J15" s="114">
        <v>7653</v>
      </c>
      <c r="K15" s="114">
        <v>4311</v>
      </c>
      <c r="L15" s="423">
        <v>2906</v>
      </c>
      <c r="M15" s="424">
        <v>2029</v>
      </c>
    </row>
    <row r="16" spans="1:13" ht="11.1" customHeight="1" x14ac:dyDescent="0.2">
      <c r="A16" s="422" t="s">
        <v>388</v>
      </c>
      <c r="B16" s="115">
        <v>41112</v>
      </c>
      <c r="C16" s="114">
        <v>24070</v>
      </c>
      <c r="D16" s="114">
        <v>17042</v>
      </c>
      <c r="E16" s="114">
        <v>31864</v>
      </c>
      <c r="F16" s="114">
        <v>9230</v>
      </c>
      <c r="G16" s="114">
        <v>6899</v>
      </c>
      <c r="H16" s="114">
        <v>10584</v>
      </c>
      <c r="I16" s="115">
        <v>12195</v>
      </c>
      <c r="J16" s="114">
        <v>7734</v>
      </c>
      <c r="K16" s="114">
        <v>4461</v>
      </c>
      <c r="L16" s="423">
        <v>4144</v>
      </c>
      <c r="M16" s="424">
        <v>3237</v>
      </c>
    </row>
    <row r="17" spans="1:13" s="110" customFormat="1" ht="11.1" customHeight="1" x14ac:dyDescent="0.2">
      <c r="A17" s="422" t="s">
        <v>389</v>
      </c>
      <c r="B17" s="115">
        <v>40739</v>
      </c>
      <c r="C17" s="114">
        <v>23784</v>
      </c>
      <c r="D17" s="114">
        <v>16955</v>
      </c>
      <c r="E17" s="114">
        <v>31555</v>
      </c>
      <c r="F17" s="114">
        <v>9170</v>
      </c>
      <c r="G17" s="114">
        <v>6654</v>
      </c>
      <c r="H17" s="114">
        <v>10618</v>
      </c>
      <c r="I17" s="115">
        <v>12271</v>
      </c>
      <c r="J17" s="114">
        <v>7762</v>
      </c>
      <c r="K17" s="114">
        <v>4509</v>
      </c>
      <c r="L17" s="423">
        <v>2213</v>
      </c>
      <c r="M17" s="424">
        <v>2780</v>
      </c>
    </row>
    <row r="18" spans="1:13" ht="15" customHeight="1" x14ac:dyDescent="0.2">
      <c r="A18" s="422" t="s">
        <v>391</v>
      </c>
      <c r="B18" s="115">
        <v>40949</v>
      </c>
      <c r="C18" s="114">
        <v>24008</v>
      </c>
      <c r="D18" s="114">
        <v>16941</v>
      </c>
      <c r="E18" s="114">
        <v>31403</v>
      </c>
      <c r="F18" s="114">
        <v>9518</v>
      </c>
      <c r="G18" s="114">
        <v>6576</v>
      </c>
      <c r="H18" s="114">
        <v>10762</v>
      </c>
      <c r="I18" s="115">
        <v>11954</v>
      </c>
      <c r="J18" s="114">
        <v>7594</v>
      </c>
      <c r="K18" s="114">
        <v>4360</v>
      </c>
      <c r="L18" s="423">
        <v>3379</v>
      </c>
      <c r="M18" s="424">
        <v>3228</v>
      </c>
    </row>
    <row r="19" spans="1:13" ht="11.1" customHeight="1" x14ac:dyDescent="0.2">
      <c r="A19" s="422" t="s">
        <v>387</v>
      </c>
      <c r="B19" s="115">
        <v>41835</v>
      </c>
      <c r="C19" s="114">
        <v>24541</v>
      </c>
      <c r="D19" s="114">
        <v>17294</v>
      </c>
      <c r="E19" s="114">
        <v>32034</v>
      </c>
      <c r="F19" s="114">
        <v>9772</v>
      </c>
      <c r="G19" s="114">
        <v>6599</v>
      </c>
      <c r="H19" s="114">
        <v>11062</v>
      </c>
      <c r="I19" s="115">
        <v>12217</v>
      </c>
      <c r="J19" s="114">
        <v>7665</v>
      </c>
      <c r="K19" s="114">
        <v>4552</v>
      </c>
      <c r="L19" s="423">
        <v>3024</v>
      </c>
      <c r="M19" s="424">
        <v>2229</v>
      </c>
    </row>
    <row r="20" spans="1:13" ht="11.1" customHeight="1" x14ac:dyDescent="0.2">
      <c r="A20" s="422" t="s">
        <v>388</v>
      </c>
      <c r="B20" s="115">
        <v>42685</v>
      </c>
      <c r="C20" s="114">
        <v>25051</v>
      </c>
      <c r="D20" s="114">
        <v>17634</v>
      </c>
      <c r="E20" s="114">
        <v>32756</v>
      </c>
      <c r="F20" s="114">
        <v>9924</v>
      </c>
      <c r="G20" s="114">
        <v>7159</v>
      </c>
      <c r="H20" s="114">
        <v>11281</v>
      </c>
      <c r="I20" s="115">
        <v>12568</v>
      </c>
      <c r="J20" s="114">
        <v>7846</v>
      </c>
      <c r="K20" s="114">
        <v>4722</v>
      </c>
      <c r="L20" s="423">
        <v>3870</v>
      </c>
      <c r="M20" s="424">
        <v>3187</v>
      </c>
    </row>
    <row r="21" spans="1:13" s="110" customFormat="1" ht="11.1" customHeight="1" x14ac:dyDescent="0.2">
      <c r="A21" s="422" t="s">
        <v>389</v>
      </c>
      <c r="B21" s="115">
        <v>42319</v>
      </c>
      <c r="C21" s="114">
        <v>24710</v>
      </c>
      <c r="D21" s="114">
        <v>17609</v>
      </c>
      <c r="E21" s="114">
        <v>32477</v>
      </c>
      <c r="F21" s="114">
        <v>9835</v>
      </c>
      <c r="G21" s="114">
        <v>6839</v>
      </c>
      <c r="H21" s="114">
        <v>11396</v>
      </c>
      <c r="I21" s="115">
        <v>12433</v>
      </c>
      <c r="J21" s="114">
        <v>7707</v>
      </c>
      <c r="K21" s="114">
        <v>4726</v>
      </c>
      <c r="L21" s="423">
        <v>2177</v>
      </c>
      <c r="M21" s="424">
        <v>2631</v>
      </c>
    </row>
    <row r="22" spans="1:13" ht="15" customHeight="1" x14ac:dyDescent="0.2">
      <c r="A22" s="422" t="s">
        <v>392</v>
      </c>
      <c r="B22" s="115">
        <v>42418</v>
      </c>
      <c r="C22" s="114">
        <v>24784</v>
      </c>
      <c r="D22" s="114">
        <v>17634</v>
      </c>
      <c r="E22" s="114">
        <v>32534</v>
      </c>
      <c r="F22" s="114">
        <v>9853</v>
      </c>
      <c r="G22" s="114">
        <v>6659</v>
      </c>
      <c r="H22" s="114">
        <v>11577</v>
      </c>
      <c r="I22" s="115">
        <v>12158</v>
      </c>
      <c r="J22" s="114">
        <v>7613</v>
      </c>
      <c r="K22" s="114">
        <v>4545</v>
      </c>
      <c r="L22" s="423">
        <v>2948</v>
      </c>
      <c r="M22" s="424">
        <v>2915</v>
      </c>
    </row>
    <row r="23" spans="1:13" ht="11.1" customHeight="1" x14ac:dyDescent="0.2">
      <c r="A23" s="422" t="s">
        <v>387</v>
      </c>
      <c r="B23" s="115">
        <v>43216</v>
      </c>
      <c r="C23" s="114">
        <v>25362</v>
      </c>
      <c r="D23" s="114">
        <v>17854</v>
      </c>
      <c r="E23" s="114">
        <v>33147</v>
      </c>
      <c r="F23" s="114">
        <v>10033</v>
      </c>
      <c r="G23" s="114">
        <v>6643</v>
      </c>
      <c r="H23" s="114">
        <v>11951</v>
      </c>
      <c r="I23" s="115">
        <v>12427</v>
      </c>
      <c r="J23" s="114">
        <v>7670</v>
      </c>
      <c r="K23" s="114">
        <v>4757</v>
      </c>
      <c r="L23" s="423">
        <v>3024</v>
      </c>
      <c r="M23" s="424">
        <v>2246</v>
      </c>
    </row>
    <row r="24" spans="1:13" ht="11.1" customHeight="1" x14ac:dyDescent="0.2">
      <c r="A24" s="422" t="s">
        <v>388</v>
      </c>
      <c r="B24" s="115">
        <v>44028</v>
      </c>
      <c r="C24" s="114">
        <v>25762</v>
      </c>
      <c r="D24" s="114">
        <v>18266</v>
      </c>
      <c r="E24" s="114">
        <v>33725</v>
      </c>
      <c r="F24" s="114">
        <v>10145</v>
      </c>
      <c r="G24" s="114">
        <v>7173</v>
      </c>
      <c r="H24" s="114">
        <v>12166</v>
      </c>
      <c r="I24" s="115">
        <v>12767</v>
      </c>
      <c r="J24" s="114">
        <v>7832</v>
      </c>
      <c r="K24" s="114">
        <v>4935</v>
      </c>
      <c r="L24" s="423">
        <v>4163</v>
      </c>
      <c r="M24" s="424">
        <v>3560</v>
      </c>
    </row>
    <row r="25" spans="1:13" s="110" customFormat="1" ht="11.1" customHeight="1" x14ac:dyDescent="0.2">
      <c r="A25" s="422" t="s">
        <v>389</v>
      </c>
      <c r="B25" s="115">
        <v>43266</v>
      </c>
      <c r="C25" s="114">
        <v>25234</v>
      </c>
      <c r="D25" s="114">
        <v>18032</v>
      </c>
      <c r="E25" s="114">
        <v>33073</v>
      </c>
      <c r="F25" s="114">
        <v>10030</v>
      </c>
      <c r="G25" s="114">
        <v>6861</v>
      </c>
      <c r="H25" s="114">
        <v>12108</v>
      </c>
      <c r="I25" s="115">
        <v>12741</v>
      </c>
      <c r="J25" s="114">
        <v>7861</v>
      </c>
      <c r="K25" s="114">
        <v>4880</v>
      </c>
      <c r="L25" s="423">
        <v>2306</v>
      </c>
      <c r="M25" s="424">
        <v>3076</v>
      </c>
    </row>
    <row r="26" spans="1:13" ht="15" customHeight="1" x14ac:dyDescent="0.2">
      <c r="A26" s="422" t="s">
        <v>393</v>
      </c>
      <c r="B26" s="115">
        <v>43380</v>
      </c>
      <c r="C26" s="114">
        <v>25292</v>
      </c>
      <c r="D26" s="114">
        <v>18088</v>
      </c>
      <c r="E26" s="114">
        <v>33052</v>
      </c>
      <c r="F26" s="114">
        <v>10168</v>
      </c>
      <c r="G26" s="114">
        <v>6671</v>
      </c>
      <c r="H26" s="114">
        <v>12303</v>
      </c>
      <c r="I26" s="115">
        <v>12644</v>
      </c>
      <c r="J26" s="114">
        <v>7828</v>
      </c>
      <c r="K26" s="114">
        <v>4816</v>
      </c>
      <c r="L26" s="423">
        <v>2989</v>
      </c>
      <c r="M26" s="424">
        <v>2899</v>
      </c>
    </row>
    <row r="27" spans="1:13" ht="11.1" customHeight="1" x14ac:dyDescent="0.2">
      <c r="A27" s="422" t="s">
        <v>387</v>
      </c>
      <c r="B27" s="115">
        <v>44312</v>
      </c>
      <c r="C27" s="114">
        <v>25820</v>
      </c>
      <c r="D27" s="114">
        <v>18492</v>
      </c>
      <c r="E27" s="114">
        <v>33691</v>
      </c>
      <c r="F27" s="114">
        <v>10462</v>
      </c>
      <c r="G27" s="114">
        <v>6675</v>
      </c>
      <c r="H27" s="114">
        <v>12673</v>
      </c>
      <c r="I27" s="115">
        <v>12991</v>
      </c>
      <c r="J27" s="114">
        <v>7910</v>
      </c>
      <c r="K27" s="114">
        <v>5081</v>
      </c>
      <c r="L27" s="423">
        <v>3036</v>
      </c>
      <c r="M27" s="424">
        <v>2219</v>
      </c>
    </row>
    <row r="28" spans="1:13" ht="11.1" customHeight="1" x14ac:dyDescent="0.2">
      <c r="A28" s="422" t="s">
        <v>388</v>
      </c>
      <c r="B28" s="115">
        <v>45172</v>
      </c>
      <c r="C28" s="114">
        <v>26297</v>
      </c>
      <c r="D28" s="114">
        <v>18875</v>
      </c>
      <c r="E28" s="114">
        <v>34488</v>
      </c>
      <c r="F28" s="114">
        <v>10674</v>
      </c>
      <c r="G28" s="114">
        <v>7178</v>
      </c>
      <c r="H28" s="114">
        <v>12900</v>
      </c>
      <c r="I28" s="115">
        <v>13249</v>
      </c>
      <c r="J28" s="114">
        <v>7997</v>
      </c>
      <c r="K28" s="114">
        <v>5252</v>
      </c>
      <c r="L28" s="423">
        <v>4181</v>
      </c>
      <c r="M28" s="424">
        <v>3468</v>
      </c>
    </row>
    <row r="29" spans="1:13" s="110" customFormat="1" ht="11.1" customHeight="1" x14ac:dyDescent="0.2">
      <c r="A29" s="422" t="s">
        <v>389</v>
      </c>
      <c r="B29" s="115">
        <v>44639</v>
      </c>
      <c r="C29" s="114">
        <v>25914</v>
      </c>
      <c r="D29" s="114">
        <v>18725</v>
      </c>
      <c r="E29" s="114">
        <v>33939</v>
      </c>
      <c r="F29" s="114">
        <v>10700</v>
      </c>
      <c r="G29" s="114">
        <v>6855</v>
      </c>
      <c r="H29" s="114">
        <v>12954</v>
      </c>
      <c r="I29" s="115">
        <v>13210</v>
      </c>
      <c r="J29" s="114">
        <v>7982</v>
      </c>
      <c r="K29" s="114">
        <v>5228</v>
      </c>
      <c r="L29" s="423">
        <v>2453</v>
      </c>
      <c r="M29" s="424">
        <v>3010</v>
      </c>
    </row>
    <row r="30" spans="1:13" ht="15" customHeight="1" x14ac:dyDescent="0.2">
      <c r="A30" s="422" t="s">
        <v>394</v>
      </c>
      <c r="B30" s="115">
        <v>44519</v>
      </c>
      <c r="C30" s="114">
        <v>25730</v>
      </c>
      <c r="D30" s="114">
        <v>18789</v>
      </c>
      <c r="E30" s="114">
        <v>33622</v>
      </c>
      <c r="F30" s="114">
        <v>10897</v>
      </c>
      <c r="G30" s="114">
        <v>6596</v>
      </c>
      <c r="H30" s="114">
        <v>13099</v>
      </c>
      <c r="I30" s="115">
        <v>12920</v>
      </c>
      <c r="J30" s="114">
        <v>7841</v>
      </c>
      <c r="K30" s="114">
        <v>5079</v>
      </c>
      <c r="L30" s="423">
        <v>3292</v>
      </c>
      <c r="M30" s="424">
        <v>3410</v>
      </c>
    </row>
    <row r="31" spans="1:13" ht="11.1" customHeight="1" x14ac:dyDescent="0.2">
      <c r="A31" s="422" t="s">
        <v>387</v>
      </c>
      <c r="B31" s="115">
        <v>44896</v>
      </c>
      <c r="C31" s="114">
        <v>25919</v>
      </c>
      <c r="D31" s="114">
        <v>18977</v>
      </c>
      <c r="E31" s="114">
        <v>33845</v>
      </c>
      <c r="F31" s="114">
        <v>11051</v>
      </c>
      <c r="G31" s="114">
        <v>6525</v>
      </c>
      <c r="H31" s="114">
        <v>13384</v>
      </c>
      <c r="I31" s="115">
        <v>13137</v>
      </c>
      <c r="J31" s="114">
        <v>7866</v>
      </c>
      <c r="K31" s="114">
        <v>5271</v>
      </c>
      <c r="L31" s="423">
        <v>3251</v>
      </c>
      <c r="M31" s="424">
        <v>2908</v>
      </c>
    </row>
    <row r="32" spans="1:13" ht="11.1" customHeight="1" x14ac:dyDescent="0.2">
      <c r="A32" s="422" t="s">
        <v>388</v>
      </c>
      <c r="B32" s="115">
        <v>45909</v>
      </c>
      <c r="C32" s="114">
        <v>26546</v>
      </c>
      <c r="D32" s="114">
        <v>19363</v>
      </c>
      <c r="E32" s="114">
        <v>34630</v>
      </c>
      <c r="F32" s="114">
        <v>11279</v>
      </c>
      <c r="G32" s="114">
        <v>7099</v>
      </c>
      <c r="H32" s="114">
        <v>13580</v>
      </c>
      <c r="I32" s="115">
        <v>13299</v>
      </c>
      <c r="J32" s="114">
        <v>7808</v>
      </c>
      <c r="K32" s="114">
        <v>5491</v>
      </c>
      <c r="L32" s="423">
        <v>4342</v>
      </c>
      <c r="M32" s="424">
        <v>3433</v>
      </c>
    </row>
    <row r="33" spans="1:13" s="110" customFormat="1" ht="11.1" customHeight="1" x14ac:dyDescent="0.2">
      <c r="A33" s="422" t="s">
        <v>389</v>
      </c>
      <c r="B33" s="115">
        <v>45179</v>
      </c>
      <c r="C33" s="114">
        <v>25996</v>
      </c>
      <c r="D33" s="114">
        <v>19183</v>
      </c>
      <c r="E33" s="114">
        <v>33925</v>
      </c>
      <c r="F33" s="114">
        <v>11254</v>
      </c>
      <c r="G33" s="114">
        <v>6752</v>
      </c>
      <c r="H33" s="114">
        <v>13550</v>
      </c>
      <c r="I33" s="115">
        <v>13294</v>
      </c>
      <c r="J33" s="114">
        <v>7846</v>
      </c>
      <c r="K33" s="114">
        <v>5448</v>
      </c>
      <c r="L33" s="423">
        <v>2353</v>
      </c>
      <c r="M33" s="424">
        <v>3030</v>
      </c>
    </row>
    <row r="34" spans="1:13" ht="15" customHeight="1" x14ac:dyDescent="0.2">
      <c r="A34" s="422" t="s">
        <v>395</v>
      </c>
      <c r="B34" s="115">
        <v>45251</v>
      </c>
      <c r="C34" s="114">
        <v>26039</v>
      </c>
      <c r="D34" s="114">
        <v>19212</v>
      </c>
      <c r="E34" s="114">
        <v>33890</v>
      </c>
      <c r="F34" s="114">
        <v>11361</v>
      </c>
      <c r="G34" s="114">
        <v>6544</v>
      </c>
      <c r="H34" s="114">
        <v>13756</v>
      </c>
      <c r="I34" s="115">
        <v>13176</v>
      </c>
      <c r="J34" s="114">
        <v>7767</v>
      </c>
      <c r="K34" s="114">
        <v>5409</v>
      </c>
      <c r="L34" s="423">
        <v>3133</v>
      </c>
      <c r="M34" s="424">
        <v>3000</v>
      </c>
    </row>
    <row r="35" spans="1:13" ht="11.1" customHeight="1" x14ac:dyDescent="0.2">
      <c r="A35" s="422" t="s">
        <v>387</v>
      </c>
      <c r="B35" s="115">
        <v>45694</v>
      </c>
      <c r="C35" s="114">
        <v>26347</v>
      </c>
      <c r="D35" s="114">
        <v>19347</v>
      </c>
      <c r="E35" s="114">
        <v>34062</v>
      </c>
      <c r="F35" s="114">
        <v>11632</v>
      </c>
      <c r="G35" s="114">
        <v>6400</v>
      </c>
      <c r="H35" s="114">
        <v>14037</v>
      </c>
      <c r="I35" s="115">
        <v>13478</v>
      </c>
      <c r="J35" s="114">
        <v>7822</v>
      </c>
      <c r="K35" s="114">
        <v>5656</v>
      </c>
      <c r="L35" s="423">
        <v>3098</v>
      </c>
      <c r="M35" s="424">
        <v>2443</v>
      </c>
    </row>
    <row r="36" spans="1:13" ht="11.1" customHeight="1" x14ac:dyDescent="0.2">
      <c r="A36" s="422" t="s">
        <v>388</v>
      </c>
      <c r="B36" s="115">
        <v>45828</v>
      </c>
      <c r="C36" s="114">
        <v>26715</v>
      </c>
      <c r="D36" s="114">
        <v>19113</v>
      </c>
      <c r="E36" s="114">
        <v>34452</v>
      </c>
      <c r="F36" s="114">
        <v>11376</v>
      </c>
      <c r="G36" s="114">
        <v>6898</v>
      </c>
      <c r="H36" s="114">
        <v>13979</v>
      </c>
      <c r="I36" s="115">
        <v>13416</v>
      </c>
      <c r="J36" s="114">
        <v>7696</v>
      </c>
      <c r="K36" s="114">
        <v>5720</v>
      </c>
      <c r="L36" s="423">
        <v>4377</v>
      </c>
      <c r="M36" s="424">
        <v>3674</v>
      </c>
    </row>
    <row r="37" spans="1:13" s="110" customFormat="1" ht="11.1" customHeight="1" x14ac:dyDescent="0.2">
      <c r="A37" s="422" t="s">
        <v>389</v>
      </c>
      <c r="B37" s="115">
        <v>45222</v>
      </c>
      <c r="C37" s="114">
        <v>26293</v>
      </c>
      <c r="D37" s="114">
        <v>18929</v>
      </c>
      <c r="E37" s="114">
        <v>33842</v>
      </c>
      <c r="F37" s="114">
        <v>11380</v>
      </c>
      <c r="G37" s="114">
        <v>6559</v>
      </c>
      <c r="H37" s="114">
        <v>14050</v>
      </c>
      <c r="I37" s="115">
        <v>13406</v>
      </c>
      <c r="J37" s="114">
        <v>7719</v>
      </c>
      <c r="K37" s="114">
        <v>5687</v>
      </c>
      <c r="L37" s="423">
        <v>2306</v>
      </c>
      <c r="M37" s="424">
        <v>2939</v>
      </c>
    </row>
    <row r="38" spans="1:13" ht="15" customHeight="1" x14ac:dyDescent="0.2">
      <c r="A38" s="425" t="s">
        <v>396</v>
      </c>
      <c r="B38" s="115">
        <v>45353</v>
      </c>
      <c r="C38" s="114">
        <v>26428</v>
      </c>
      <c r="D38" s="114">
        <v>18925</v>
      </c>
      <c r="E38" s="114">
        <v>33909</v>
      </c>
      <c r="F38" s="114">
        <v>11444</v>
      </c>
      <c r="G38" s="114">
        <v>6432</v>
      </c>
      <c r="H38" s="114">
        <v>14263</v>
      </c>
      <c r="I38" s="115">
        <v>13290</v>
      </c>
      <c r="J38" s="114">
        <v>7658</v>
      </c>
      <c r="K38" s="114">
        <v>5632</v>
      </c>
      <c r="L38" s="423">
        <v>3354</v>
      </c>
      <c r="M38" s="424">
        <v>3218</v>
      </c>
    </row>
    <row r="39" spans="1:13" ht="11.1" customHeight="1" x14ac:dyDescent="0.2">
      <c r="A39" s="422" t="s">
        <v>387</v>
      </c>
      <c r="B39" s="115">
        <v>46266</v>
      </c>
      <c r="C39" s="114">
        <v>26989</v>
      </c>
      <c r="D39" s="114">
        <v>19277</v>
      </c>
      <c r="E39" s="114">
        <v>34535</v>
      </c>
      <c r="F39" s="114">
        <v>11731</v>
      </c>
      <c r="G39" s="114">
        <v>6411</v>
      </c>
      <c r="H39" s="114">
        <v>14670</v>
      </c>
      <c r="I39" s="115">
        <v>13679</v>
      </c>
      <c r="J39" s="114">
        <v>7739</v>
      </c>
      <c r="K39" s="114">
        <v>5940</v>
      </c>
      <c r="L39" s="423">
        <v>3303</v>
      </c>
      <c r="M39" s="424">
        <v>2542</v>
      </c>
    </row>
    <row r="40" spans="1:13" ht="11.1" customHeight="1" x14ac:dyDescent="0.2">
      <c r="A40" s="425" t="s">
        <v>388</v>
      </c>
      <c r="B40" s="115">
        <v>47319</v>
      </c>
      <c r="C40" s="114">
        <v>27619</v>
      </c>
      <c r="D40" s="114">
        <v>19700</v>
      </c>
      <c r="E40" s="114">
        <v>35348</v>
      </c>
      <c r="F40" s="114">
        <v>11971</v>
      </c>
      <c r="G40" s="114">
        <v>7082</v>
      </c>
      <c r="H40" s="114">
        <v>14896</v>
      </c>
      <c r="I40" s="115">
        <v>13668</v>
      </c>
      <c r="J40" s="114">
        <v>7713</v>
      </c>
      <c r="K40" s="114">
        <v>5955</v>
      </c>
      <c r="L40" s="423">
        <v>4578</v>
      </c>
      <c r="M40" s="424">
        <v>3696</v>
      </c>
    </row>
    <row r="41" spans="1:13" s="110" customFormat="1" ht="11.1" customHeight="1" x14ac:dyDescent="0.2">
      <c r="A41" s="422" t="s">
        <v>389</v>
      </c>
      <c r="B41" s="115">
        <v>46896</v>
      </c>
      <c r="C41" s="114">
        <v>27315</v>
      </c>
      <c r="D41" s="114">
        <v>19581</v>
      </c>
      <c r="E41" s="114">
        <v>34867</v>
      </c>
      <c r="F41" s="114">
        <v>12029</v>
      </c>
      <c r="G41" s="114">
        <v>6840</v>
      </c>
      <c r="H41" s="114">
        <v>14889</v>
      </c>
      <c r="I41" s="115">
        <v>13696</v>
      </c>
      <c r="J41" s="114">
        <v>7770</v>
      </c>
      <c r="K41" s="114">
        <v>5926</v>
      </c>
      <c r="L41" s="423">
        <v>2778</v>
      </c>
      <c r="M41" s="424">
        <v>3256</v>
      </c>
    </row>
    <row r="42" spans="1:13" ht="15" customHeight="1" x14ac:dyDescent="0.2">
      <c r="A42" s="422" t="s">
        <v>397</v>
      </c>
      <c r="B42" s="115">
        <v>47123</v>
      </c>
      <c r="C42" s="114">
        <v>27416</v>
      </c>
      <c r="D42" s="114">
        <v>19707</v>
      </c>
      <c r="E42" s="114">
        <v>34976</v>
      </c>
      <c r="F42" s="114">
        <v>12147</v>
      </c>
      <c r="G42" s="114">
        <v>6611</v>
      </c>
      <c r="H42" s="114">
        <v>15055</v>
      </c>
      <c r="I42" s="115">
        <v>13594</v>
      </c>
      <c r="J42" s="114">
        <v>7666</v>
      </c>
      <c r="K42" s="114">
        <v>5928</v>
      </c>
      <c r="L42" s="423">
        <v>3512</v>
      </c>
      <c r="M42" s="424">
        <v>3294</v>
      </c>
    </row>
    <row r="43" spans="1:13" ht="11.1" customHeight="1" x14ac:dyDescent="0.2">
      <c r="A43" s="422" t="s">
        <v>387</v>
      </c>
      <c r="B43" s="115">
        <v>47828</v>
      </c>
      <c r="C43" s="114">
        <v>27866</v>
      </c>
      <c r="D43" s="114">
        <v>19962</v>
      </c>
      <c r="E43" s="114">
        <v>35477</v>
      </c>
      <c r="F43" s="114">
        <v>12351</v>
      </c>
      <c r="G43" s="114">
        <v>6567</v>
      </c>
      <c r="H43" s="114">
        <v>15404</v>
      </c>
      <c r="I43" s="115">
        <v>14027</v>
      </c>
      <c r="J43" s="114">
        <v>7787</v>
      </c>
      <c r="K43" s="114">
        <v>6240</v>
      </c>
      <c r="L43" s="423">
        <v>3416</v>
      </c>
      <c r="M43" s="424">
        <v>2739</v>
      </c>
    </row>
    <row r="44" spans="1:13" ht="11.1" customHeight="1" x14ac:dyDescent="0.2">
      <c r="A44" s="422" t="s">
        <v>388</v>
      </c>
      <c r="B44" s="115">
        <v>48818</v>
      </c>
      <c r="C44" s="114">
        <v>28528</v>
      </c>
      <c r="D44" s="114">
        <v>20290</v>
      </c>
      <c r="E44" s="114">
        <v>36371</v>
      </c>
      <c r="F44" s="114">
        <v>12447</v>
      </c>
      <c r="G44" s="114">
        <v>7235</v>
      </c>
      <c r="H44" s="114">
        <v>15612</v>
      </c>
      <c r="I44" s="115">
        <v>14080</v>
      </c>
      <c r="J44" s="114">
        <v>7775</v>
      </c>
      <c r="K44" s="114">
        <v>6305</v>
      </c>
      <c r="L44" s="423">
        <v>4765</v>
      </c>
      <c r="M44" s="424">
        <v>3886</v>
      </c>
    </row>
    <row r="45" spans="1:13" s="110" customFormat="1" ht="11.1" customHeight="1" x14ac:dyDescent="0.2">
      <c r="A45" s="422" t="s">
        <v>389</v>
      </c>
      <c r="B45" s="115">
        <v>48540</v>
      </c>
      <c r="C45" s="114">
        <v>28354</v>
      </c>
      <c r="D45" s="114">
        <v>20186</v>
      </c>
      <c r="E45" s="114">
        <v>36130</v>
      </c>
      <c r="F45" s="114">
        <v>12410</v>
      </c>
      <c r="G45" s="114">
        <v>6954</v>
      </c>
      <c r="H45" s="114">
        <v>15683</v>
      </c>
      <c r="I45" s="115">
        <v>13999</v>
      </c>
      <c r="J45" s="114">
        <v>7755</v>
      </c>
      <c r="K45" s="114">
        <v>6244</v>
      </c>
      <c r="L45" s="423">
        <v>2847</v>
      </c>
      <c r="M45" s="424">
        <v>3150</v>
      </c>
    </row>
    <row r="46" spans="1:13" ht="15" customHeight="1" x14ac:dyDescent="0.2">
      <c r="A46" s="422" t="s">
        <v>398</v>
      </c>
      <c r="B46" s="115">
        <v>48548</v>
      </c>
      <c r="C46" s="114">
        <v>28354</v>
      </c>
      <c r="D46" s="114">
        <v>20194</v>
      </c>
      <c r="E46" s="114">
        <v>36077</v>
      </c>
      <c r="F46" s="114">
        <v>12471</v>
      </c>
      <c r="G46" s="114">
        <v>6790</v>
      </c>
      <c r="H46" s="114">
        <v>15805</v>
      </c>
      <c r="I46" s="115">
        <v>13948</v>
      </c>
      <c r="J46" s="114">
        <v>7727</v>
      </c>
      <c r="K46" s="114">
        <v>6221</v>
      </c>
      <c r="L46" s="423">
        <v>3542</v>
      </c>
      <c r="M46" s="424">
        <v>3559</v>
      </c>
    </row>
    <row r="47" spans="1:13" ht="11.1" customHeight="1" x14ac:dyDescent="0.2">
      <c r="A47" s="422" t="s">
        <v>387</v>
      </c>
      <c r="B47" s="115">
        <v>49247</v>
      </c>
      <c r="C47" s="114">
        <v>28803</v>
      </c>
      <c r="D47" s="114">
        <v>20444</v>
      </c>
      <c r="E47" s="114">
        <v>36542</v>
      </c>
      <c r="F47" s="114">
        <v>12705</v>
      </c>
      <c r="G47" s="114">
        <v>6793</v>
      </c>
      <c r="H47" s="114">
        <v>16125</v>
      </c>
      <c r="I47" s="115">
        <v>14269</v>
      </c>
      <c r="J47" s="114">
        <v>7807</v>
      </c>
      <c r="K47" s="114">
        <v>6462</v>
      </c>
      <c r="L47" s="423">
        <v>3284</v>
      </c>
      <c r="M47" s="424">
        <v>2610</v>
      </c>
    </row>
    <row r="48" spans="1:13" ht="11.1" customHeight="1" x14ac:dyDescent="0.2">
      <c r="A48" s="422" t="s">
        <v>388</v>
      </c>
      <c r="B48" s="115">
        <v>50454</v>
      </c>
      <c r="C48" s="114">
        <v>29403</v>
      </c>
      <c r="D48" s="114">
        <v>21051</v>
      </c>
      <c r="E48" s="114">
        <v>37421</v>
      </c>
      <c r="F48" s="114">
        <v>13033</v>
      </c>
      <c r="G48" s="114">
        <v>7441</v>
      </c>
      <c r="H48" s="114">
        <v>16419</v>
      </c>
      <c r="I48" s="115">
        <v>14334</v>
      </c>
      <c r="J48" s="114">
        <v>7705</v>
      </c>
      <c r="K48" s="114">
        <v>6629</v>
      </c>
      <c r="L48" s="423">
        <v>4619</v>
      </c>
      <c r="M48" s="424">
        <v>3682</v>
      </c>
    </row>
    <row r="49" spans="1:17" s="110" customFormat="1" ht="11.1" customHeight="1" x14ac:dyDescent="0.2">
      <c r="A49" s="422" t="s">
        <v>389</v>
      </c>
      <c r="B49" s="115">
        <v>49950</v>
      </c>
      <c r="C49" s="114">
        <v>28999</v>
      </c>
      <c r="D49" s="114">
        <v>20951</v>
      </c>
      <c r="E49" s="114">
        <v>36891</v>
      </c>
      <c r="F49" s="114">
        <v>13059</v>
      </c>
      <c r="G49" s="114">
        <v>7128</v>
      </c>
      <c r="H49" s="114">
        <v>16366</v>
      </c>
      <c r="I49" s="115">
        <v>14158</v>
      </c>
      <c r="J49" s="114">
        <v>7662</v>
      </c>
      <c r="K49" s="114">
        <v>6496</v>
      </c>
      <c r="L49" s="423">
        <v>2564</v>
      </c>
      <c r="M49" s="424">
        <v>3086</v>
      </c>
    </row>
    <row r="50" spans="1:17" ht="15" customHeight="1" x14ac:dyDescent="0.2">
      <c r="A50" s="422" t="s">
        <v>399</v>
      </c>
      <c r="B50" s="143">
        <v>50021</v>
      </c>
      <c r="C50" s="144">
        <v>29099</v>
      </c>
      <c r="D50" s="144">
        <v>20922</v>
      </c>
      <c r="E50" s="144">
        <v>36866</v>
      </c>
      <c r="F50" s="144">
        <v>13155</v>
      </c>
      <c r="G50" s="144">
        <v>6904</v>
      </c>
      <c r="H50" s="144">
        <v>16505</v>
      </c>
      <c r="I50" s="143">
        <v>13808</v>
      </c>
      <c r="J50" s="144">
        <v>7495</v>
      </c>
      <c r="K50" s="144">
        <v>6313</v>
      </c>
      <c r="L50" s="426">
        <v>3526</v>
      </c>
      <c r="M50" s="427">
        <v>3471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3.034110570981297</v>
      </c>
      <c r="C6" s="480">
        <f>'Tabelle 3.3'!J11</f>
        <v>-1.0037281330656724</v>
      </c>
      <c r="D6" s="481">
        <f t="shared" ref="D6:E9" si="0">IF(OR(AND(B6&gt;=-50,B6&lt;=50),ISNUMBER(B6)=FALSE),B6,"")</f>
        <v>3.034110570981297</v>
      </c>
      <c r="E6" s="481">
        <f t="shared" si="0"/>
        <v>-1.0037281330656724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3.034110570981297</v>
      </c>
      <c r="C14" s="480">
        <f>'Tabelle 3.3'!J11</f>
        <v>-1.0037281330656724</v>
      </c>
      <c r="D14" s="481">
        <f>IF(OR(AND(B14&gt;=-50,B14&lt;=50),ISNUMBER(B14)=FALSE),B14,"")</f>
        <v>3.034110570981297</v>
      </c>
      <c r="E14" s="481">
        <f>IF(OR(AND(C14&gt;=-50,C14&lt;=50),ISNUMBER(C14)=FALSE),C14,"")</f>
        <v>-1.0037281330656724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6.557377049180328</v>
      </c>
      <c r="C15" s="480">
        <f>'Tabelle 3.3'!J12</f>
        <v>23.670212765957448</v>
      </c>
      <c r="D15" s="481">
        <f t="shared" ref="D15:E45" si="3">IF(OR(AND(B15&gt;=-50,B15&lt;=50),ISNUMBER(B15)=FALSE),B15,"")</f>
        <v>6.557377049180328</v>
      </c>
      <c r="E15" s="481">
        <f t="shared" si="3"/>
        <v>23.670212765957448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6.6157760814249365</v>
      </c>
      <c r="C16" s="480">
        <f>'Tabelle 3.3'!J13</f>
        <v>1.5037593984962405</v>
      </c>
      <c r="D16" s="481">
        <f t="shared" si="3"/>
        <v>6.6157760814249365</v>
      </c>
      <c r="E16" s="481">
        <f t="shared" si="3"/>
        <v>1.5037593984962405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1.2674201689893558</v>
      </c>
      <c r="C17" s="480">
        <f>'Tabelle 3.3'!J14</f>
        <v>-5.345729227193492</v>
      </c>
      <c r="D17" s="481">
        <f t="shared" si="3"/>
        <v>1.2674201689893558</v>
      </c>
      <c r="E17" s="481">
        <f t="shared" si="3"/>
        <v>-5.345729227193492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0.12364760432766615</v>
      </c>
      <c r="C18" s="480">
        <f>'Tabelle 3.3'!J15</f>
        <v>-7.8048780487804876</v>
      </c>
      <c r="D18" s="481">
        <f t="shared" si="3"/>
        <v>0.12364760432766615</v>
      </c>
      <c r="E18" s="481">
        <f t="shared" si="3"/>
        <v>-7.8048780487804876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2.1838793031591233</v>
      </c>
      <c r="C19" s="480">
        <f>'Tabelle 3.3'!J16</f>
        <v>-4.55607476635514</v>
      </c>
      <c r="D19" s="481">
        <f t="shared" si="3"/>
        <v>2.1838793031591233</v>
      </c>
      <c r="E19" s="481">
        <f t="shared" si="3"/>
        <v>-4.55607476635514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-1.1690046760187041</v>
      </c>
      <c r="C20" s="480">
        <f>'Tabelle 3.3'!J17</f>
        <v>-2</v>
      </c>
      <c r="D20" s="481">
        <f t="shared" si="3"/>
        <v>-1.1690046760187041</v>
      </c>
      <c r="E20" s="481">
        <f t="shared" si="3"/>
        <v>-2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4.5124583088091033</v>
      </c>
      <c r="C21" s="480">
        <f>'Tabelle 3.3'!J18</f>
        <v>3.9117352056168504</v>
      </c>
      <c r="D21" s="481">
        <f t="shared" si="3"/>
        <v>4.5124583088091033</v>
      </c>
      <c r="E21" s="481">
        <f t="shared" si="3"/>
        <v>3.9117352056168504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3.1465247338760176</v>
      </c>
      <c r="C22" s="480">
        <f>'Tabelle 3.3'!J19</f>
        <v>0.86248203162434112</v>
      </c>
      <c r="D22" s="481">
        <f t="shared" si="3"/>
        <v>3.1465247338760176</v>
      </c>
      <c r="E22" s="481">
        <f t="shared" si="3"/>
        <v>0.86248203162434112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2.9097963142580019</v>
      </c>
      <c r="C23" s="480">
        <f>'Tabelle 3.3'!J20</f>
        <v>-3.373015873015873</v>
      </c>
      <c r="D23" s="481">
        <f t="shared" si="3"/>
        <v>2.9097963142580019</v>
      </c>
      <c r="E23" s="481">
        <f t="shared" si="3"/>
        <v>-3.373015873015873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0.57436517533252718</v>
      </c>
      <c r="C24" s="480">
        <f>'Tabelle 3.3'!J21</f>
        <v>-3.251689189189189</v>
      </c>
      <c r="D24" s="481">
        <f t="shared" si="3"/>
        <v>0.57436517533252718</v>
      </c>
      <c r="E24" s="481">
        <f t="shared" si="3"/>
        <v>-3.251689189189189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-1.3377926421404682</v>
      </c>
      <c r="C26" s="480">
        <f>'Tabelle 3.3'!J23</f>
        <v>-6.3157894736842106</v>
      </c>
      <c r="D26" s="481">
        <f t="shared" si="3"/>
        <v>-1.3377926421404682</v>
      </c>
      <c r="E26" s="481">
        <f t="shared" si="3"/>
        <v>-6.3157894736842106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5.2168021680216805</v>
      </c>
      <c r="C27" s="480">
        <f>'Tabelle 3.3'!J24</f>
        <v>-6.0578661844484634</v>
      </c>
      <c r="D27" s="481">
        <f t="shared" si="3"/>
        <v>5.2168021680216805</v>
      </c>
      <c r="E27" s="481">
        <f t="shared" si="3"/>
        <v>-6.0578661844484634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11.315417256011315</v>
      </c>
      <c r="C28" s="480">
        <f>'Tabelle 3.3'!J25</f>
        <v>12.690355329949238</v>
      </c>
      <c r="D28" s="481">
        <f t="shared" si="3"/>
        <v>11.315417256011315</v>
      </c>
      <c r="E28" s="481">
        <f t="shared" si="3"/>
        <v>12.690355329949238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4.6322633075985369</v>
      </c>
      <c r="C30" s="480">
        <f>'Tabelle 3.3'!J27</f>
        <v>3.1770045385779122</v>
      </c>
      <c r="D30" s="481">
        <f t="shared" si="3"/>
        <v>4.6322633075985369</v>
      </c>
      <c r="E30" s="481">
        <f t="shared" si="3"/>
        <v>3.1770045385779122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6.0265577119509706</v>
      </c>
      <c r="C31" s="480">
        <f>'Tabelle 3.3'!J28</f>
        <v>-6.9124423963133639</v>
      </c>
      <c r="D31" s="481">
        <f t="shared" si="3"/>
        <v>6.0265577119509706</v>
      </c>
      <c r="E31" s="481">
        <f t="shared" si="3"/>
        <v>-6.9124423963133639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2.153754113072091</v>
      </c>
      <c r="C32" s="480">
        <f>'Tabelle 3.3'!J29</f>
        <v>-6.5030674846625764</v>
      </c>
      <c r="D32" s="481">
        <f t="shared" si="3"/>
        <v>2.153754113072091</v>
      </c>
      <c r="E32" s="481">
        <f t="shared" si="3"/>
        <v>-6.5030674846625764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12.967843964153927</v>
      </c>
      <c r="C33" s="480">
        <f>'Tabelle 3.3'!J30</f>
        <v>6.47887323943662</v>
      </c>
      <c r="D33" s="481">
        <f t="shared" si="3"/>
        <v>12.967843964153927</v>
      </c>
      <c r="E33" s="481">
        <f t="shared" si="3"/>
        <v>6.47887323943662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2.7420736932305054</v>
      </c>
      <c r="C34" s="480">
        <f>'Tabelle 3.3'!J31</f>
        <v>-3.9762611275964392</v>
      </c>
      <c r="D34" s="481">
        <f t="shared" si="3"/>
        <v>2.7420736932305054</v>
      </c>
      <c r="E34" s="481">
        <f t="shared" si="3"/>
        <v>-3.9762611275964392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6.557377049180328</v>
      </c>
      <c r="C37" s="480">
        <f>'Tabelle 3.3'!J34</f>
        <v>23.670212765957448</v>
      </c>
      <c r="D37" s="481">
        <f t="shared" si="3"/>
        <v>6.557377049180328</v>
      </c>
      <c r="E37" s="481">
        <f t="shared" si="3"/>
        <v>23.670212765957448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2.1278360778132646</v>
      </c>
      <c r="C38" s="480">
        <f>'Tabelle 3.3'!J35</f>
        <v>-1.7888460189407225</v>
      </c>
      <c r="D38" s="481">
        <f t="shared" si="3"/>
        <v>2.1278360778132646</v>
      </c>
      <c r="E38" s="481">
        <f t="shared" si="3"/>
        <v>-1.7888460189407225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3.881554287618175</v>
      </c>
      <c r="C39" s="480">
        <f>'Tabelle 3.3'!J36</f>
        <v>-1.660292883126574</v>
      </c>
      <c r="D39" s="481">
        <f t="shared" si="3"/>
        <v>3.881554287618175</v>
      </c>
      <c r="E39" s="481">
        <f t="shared" si="3"/>
        <v>-1.660292883126574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3.881554287618175</v>
      </c>
      <c r="C45" s="480">
        <f>'Tabelle 3.3'!J36</f>
        <v>-1.660292883126574</v>
      </c>
      <c r="D45" s="481">
        <f t="shared" si="3"/>
        <v>3.881554287618175</v>
      </c>
      <c r="E45" s="481">
        <f t="shared" si="3"/>
        <v>-1.660292883126574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43380</v>
      </c>
      <c r="C51" s="487">
        <v>7828</v>
      </c>
      <c r="D51" s="487">
        <v>4816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44312</v>
      </c>
      <c r="C52" s="487">
        <v>7910</v>
      </c>
      <c r="D52" s="487">
        <v>5081</v>
      </c>
      <c r="E52" s="488">
        <f t="shared" ref="E52:G70" si="11">IF($A$51=37802,IF(COUNTBLANK(B$51:B$70)&gt;0,#N/A,B52/B$51*100),IF(COUNTBLANK(B$51:B$75)&gt;0,#N/A,B52/B$51*100))</f>
        <v>102.14845550945135</v>
      </c>
      <c r="F52" s="488">
        <f t="shared" si="11"/>
        <v>101.04752171691365</v>
      </c>
      <c r="G52" s="488">
        <f t="shared" si="11"/>
        <v>105.50249169435216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45172</v>
      </c>
      <c r="C53" s="487">
        <v>7997</v>
      </c>
      <c r="D53" s="487">
        <v>5252</v>
      </c>
      <c r="E53" s="488">
        <f t="shared" si="11"/>
        <v>104.13093591516829</v>
      </c>
      <c r="F53" s="488">
        <f t="shared" si="11"/>
        <v>102.15891670924886</v>
      </c>
      <c r="G53" s="488">
        <f t="shared" si="11"/>
        <v>109.0531561461794</v>
      </c>
      <c r="H53" s="489">
        <f>IF(ISERROR(L53)=TRUE,IF(MONTH(A53)=MONTH(MAX(A$51:A$75)),A53,""),"")</f>
        <v>41883</v>
      </c>
      <c r="I53" s="488">
        <f t="shared" si="12"/>
        <v>104.13093591516829</v>
      </c>
      <c r="J53" s="488">
        <f t="shared" si="10"/>
        <v>102.15891670924886</v>
      </c>
      <c r="K53" s="488">
        <f t="shared" si="10"/>
        <v>109.0531561461794</v>
      </c>
      <c r="L53" s="488" t="e">
        <f t="shared" si="13"/>
        <v>#N/A</v>
      </c>
    </row>
    <row r="54" spans="1:14" ht="15" customHeight="1" x14ac:dyDescent="0.2">
      <c r="A54" s="490" t="s">
        <v>462</v>
      </c>
      <c r="B54" s="487">
        <v>44639</v>
      </c>
      <c r="C54" s="487">
        <v>7982</v>
      </c>
      <c r="D54" s="487">
        <v>5228</v>
      </c>
      <c r="E54" s="488">
        <f t="shared" si="11"/>
        <v>102.90225910557859</v>
      </c>
      <c r="F54" s="488">
        <f t="shared" si="11"/>
        <v>101.96729688298416</v>
      </c>
      <c r="G54" s="488">
        <f t="shared" si="11"/>
        <v>108.55481727574752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44519</v>
      </c>
      <c r="C55" s="487">
        <v>7841</v>
      </c>
      <c r="D55" s="487">
        <v>5079</v>
      </c>
      <c r="E55" s="488">
        <f t="shared" si="11"/>
        <v>102.62563393268786</v>
      </c>
      <c r="F55" s="488">
        <f t="shared" si="11"/>
        <v>100.16607051609607</v>
      </c>
      <c r="G55" s="488">
        <f t="shared" si="11"/>
        <v>105.46096345514951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44896</v>
      </c>
      <c r="C56" s="487">
        <v>7866</v>
      </c>
      <c r="D56" s="487">
        <v>5271</v>
      </c>
      <c r="E56" s="488">
        <f t="shared" si="11"/>
        <v>103.49469801751961</v>
      </c>
      <c r="F56" s="488">
        <f t="shared" si="11"/>
        <v>100.48543689320388</v>
      </c>
      <c r="G56" s="488">
        <f t="shared" si="11"/>
        <v>109.44767441860466</v>
      </c>
      <c r="H56" s="489" t="str">
        <f t="shared" si="14"/>
        <v/>
      </c>
      <c r="I56" s="488" t="str">
        <f t="shared" si="12"/>
        <v/>
      </c>
      <c r="J56" s="488" t="str">
        <f t="shared" si="10"/>
        <v/>
      </c>
      <c r="K56" s="488" t="str">
        <f t="shared" si="10"/>
        <v/>
      </c>
      <c r="L56" s="488" t="e">
        <f t="shared" si="13"/>
        <v>#N/A</v>
      </c>
    </row>
    <row r="57" spans="1:14" ht="15" customHeight="1" x14ac:dyDescent="0.2">
      <c r="A57" s="490">
        <v>42248</v>
      </c>
      <c r="B57" s="487">
        <v>45909</v>
      </c>
      <c r="C57" s="487">
        <v>7808</v>
      </c>
      <c r="D57" s="487">
        <v>5491</v>
      </c>
      <c r="E57" s="488">
        <f t="shared" si="11"/>
        <v>105.8298755186722</v>
      </c>
      <c r="F57" s="488">
        <f t="shared" si="11"/>
        <v>99.744506898313745</v>
      </c>
      <c r="G57" s="488">
        <f t="shared" si="11"/>
        <v>114.01578073089702</v>
      </c>
      <c r="H57" s="489">
        <f t="shared" si="14"/>
        <v>42248</v>
      </c>
      <c r="I57" s="488">
        <f t="shared" si="12"/>
        <v>105.8298755186722</v>
      </c>
      <c r="J57" s="488">
        <f t="shared" si="10"/>
        <v>99.744506898313745</v>
      </c>
      <c r="K57" s="488">
        <f t="shared" si="10"/>
        <v>114.01578073089702</v>
      </c>
      <c r="L57" s="488" t="e">
        <f t="shared" si="13"/>
        <v>#N/A</v>
      </c>
    </row>
    <row r="58" spans="1:14" ht="15" customHeight="1" x14ac:dyDescent="0.2">
      <c r="A58" s="490" t="s">
        <v>465</v>
      </c>
      <c r="B58" s="487">
        <v>45179</v>
      </c>
      <c r="C58" s="487">
        <v>7846</v>
      </c>
      <c r="D58" s="487">
        <v>5448</v>
      </c>
      <c r="E58" s="488">
        <f t="shared" si="11"/>
        <v>104.14707238358692</v>
      </c>
      <c r="F58" s="488">
        <f t="shared" si="11"/>
        <v>100.22994379151764</v>
      </c>
      <c r="G58" s="488">
        <f t="shared" si="11"/>
        <v>113.12292358803985</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45251</v>
      </c>
      <c r="C59" s="487">
        <v>7767</v>
      </c>
      <c r="D59" s="487">
        <v>5409</v>
      </c>
      <c r="E59" s="488">
        <f t="shared" si="11"/>
        <v>104.31304748732136</v>
      </c>
      <c r="F59" s="488">
        <f t="shared" si="11"/>
        <v>99.22074603985692</v>
      </c>
      <c r="G59" s="488">
        <f t="shared" si="11"/>
        <v>112.31312292358804</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45694</v>
      </c>
      <c r="C60" s="487">
        <v>7822</v>
      </c>
      <c r="D60" s="487">
        <v>5656</v>
      </c>
      <c r="E60" s="488">
        <f t="shared" si="11"/>
        <v>105.33425541724297</v>
      </c>
      <c r="F60" s="488">
        <f t="shared" si="11"/>
        <v>99.923352069494115</v>
      </c>
      <c r="G60" s="488">
        <f t="shared" si="11"/>
        <v>117.44186046511629</v>
      </c>
      <c r="H60" s="489" t="str">
        <f t="shared" si="14"/>
        <v/>
      </c>
      <c r="I60" s="488" t="str">
        <f t="shared" si="12"/>
        <v/>
      </c>
      <c r="J60" s="488" t="str">
        <f t="shared" si="10"/>
        <v/>
      </c>
      <c r="K60" s="488" t="str">
        <f t="shared" si="10"/>
        <v/>
      </c>
      <c r="L60" s="488" t="e">
        <f t="shared" si="13"/>
        <v>#N/A</v>
      </c>
    </row>
    <row r="61" spans="1:14" ht="15" customHeight="1" x14ac:dyDescent="0.2">
      <c r="A61" s="490">
        <v>42614</v>
      </c>
      <c r="B61" s="487">
        <v>45828</v>
      </c>
      <c r="C61" s="487">
        <v>7696</v>
      </c>
      <c r="D61" s="487">
        <v>5720</v>
      </c>
      <c r="E61" s="488">
        <f t="shared" si="11"/>
        <v>105.64315352697096</v>
      </c>
      <c r="F61" s="488">
        <f t="shared" si="11"/>
        <v>98.313745528870726</v>
      </c>
      <c r="G61" s="488">
        <f t="shared" si="11"/>
        <v>118.77076411960132</v>
      </c>
      <c r="H61" s="489">
        <f t="shared" si="14"/>
        <v>42614</v>
      </c>
      <c r="I61" s="488">
        <f t="shared" si="12"/>
        <v>105.64315352697096</v>
      </c>
      <c r="J61" s="488">
        <f t="shared" si="10"/>
        <v>98.313745528870726</v>
      </c>
      <c r="K61" s="488">
        <f t="shared" si="10"/>
        <v>118.77076411960132</v>
      </c>
      <c r="L61" s="488" t="e">
        <f t="shared" si="13"/>
        <v>#N/A</v>
      </c>
    </row>
    <row r="62" spans="1:14" ht="15" customHeight="1" x14ac:dyDescent="0.2">
      <c r="A62" s="490" t="s">
        <v>468</v>
      </c>
      <c r="B62" s="487">
        <v>45222</v>
      </c>
      <c r="C62" s="487">
        <v>7719</v>
      </c>
      <c r="D62" s="487">
        <v>5687</v>
      </c>
      <c r="E62" s="488">
        <f t="shared" si="11"/>
        <v>104.24619640387276</v>
      </c>
      <c r="F62" s="488">
        <f t="shared" si="11"/>
        <v>98.607562595809924</v>
      </c>
      <c r="G62" s="488">
        <f t="shared" si="11"/>
        <v>118.08554817275747</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45353</v>
      </c>
      <c r="C63" s="487">
        <v>7658</v>
      </c>
      <c r="D63" s="487">
        <v>5632</v>
      </c>
      <c r="E63" s="488">
        <f t="shared" si="11"/>
        <v>104.54817888427847</v>
      </c>
      <c r="F63" s="488">
        <f t="shared" si="11"/>
        <v>97.828308635666843</v>
      </c>
      <c r="G63" s="488">
        <f t="shared" si="11"/>
        <v>116.9435215946844</v>
      </c>
      <c r="H63" s="489" t="str">
        <f t="shared" si="14"/>
        <v/>
      </c>
      <c r="I63" s="488" t="str">
        <f t="shared" si="12"/>
        <v/>
      </c>
      <c r="J63" s="488" t="str">
        <f t="shared" si="10"/>
        <v/>
      </c>
      <c r="K63" s="488" t="str">
        <f t="shared" si="10"/>
        <v/>
      </c>
      <c r="L63" s="488" t="e">
        <f t="shared" si="13"/>
        <v>#N/A</v>
      </c>
    </row>
    <row r="64" spans="1:14" ht="15" customHeight="1" x14ac:dyDescent="0.2">
      <c r="A64" s="490" t="s">
        <v>470</v>
      </c>
      <c r="B64" s="487">
        <v>46266</v>
      </c>
      <c r="C64" s="487">
        <v>7739</v>
      </c>
      <c r="D64" s="487">
        <v>5940</v>
      </c>
      <c r="E64" s="488">
        <f t="shared" si="11"/>
        <v>106.65283540802213</v>
      </c>
      <c r="F64" s="488">
        <f t="shared" si="11"/>
        <v>98.863055697496165</v>
      </c>
      <c r="G64" s="488">
        <f t="shared" si="11"/>
        <v>123.33887043189368</v>
      </c>
      <c r="H64" s="489" t="str">
        <f t="shared" si="14"/>
        <v/>
      </c>
      <c r="I64" s="488" t="str">
        <f t="shared" si="12"/>
        <v/>
      </c>
      <c r="J64" s="488" t="str">
        <f t="shared" si="10"/>
        <v/>
      </c>
      <c r="K64" s="488" t="str">
        <f t="shared" si="10"/>
        <v/>
      </c>
      <c r="L64" s="488" t="e">
        <f t="shared" si="13"/>
        <v>#N/A</v>
      </c>
    </row>
    <row r="65" spans="1:12" ht="15" customHeight="1" x14ac:dyDescent="0.2">
      <c r="A65" s="490">
        <v>42979</v>
      </c>
      <c r="B65" s="487">
        <v>47319</v>
      </c>
      <c r="C65" s="487">
        <v>7713</v>
      </c>
      <c r="D65" s="487">
        <v>5955</v>
      </c>
      <c r="E65" s="488">
        <f t="shared" si="11"/>
        <v>109.08022130013831</v>
      </c>
      <c r="F65" s="488">
        <f t="shared" si="11"/>
        <v>98.530914665304039</v>
      </c>
      <c r="G65" s="488">
        <f t="shared" si="11"/>
        <v>123.65033222591362</v>
      </c>
      <c r="H65" s="489">
        <f t="shared" si="14"/>
        <v>42979</v>
      </c>
      <c r="I65" s="488">
        <f t="shared" si="12"/>
        <v>109.08022130013831</v>
      </c>
      <c r="J65" s="488">
        <f t="shared" si="10"/>
        <v>98.530914665304039</v>
      </c>
      <c r="K65" s="488">
        <f t="shared" si="10"/>
        <v>123.65033222591362</v>
      </c>
      <c r="L65" s="488" t="e">
        <f t="shared" si="13"/>
        <v>#N/A</v>
      </c>
    </row>
    <row r="66" spans="1:12" ht="15" customHeight="1" x14ac:dyDescent="0.2">
      <c r="A66" s="490" t="s">
        <v>471</v>
      </c>
      <c r="B66" s="487">
        <v>46896</v>
      </c>
      <c r="C66" s="487">
        <v>7770</v>
      </c>
      <c r="D66" s="487">
        <v>5926</v>
      </c>
      <c r="E66" s="488">
        <f t="shared" si="11"/>
        <v>108.10511756569848</v>
      </c>
      <c r="F66" s="488">
        <f t="shared" si="11"/>
        <v>99.259070005109862</v>
      </c>
      <c r="G66" s="488">
        <f t="shared" si="11"/>
        <v>123.04817275747509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47123</v>
      </c>
      <c r="C67" s="487">
        <v>7666</v>
      </c>
      <c r="D67" s="487">
        <v>5928</v>
      </c>
      <c r="E67" s="488">
        <f t="shared" si="11"/>
        <v>108.62840018441678</v>
      </c>
      <c r="F67" s="488">
        <f t="shared" si="11"/>
        <v>97.930505876341329</v>
      </c>
      <c r="G67" s="488">
        <f t="shared" si="11"/>
        <v>123.08970099667773</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47828</v>
      </c>
      <c r="C68" s="487">
        <v>7787</v>
      </c>
      <c r="D68" s="487">
        <v>6240</v>
      </c>
      <c r="E68" s="488">
        <f t="shared" si="11"/>
        <v>110.25357307514984</v>
      </c>
      <c r="F68" s="488">
        <f t="shared" si="11"/>
        <v>99.476239141543175</v>
      </c>
      <c r="G68" s="488">
        <f t="shared" si="11"/>
        <v>129.56810631229237</v>
      </c>
      <c r="H68" s="489" t="str">
        <f t="shared" si="14"/>
        <v/>
      </c>
      <c r="I68" s="488" t="str">
        <f t="shared" si="12"/>
        <v/>
      </c>
      <c r="J68" s="488" t="str">
        <f t="shared" si="12"/>
        <v/>
      </c>
      <c r="K68" s="488" t="str">
        <f t="shared" si="12"/>
        <v/>
      </c>
      <c r="L68" s="488" t="e">
        <f t="shared" si="13"/>
        <v>#N/A</v>
      </c>
    </row>
    <row r="69" spans="1:12" ht="15" customHeight="1" x14ac:dyDescent="0.2">
      <c r="A69" s="490">
        <v>43344</v>
      </c>
      <c r="B69" s="487">
        <v>48818</v>
      </c>
      <c r="C69" s="487">
        <v>7775</v>
      </c>
      <c r="D69" s="487">
        <v>6305</v>
      </c>
      <c r="E69" s="488">
        <f t="shared" si="11"/>
        <v>112.53573075149839</v>
      </c>
      <c r="F69" s="488">
        <f t="shared" si="11"/>
        <v>99.322943280531433</v>
      </c>
      <c r="G69" s="488">
        <f t="shared" si="11"/>
        <v>130.91777408637876</v>
      </c>
      <c r="H69" s="489">
        <f t="shared" si="14"/>
        <v>43344</v>
      </c>
      <c r="I69" s="488">
        <f t="shared" si="12"/>
        <v>112.53573075149839</v>
      </c>
      <c r="J69" s="488">
        <f t="shared" si="12"/>
        <v>99.322943280531433</v>
      </c>
      <c r="K69" s="488">
        <f t="shared" si="12"/>
        <v>130.91777408637876</v>
      </c>
      <c r="L69" s="488" t="e">
        <f t="shared" si="13"/>
        <v>#N/A</v>
      </c>
    </row>
    <row r="70" spans="1:12" ht="15" customHeight="1" x14ac:dyDescent="0.2">
      <c r="A70" s="490" t="s">
        <v>474</v>
      </c>
      <c r="B70" s="487">
        <v>48540</v>
      </c>
      <c r="C70" s="487">
        <v>7755</v>
      </c>
      <c r="D70" s="487">
        <v>6244</v>
      </c>
      <c r="E70" s="488">
        <f t="shared" si="11"/>
        <v>111.89488243430152</v>
      </c>
      <c r="F70" s="488">
        <f t="shared" si="11"/>
        <v>99.067450178845178</v>
      </c>
      <c r="G70" s="488">
        <f t="shared" si="11"/>
        <v>129.6511627906977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48548</v>
      </c>
      <c r="C71" s="487">
        <v>7727</v>
      </c>
      <c r="D71" s="487">
        <v>6221</v>
      </c>
      <c r="E71" s="491">
        <f t="shared" ref="E71:G75" si="15">IF($A$51=37802,IF(COUNTBLANK(B$51:B$70)&gt;0,#N/A,IF(ISBLANK(B71)=FALSE,B71/B$51*100,#N/A)),IF(COUNTBLANK(B$51:B$75)&gt;0,#N/A,B71/B$51*100))</f>
        <v>111.91332411249424</v>
      </c>
      <c r="F71" s="491">
        <f t="shared" si="15"/>
        <v>98.709759836484409</v>
      </c>
      <c r="G71" s="491">
        <f t="shared" si="15"/>
        <v>129.17358803986713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49247</v>
      </c>
      <c r="C72" s="487">
        <v>7807</v>
      </c>
      <c r="D72" s="487">
        <v>6462</v>
      </c>
      <c r="E72" s="491">
        <f t="shared" si="15"/>
        <v>113.52466574458275</v>
      </c>
      <c r="F72" s="491">
        <f t="shared" si="15"/>
        <v>99.73173224322943</v>
      </c>
      <c r="G72" s="491">
        <f t="shared" si="15"/>
        <v>134.17774086378736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50454</v>
      </c>
      <c r="C73" s="487">
        <v>7705</v>
      </c>
      <c r="D73" s="487">
        <v>6629</v>
      </c>
      <c r="E73" s="491">
        <f t="shared" si="15"/>
        <v>116.30705394190872</v>
      </c>
      <c r="F73" s="491">
        <f t="shared" si="15"/>
        <v>98.428717424629525</v>
      </c>
      <c r="G73" s="491">
        <f t="shared" si="15"/>
        <v>137.6453488372093</v>
      </c>
      <c r="H73" s="492">
        <f>IF(A$51=37802,IF(ISERROR(L73)=TRUE,IF(ISBLANK(A73)=FALSE,IF(MONTH(A73)=MONTH(MAX(A$51:A$75)),A73,""),""),""),IF(ISERROR(L73)=TRUE,IF(MONTH(A73)=MONTH(MAX(A$51:A$75)),A73,""),""))</f>
        <v>43709</v>
      </c>
      <c r="I73" s="488">
        <f t="shared" si="12"/>
        <v>116.30705394190872</v>
      </c>
      <c r="J73" s="488">
        <f t="shared" si="12"/>
        <v>98.428717424629525</v>
      </c>
      <c r="K73" s="488">
        <f t="shared" si="12"/>
        <v>137.6453488372093</v>
      </c>
      <c r="L73" s="488" t="e">
        <f t="shared" si="13"/>
        <v>#N/A</v>
      </c>
    </row>
    <row r="74" spans="1:12" ht="15" customHeight="1" x14ac:dyDescent="0.2">
      <c r="A74" s="490" t="s">
        <v>477</v>
      </c>
      <c r="B74" s="487">
        <v>49950</v>
      </c>
      <c r="C74" s="487">
        <v>7662</v>
      </c>
      <c r="D74" s="487">
        <v>6496</v>
      </c>
      <c r="E74" s="491">
        <f t="shared" si="15"/>
        <v>115.14522821576763</v>
      </c>
      <c r="F74" s="491">
        <f t="shared" si="15"/>
        <v>97.879407256004086</v>
      </c>
      <c r="G74" s="491">
        <f t="shared" si="15"/>
        <v>134.88372093023256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50021</v>
      </c>
      <c r="C75" s="493">
        <v>7495</v>
      </c>
      <c r="D75" s="493">
        <v>6313</v>
      </c>
      <c r="E75" s="491">
        <f t="shared" si="15"/>
        <v>115.30889810972798</v>
      </c>
      <c r="F75" s="491">
        <f t="shared" si="15"/>
        <v>95.746039856923858</v>
      </c>
      <c r="G75" s="491">
        <f t="shared" si="15"/>
        <v>131.08388704318935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116.30705394190872</v>
      </c>
      <c r="J77" s="488">
        <f>IF(J75&lt;&gt;"",J75,IF(J74&lt;&gt;"",J74,IF(J73&lt;&gt;"",J73,IF(J72&lt;&gt;"",J72,IF(J71&lt;&gt;"",J71,IF(J70&lt;&gt;"",J70,""))))))</f>
        <v>98.428717424629525</v>
      </c>
      <c r="K77" s="488">
        <f>IF(K75&lt;&gt;"",K75,IF(K74&lt;&gt;"",K74,IF(K73&lt;&gt;"",K73,IF(K72&lt;&gt;"",K72,IF(K71&lt;&gt;"",K71,IF(K70&lt;&gt;"",K70,""))))))</f>
        <v>137.6453488372093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+16,3%</v>
      </c>
      <c r="J79" s="488" t="str">
        <f>"GeB - ausschließlich: "&amp;IF(J77&gt;100,"+","")&amp;TEXT(J77-100,"0,0")&amp;"%"</f>
        <v>GeB - ausschließlich: -1,6%</v>
      </c>
      <c r="K79" s="488" t="str">
        <f>"GeB - im Nebenjob: "&amp;IF(K77&gt;100,"+","")&amp;TEXT(K77-100,"0,0")&amp;"%"</f>
        <v>GeB - im Nebenjob: +37,6%</v>
      </c>
    </row>
    <row r="81" spans="9:9" ht="15" customHeight="1" x14ac:dyDescent="0.2">
      <c r="I81" s="488" t="str">
        <f>IF(ISERROR(HLOOKUP(1,I$78:K$79,2,FALSE)),"",HLOOKUP(1,I$78:K$79,2,FALSE))</f>
        <v>GeB - im Nebenjob: +37,6%</v>
      </c>
    </row>
    <row r="82" spans="9:9" ht="15" customHeight="1" x14ac:dyDescent="0.2">
      <c r="I82" s="488" t="str">
        <f>IF(ISERROR(HLOOKUP(2,I$78:K$79,2,FALSE)),"",HLOOKUP(2,I$78:K$79,2,FALSE))</f>
        <v>SvB: +16,3%</v>
      </c>
    </row>
    <row r="83" spans="9:9" ht="15" customHeight="1" x14ac:dyDescent="0.2">
      <c r="I83" s="488" t="str">
        <f>IF(ISERROR(HLOOKUP(3,I$78:K$79,2,FALSE)),"",HLOOKUP(3,I$78:K$79,2,FALSE))</f>
        <v>GeB - ausschließlich: -1,6%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50021</v>
      </c>
      <c r="E12" s="114">
        <v>49950</v>
      </c>
      <c r="F12" s="114">
        <v>50454</v>
      </c>
      <c r="G12" s="114">
        <v>49247</v>
      </c>
      <c r="H12" s="114">
        <v>48548</v>
      </c>
      <c r="I12" s="115">
        <v>1473</v>
      </c>
      <c r="J12" s="116">
        <v>3.034110570981297</v>
      </c>
      <c r="N12" s="117"/>
    </row>
    <row r="13" spans="1:15" s="110" customFormat="1" ht="13.5" customHeight="1" x14ac:dyDescent="0.2">
      <c r="A13" s="118" t="s">
        <v>105</v>
      </c>
      <c r="B13" s="119" t="s">
        <v>106</v>
      </c>
      <c r="C13" s="113">
        <v>58.173567101817234</v>
      </c>
      <c r="D13" s="114">
        <v>29099</v>
      </c>
      <c r="E13" s="114">
        <v>28999</v>
      </c>
      <c r="F13" s="114">
        <v>29403</v>
      </c>
      <c r="G13" s="114">
        <v>28803</v>
      </c>
      <c r="H13" s="114">
        <v>28354</v>
      </c>
      <c r="I13" s="115">
        <v>745</v>
      </c>
      <c r="J13" s="116">
        <v>2.627495238767017</v>
      </c>
    </row>
    <row r="14" spans="1:15" s="110" customFormat="1" ht="13.5" customHeight="1" x14ac:dyDescent="0.2">
      <c r="A14" s="120"/>
      <c r="B14" s="119" t="s">
        <v>107</v>
      </c>
      <c r="C14" s="113">
        <v>41.826432898182766</v>
      </c>
      <c r="D14" s="114">
        <v>20922</v>
      </c>
      <c r="E14" s="114">
        <v>20951</v>
      </c>
      <c r="F14" s="114">
        <v>21051</v>
      </c>
      <c r="G14" s="114">
        <v>20444</v>
      </c>
      <c r="H14" s="114">
        <v>20194</v>
      </c>
      <c r="I14" s="115">
        <v>728</v>
      </c>
      <c r="J14" s="116">
        <v>3.6050311973853622</v>
      </c>
    </row>
    <row r="15" spans="1:15" s="110" customFormat="1" ht="13.5" customHeight="1" x14ac:dyDescent="0.2">
      <c r="A15" s="118" t="s">
        <v>105</v>
      </c>
      <c r="B15" s="121" t="s">
        <v>108</v>
      </c>
      <c r="C15" s="113">
        <v>13.802203074708622</v>
      </c>
      <c r="D15" s="114">
        <v>6904</v>
      </c>
      <c r="E15" s="114">
        <v>7128</v>
      </c>
      <c r="F15" s="114">
        <v>7441</v>
      </c>
      <c r="G15" s="114">
        <v>6793</v>
      </c>
      <c r="H15" s="114">
        <v>6790</v>
      </c>
      <c r="I15" s="115">
        <v>114</v>
      </c>
      <c r="J15" s="116">
        <v>1.678939617083947</v>
      </c>
    </row>
    <row r="16" spans="1:15" s="110" customFormat="1" ht="13.5" customHeight="1" x14ac:dyDescent="0.2">
      <c r="A16" s="118"/>
      <c r="B16" s="121" t="s">
        <v>109</v>
      </c>
      <c r="C16" s="113">
        <v>65.488494832170488</v>
      </c>
      <c r="D16" s="114">
        <v>32758</v>
      </c>
      <c r="E16" s="114">
        <v>32665</v>
      </c>
      <c r="F16" s="114">
        <v>32927</v>
      </c>
      <c r="G16" s="114">
        <v>32641</v>
      </c>
      <c r="H16" s="114">
        <v>32180</v>
      </c>
      <c r="I16" s="115">
        <v>578</v>
      </c>
      <c r="J16" s="116">
        <v>1.7961466749533872</v>
      </c>
    </row>
    <row r="17" spans="1:10" s="110" customFormat="1" ht="13.5" customHeight="1" x14ac:dyDescent="0.2">
      <c r="A17" s="118"/>
      <c r="B17" s="121" t="s">
        <v>110</v>
      </c>
      <c r="C17" s="113">
        <v>19.641750464804783</v>
      </c>
      <c r="D17" s="114">
        <v>9825</v>
      </c>
      <c r="E17" s="114">
        <v>9630</v>
      </c>
      <c r="F17" s="114">
        <v>9548</v>
      </c>
      <c r="G17" s="114">
        <v>9299</v>
      </c>
      <c r="H17" s="114">
        <v>9080</v>
      </c>
      <c r="I17" s="115">
        <v>745</v>
      </c>
      <c r="J17" s="116">
        <v>8.2048458149779737</v>
      </c>
    </row>
    <row r="18" spans="1:10" s="110" customFormat="1" ht="13.5" customHeight="1" x14ac:dyDescent="0.2">
      <c r="A18" s="120"/>
      <c r="B18" s="121" t="s">
        <v>111</v>
      </c>
      <c r="C18" s="113">
        <v>1.0675516283161073</v>
      </c>
      <c r="D18" s="114">
        <v>534</v>
      </c>
      <c r="E18" s="114">
        <v>527</v>
      </c>
      <c r="F18" s="114">
        <v>538</v>
      </c>
      <c r="G18" s="114">
        <v>514</v>
      </c>
      <c r="H18" s="114">
        <v>498</v>
      </c>
      <c r="I18" s="115">
        <v>36</v>
      </c>
      <c r="J18" s="116">
        <v>7.2289156626506026</v>
      </c>
    </row>
    <row r="19" spans="1:10" s="110" customFormat="1" ht="13.5" customHeight="1" x14ac:dyDescent="0.2">
      <c r="A19" s="120"/>
      <c r="B19" s="121" t="s">
        <v>112</v>
      </c>
      <c r="C19" s="113">
        <v>0.25789168549209335</v>
      </c>
      <c r="D19" s="114">
        <v>129</v>
      </c>
      <c r="E19" s="114">
        <v>109</v>
      </c>
      <c r="F19" s="114">
        <v>125</v>
      </c>
      <c r="G19" s="114">
        <v>113</v>
      </c>
      <c r="H19" s="114">
        <v>109</v>
      </c>
      <c r="I19" s="115">
        <v>20</v>
      </c>
      <c r="J19" s="116">
        <v>18.348623853211009</v>
      </c>
    </row>
    <row r="20" spans="1:10" s="110" customFormat="1" ht="13.5" customHeight="1" x14ac:dyDescent="0.2">
      <c r="A20" s="118" t="s">
        <v>113</v>
      </c>
      <c r="B20" s="122" t="s">
        <v>114</v>
      </c>
      <c r="C20" s="113">
        <v>73.701045560864443</v>
      </c>
      <c r="D20" s="114">
        <v>36866</v>
      </c>
      <c r="E20" s="114">
        <v>36891</v>
      </c>
      <c r="F20" s="114">
        <v>37421</v>
      </c>
      <c r="G20" s="114">
        <v>36542</v>
      </c>
      <c r="H20" s="114">
        <v>36077</v>
      </c>
      <c r="I20" s="115">
        <v>789</v>
      </c>
      <c r="J20" s="116">
        <v>2.186988940322089</v>
      </c>
    </row>
    <row r="21" spans="1:10" s="110" customFormat="1" ht="13.5" customHeight="1" x14ac:dyDescent="0.2">
      <c r="A21" s="120"/>
      <c r="B21" s="122" t="s">
        <v>115</v>
      </c>
      <c r="C21" s="113">
        <v>26.298954439135564</v>
      </c>
      <c r="D21" s="114">
        <v>13155</v>
      </c>
      <c r="E21" s="114">
        <v>13059</v>
      </c>
      <c r="F21" s="114">
        <v>13033</v>
      </c>
      <c r="G21" s="114">
        <v>12705</v>
      </c>
      <c r="H21" s="114">
        <v>12471</v>
      </c>
      <c r="I21" s="115">
        <v>684</v>
      </c>
      <c r="J21" s="116">
        <v>5.4847245609814772</v>
      </c>
    </row>
    <row r="22" spans="1:10" s="110" customFormat="1" ht="13.5" customHeight="1" x14ac:dyDescent="0.2">
      <c r="A22" s="118" t="s">
        <v>113</v>
      </c>
      <c r="B22" s="122" t="s">
        <v>116</v>
      </c>
      <c r="C22" s="113">
        <v>86.073848983426956</v>
      </c>
      <c r="D22" s="114">
        <v>43055</v>
      </c>
      <c r="E22" s="114">
        <v>43069</v>
      </c>
      <c r="F22" s="114">
        <v>43410</v>
      </c>
      <c r="G22" s="114">
        <v>42405</v>
      </c>
      <c r="H22" s="114">
        <v>42055</v>
      </c>
      <c r="I22" s="115">
        <v>1000</v>
      </c>
      <c r="J22" s="116">
        <v>2.3778385447628105</v>
      </c>
    </row>
    <row r="23" spans="1:10" s="110" customFormat="1" ht="13.5" customHeight="1" x14ac:dyDescent="0.2">
      <c r="A23" s="123"/>
      <c r="B23" s="124" t="s">
        <v>117</v>
      </c>
      <c r="C23" s="125">
        <v>13.910157733751824</v>
      </c>
      <c r="D23" s="114">
        <v>6958</v>
      </c>
      <c r="E23" s="114">
        <v>6874</v>
      </c>
      <c r="F23" s="114">
        <v>7037</v>
      </c>
      <c r="G23" s="114">
        <v>6831</v>
      </c>
      <c r="H23" s="114">
        <v>6484</v>
      </c>
      <c r="I23" s="115">
        <v>474</v>
      </c>
      <c r="J23" s="116">
        <v>7.3103022825416408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13808</v>
      </c>
      <c r="E26" s="114">
        <v>14158</v>
      </c>
      <c r="F26" s="114">
        <v>14334</v>
      </c>
      <c r="G26" s="114">
        <v>14269</v>
      </c>
      <c r="H26" s="140">
        <v>13948</v>
      </c>
      <c r="I26" s="115">
        <v>-140</v>
      </c>
      <c r="J26" s="116">
        <v>-1.0037281330656724</v>
      </c>
    </row>
    <row r="27" spans="1:10" s="110" customFormat="1" ht="13.5" customHeight="1" x14ac:dyDescent="0.2">
      <c r="A27" s="118" t="s">
        <v>105</v>
      </c>
      <c r="B27" s="119" t="s">
        <v>106</v>
      </c>
      <c r="C27" s="113">
        <v>38.441483198146003</v>
      </c>
      <c r="D27" s="115">
        <v>5308</v>
      </c>
      <c r="E27" s="114">
        <v>5440</v>
      </c>
      <c r="F27" s="114">
        <v>5494</v>
      </c>
      <c r="G27" s="114">
        <v>5451</v>
      </c>
      <c r="H27" s="140">
        <v>5338</v>
      </c>
      <c r="I27" s="115">
        <v>-30</v>
      </c>
      <c r="J27" s="116">
        <v>-0.5620082427875609</v>
      </c>
    </row>
    <row r="28" spans="1:10" s="110" customFormat="1" ht="13.5" customHeight="1" x14ac:dyDescent="0.2">
      <c r="A28" s="120"/>
      <c r="B28" s="119" t="s">
        <v>107</v>
      </c>
      <c r="C28" s="113">
        <v>61.558516801853997</v>
      </c>
      <c r="D28" s="115">
        <v>8500</v>
      </c>
      <c r="E28" s="114">
        <v>8718</v>
      </c>
      <c r="F28" s="114">
        <v>8840</v>
      </c>
      <c r="G28" s="114">
        <v>8818</v>
      </c>
      <c r="H28" s="140">
        <v>8610</v>
      </c>
      <c r="I28" s="115">
        <v>-110</v>
      </c>
      <c r="J28" s="116">
        <v>-1.2775842044134726</v>
      </c>
    </row>
    <row r="29" spans="1:10" s="110" customFormat="1" ht="13.5" customHeight="1" x14ac:dyDescent="0.2">
      <c r="A29" s="118" t="s">
        <v>105</v>
      </c>
      <c r="B29" s="121" t="s">
        <v>108</v>
      </c>
      <c r="C29" s="113">
        <v>13.224217844727693</v>
      </c>
      <c r="D29" s="115">
        <v>1826</v>
      </c>
      <c r="E29" s="114">
        <v>1907</v>
      </c>
      <c r="F29" s="114">
        <v>1954</v>
      </c>
      <c r="G29" s="114">
        <v>1913</v>
      </c>
      <c r="H29" s="140">
        <v>1788</v>
      </c>
      <c r="I29" s="115">
        <v>38</v>
      </c>
      <c r="J29" s="116">
        <v>2.1252796420581657</v>
      </c>
    </row>
    <row r="30" spans="1:10" s="110" customFormat="1" ht="13.5" customHeight="1" x14ac:dyDescent="0.2">
      <c r="A30" s="118"/>
      <c r="B30" s="121" t="s">
        <v>109</v>
      </c>
      <c r="C30" s="113">
        <v>51.672943221320971</v>
      </c>
      <c r="D30" s="115">
        <v>7135</v>
      </c>
      <c r="E30" s="114">
        <v>7306</v>
      </c>
      <c r="F30" s="114">
        <v>7417</v>
      </c>
      <c r="G30" s="114">
        <v>7415</v>
      </c>
      <c r="H30" s="140">
        <v>7300</v>
      </c>
      <c r="I30" s="115">
        <v>-165</v>
      </c>
      <c r="J30" s="116">
        <v>-2.2602739726027399</v>
      </c>
    </row>
    <row r="31" spans="1:10" s="110" customFormat="1" ht="13.5" customHeight="1" x14ac:dyDescent="0.2">
      <c r="A31" s="118"/>
      <c r="B31" s="121" t="s">
        <v>110</v>
      </c>
      <c r="C31" s="113">
        <v>18.387891077636151</v>
      </c>
      <c r="D31" s="115">
        <v>2539</v>
      </c>
      <c r="E31" s="114">
        <v>2585</v>
      </c>
      <c r="F31" s="114">
        <v>2615</v>
      </c>
      <c r="G31" s="114">
        <v>2630</v>
      </c>
      <c r="H31" s="140">
        <v>2632</v>
      </c>
      <c r="I31" s="115">
        <v>-93</v>
      </c>
      <c r="J31" s="116">
        <v>-3.5334346504559271</v>
      </c>
    </row>
    <row r="32" spans="1:10" s="110" customFormat="1" ht="13.5" customHeight="1" x14ac:dyDescent="0.2">
      <c r="A32" s="120"/>
      <c r="B32" s="121" t="s">
        <v>111</v>
      </c>
      <c r="C32" s="113">
        <v>16.714947856315181</v>
      </c>
      <c r="D32" s="115">
        <v>2308</v>
      </c>
      <c r="E32" s="114">
        <v>2360</v>
      </c>
      <c r="F32" s="114">
        <v>2348</v>
      </c>
      <c r="G32" s="114">
        <v>2311</v>
      </c>
      <c r="H32" s="140">
        <v>2228</v>
      </c>
      <c r="I32" s="115">
        <v>80</v>
      </c>
      <c r="J32" s="116">
        <v>3.5906642728904847</v>
      </c>
    </row>
    <row r="33" spans="1:10" s="110" customFormat="1" ht="13.5" customHeight="1" x14ac:dyDescent="0.2">
      <c r="A33" s="120"/>
      <c r="B33" s="121" t="s">
        <v>112</v>
      </c>
      <c r="C33" s="113">
        <v>1.5860370799536501</v>
      </c>
      <c r="D33" s="115">
        <v>219</v>
      </c>
      <c r="E33" s="114">
        <v>229</v>
      </c>
      <c r="F33" s="114">
        <v>257</v>
      </c>
      <c r="G33" s="114">
        <v>210</v>
      </c>
      <c r="H33" s="140">
        <v>180</v>
      </c>
      <c r="I33" s="115">
        <v>39</v>
      </c>
      <c r="J33" s="116">
        <v>21.666666666666668</v>
      </c>
    </row>
    <row r="34" spans="1:10" s="110" customFormat="1" ht="13.5" customHeight="1" x14ac:dyDescent="0.2">
      <c r="A34" s="118" t="s">
        <v>113</v>
      </c>
      <c r="B34" s="122" t="s">
        <v>116</v>
      </c>
      <c r="C34" s="113">
        <v>90.295480880648896</v>
      </c>
      <c r="D34" s="115">
        <v>12468</v>
      </c>
      <c r="E34" s="114">
        <v>12811</v>
      </c>
      <c r="F34" s="114">
        <v>12959</v>
      </c>
      <c r="G34" s="114">
        <v>12911</v>
      </c>
      <c r="H34" s="140">
        <v>12637</v>
      </c>
      <c r="I34" s="115">
        <v>-169</v>
      </c>
      <c r="J34" s="116">
        <v>-1.3373427237477249</v>
      </c>
    </row>
    <row r="35" spans="1:10" s="110" customFormat="1" ht="13.5" customHeight="1" x14ac:dyDescent="0.2">
      <c r="A35" s="118"/>
      <c r="B35" s="119" t="s">
        <v>117</v>
      </c>
      <c r="C35" s="113">
        <v>9.668308227114716</v>
      </c>
      <c r="D35" s="115">
        <v>1335</v>
      </c>
      <c r="E35" s="114">
        <v>1342</v>
      </c>
      <c r="F35" s="114">
        <v>1369</v>
      </c>
      <c r="G35" s="114">
        <v>1350</v>
      </c>
      <c r="H35" s="140">
        <v>1304</v>
      </c>
      <c r="I35" s="115">
        <v>31</v>
      </c>
      <c r="J35" s="116">
        <v>2.3773006134969323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7495</v>
      </c>
      <c r="E37" s="114">
        <v>7662</v>
      </c>
      <c r="F37" s="114">
        <v>7705</v>
      </c>
      <c r="G37" s="114">
        <v>7807</v>
      </c>
      <c r="H37" s="140">
        <v>7727</v>
      </c>
      <c r="I37" s="115">
        <v>-232</v>
      </c>
      <c r="J37" s="116">
        <v>-3.0024589103144819</v>
      </c>
    </row>
    <row r="38" spans="1:10" s="110" customFormat="1" ht="13.5" customHeight="1" x14ac:dyDescent="0.2">
      <c r="A38" s="118" t="s">
        <v>105</v>
      </c>
      <c r="B38" s="119" t="s">
        <v>106</v>
      </c>
      <c r="C38" s="113">
        <v>34.796531020680455</v>
      </c>
      <c r="D38" s="115">
        <v>2608</v>
      </c>
      <c r="E38" s="114">
        <v>2652</v>
      </c>
      <c r="F38" s="114">
        <v>2657</v>
      </c>
      <c r="G38" s="114">
        <v>2748</v>
      </c>
      <c r="H38" s="140">
        <v>2728</v>
      </c>
      <c r="I38" s="115">
        <v>-120</v>
      </c>
      <c r="J38" s="116">
        <v>-4.3988269794721404</v>
      </c>
    </row>
    <row r="39" spans="1:10" s="110" customFormat="1" ht="13.5" customHeight="1" x14ac:dyDescent="0.2">
      <c r="A39" s="120"/>
      <c r="B39" s="119" t="s">
        <v>107</v>
      </c>
      <c r="C39" s="113">
        <v>65.203468979319553</v>
      </c>
      <c r="D39" s="115">
        <v>4887</v>
      </c>
      <c r="E39" s="114">
        <v>5010</v>
      </c>
      <c r="F39" s="114">
        <v>5048</v>
      </c>
      <c r="G39" s="114">
        <v>5059</v>
      </c>
      <c r="H39" s="140">
        <v>4999</v>
      </c>
      <c r="I39" s="115">
        <v>-112</v>
      </c>
      <c r="J39" s="116">
        <v>-2.2404480896179235</v>
      </c>
    </row>
    <row r="40" spans="1:10" s="110" customFormat="1" ht="13.5" customHeight="1" x14ac:dyDescent="0.2">
      <c r="A40" s="118" t="s">
        <v>105</v>
      </c>
      <c r="B40" s="121" t="s">
        <v>108</v>
      </c>
      <c r="C40" s="113">
        <v>13.675783855903935</v>
      </c>
      <c r="D40" s="115">
        <v>1025</v>
      </c>
      <c r="E40" s="114">
        <v>1046</v>
      </c>
      <c r="F40" s="114">
        <v>1075</v>
      </c>
      <c r="G40" s="114">
        <v>1116</v>
      </c>
      <c r="H40" s="140">
        <v>1022</v>
      </c>
      <c r="I40" s="115">
        <v>3</v>
      </c>
      <c r="J40" s="116">
        <v>0.29354207436399216</v>
      </c>
    </row>
    <row r="41" spans="1:10" s="110" customFormat="1" ht="13.5" customHeight="1" x14ac:dyDescent="0.2">
      <c r="A41" s="118"/>
      <c r="B41" s="121" t="s">
        <v>109</v>
      </c>
      <c r="C41" s="113">
        <v>36.731154102735154</v>
      </c>
      <c r="D41" s="115">
        <v>2753</v>
      </c>
      <c r="E41" s="114">
        <v>2814</v>
      </c>
      <c r="F41" s="114">
        <v>2820</v>
      </c>
      <c r="G41" s="114">
        <v>2870</v>
      </c>
      <c r="H41" s="140">
        <v>2924</v>
      </c>
      <c r="I41" s="115">
        <v>-171</v>
      </c>
      <c r="J41" s="116">
        <v>-5.8481532147742818</v>
      </c>
    </row>
    <row r="42" spans="1:10" s="110" customFormat="1" ht="13.5" customHeight="1" x14ac:dyDescent="0.2">
      <c r="A42" s="118"/>
      <c r="B42" s="121" t="s">
        <v>110</v>
      </c>
      <c r="C42" s="113">
        <v>19.412941961307538</v>
      </c>
      <c r="D42" s="115">
        <v>1455</v>
      </c>
      <c r="E42" s="114">
        <v>1490</v>
      </c>
      <c r="F42" s="114">
        <v>1517</v>
      </c>
      <c r="G42" s="114">
        <v>1560</v>
      </c>
      <c r="H42" s="140">
        <v>1597</v>
      </c>
      <c r="I42" s="115">
        <v>-142</v>
      </c>
      <c r="J42" s="116">
        <v>-8.8916718847839693</v>
      </c>
    </row>
    <row r="43" spans="1:10" s="110" customFormat="1" ht="13.5" customHeight="1" x14ac:dyDescent="0.2">
      <c r="A43" s="120"/>
      <c r="B43" s="121" t="s">
        <v>111</v>
      </c>
      <c r="C43" s="113">
        <v>30.180120080053371</v>
      </c>
      <c r="D43" s="115">
        <v>2262</v>
      </c>
      <c r="E43" s="114">
        <v>2312</v>
      </c>
      <c r="F43" s="114">
        <v>2293</v>
      </c>
      <c r="G43" s="114">
        <v>2261</v>
      </c>
      <c r="H43" s="140">
        <v>2184</v>
      </c>
      <c r="I43" s="115">
        <v>78</v>
      </c>
      <c r="J43" s="116">
        <v>3.5714285714285716</v>
      </c>
    </row>
    <row r="44" spans="1:10" s="110" customFormat="1" ht="13.5" customHeight="1" x14ac:dyDescent="0.2">
      <c r="A44" s="120"/>
      <c r="B44" s="121" t="s">
        <v>112</v>
      </c>
      <c r="C44" s="113">
        <v>2.8018679119412941</v>
      </c>
      <c r="D44" s="115">
        <v>210</v>
      </c>
      <c r="E44" s="114">
        <v>221</v>
      </c>
      <c r="F44" s="114">
        <v>247</v>
      </c>
      <c r="G44" s="114">
        <v>203</v>
      </c>
      <c r="H44" s="140">
        <v>176</v>
      </c>
      <c r="I44" s="115">
        <v>34</v>
      </c>
      <c r="J44" s="116">
        <v>19.318181818181817</v>
      </c>
    </row>
    <row r="45" spans="1:10" s="110" customFormat="1" ht="13.5" customHeight="1" x14ac:dyDescent="0.2">
      <c r="A45" s="118" t="s">
        <v>113</v>
      </c>
      <c r="B45" s="122" t="s">
        <v>116</v>
      </c>
      <c r="C45" s="113">
        <v>91.687791861240825</v>
      </c>
      <c r="D45" s="115">
        <v>6872</v>
      </c>
      <c r="E45" s="114">
        <v>7025</v>
      </c>
      <c r="F45" s="114">
        <v>7076</v>
      </c>
      <c r="G45" s="114">
        <v>7177</v>
      </c>
      <c r="H45" s="140">
        <v>7086</v>
      </c>
      <c r="I45" s="115">
        <v>-214</v>
      </c>
      <c r="J45" s="116">
        <v>-3.0200395145357044</v>
      </c>
    </row>
    <row r="46" spans="1:10" s="110" customFormat="1" ht="13.5" customHeight="1" x14ac:dyDescent="0.2">
      <c r="A46" s="118"/>
      <c r="B46" s="119" t="s">
        <v>117</v>
      </c>
      <c r="C46" s="113">
        <v>8.2454969979986661</v>
      </c>
      <c r="D46" s="115">
        <v>618</v>
      </c>
      <c r="E46" s="114">
        <v>632</v>
      </c>
      <c r="F46" s="114">
        <v>623</v>
      </c>
      <c r="G46" s="114">
        <v>622</v>
      </c>
      <c r="H46" s="140">
        <v>634</v>
      </c>
      <c r="I46" s="115">
        <v>-16</v>
      </c>
      <c r="J46" s="116">
        <v>-2.5236593059936907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6313</v>
      </c>
      <c r="E48" s="114">
        <v>6496</v>
      </c>
      <c r="F48" s="114">
        <v>6629</v>
      </c>
      <c r="G48" s="114">
        <v>6462</v>
      </c>
      <c r="H48" s="140">
        <v>6221</v>
      </c>
      <c r="I48" s="115">
        <v>92</v>
      </c>
      <c r="J48" s="116">
        <v>1.4788619193055779</v>
      </c>
    </row>
    <row r="49" spans="1:12" s="110" customFormat="1" ht="13.5" customHeight="1" x14ac:dyDescent="0.2">
      <c r="A49" s="118" t="s">
        <v>105</v>
      </c>
      <c r="B49" s="119" t="s">
        <v>106</v>
      </c>
      <c r="C49" s="113">
        <v>42.768889592903534</v>
      </c>
      <c r="D49" s="115">
        <v>2700</v>
      </c>
      <c r="E49" s="114">
        <v>2788</v>
      </c>
      <c r="F49" s="114">
        <v>2837</v>
      </c>
      <c r="G49" s="114">
        <v>2703</v>
      </c>
      <c r="H49" s="140">
        <v>2610</v>
      </c>
      <c r="I49" s="115">
        <v>90</v>
      </c>
      <c r="J49" s="116">
        <v>3.4482758620689653</v>
      </c>
    </row>
    <row r="50" spans="1:12" s="110" customFormat="1" ht="13.5" customHeight="1" x14ac:dyDescent="0.2">
      <c r="A50" s="120"/>
      <c r="B50" s="119" t="s">
        <v>107</v>
      </c>
      <c r="C50" s="113">
        <v>57.231110407096466</v>
      </c>
      <c r="D50" s="115">
        <v>3613</v>
      </c>
      <c r="E50" s="114">
        <v>3708</v>
      </c>
      <c r="F50" s="114">
        <v>3792</v>
      </c>
      <c r="G50" s="114">
        <v>3759</v>
      </c>
      <c r="H50" s="140">
        <v>3611</v>
      </c>
      <c r="I50" s="115">
        <v>2</v>
      </c>
      <c r="J50" s="116">
        <v>5.5386319579063974E-2</v>
      </c>
    </row>
    <row r="51" spans="1:12" s="110" customFormat="1" ht="13.5" customHeight="1" x14ac:dyDescent="0.2">
      <c r="A51" s="118" t="s">
        <v>105</v>
      </c>
      <c r="B51" s="121" t="s">
        <v>108</v>
      </c>
      <c r="C51" s="113">
        <v>12.688103912561381</v>
      </c>
      <c r="D51" s="115">
        <v>801</v>
      </c>
      <c r="E51" s="114">
        <v>861</v>
      </c>
      <c r="F51" s="114">
        <v>879</v>
      </c>
      <c r="G51" s="114">
        <v>797</v>
      </c>
      <c r="H51" s="140">
        <v>766</v>
      </c>
      <c r="I51" s="115">
        <v>35</v>
      </c>
      <c r="J51" s="116">
        <v>4.5691906005221936</v>
      </c>
    </row>
    <row r="52" spans="1:12" s="110" customFormat="1" ht="13.5" customHeight="1" x14ac:dyDescent="0.2">
      <c r="A52" s="118"/>
      <c r="B52" s="121" t="s">
        <v>109</v>
      </c>
      <c r="C52" s="113">
        <v>69.412323776334546</v>
      </c>
      <c r="D52" s="115">
        <v>4382</v>
      </c>
      <c r="E52" s="114">
        <v>4492</v>
      </c>
      <c r="F52" s="114">
        <v>4597</v>
      </c>
      <c r="G52" s="114">
        <v>4545</v>
      </c>
      <c r="H52" s="140">
        <v>4376</v>
      </c>
      <c r="I52" s="115">
        <v>6</v>
      </c>
      <c r="J52" s="116">
        <v>0.13711151736745886</v>
      </c>
    </row>
    <row r="53" spans="1:12" s="110" customFormat="1" ht="13.5" customHeight="1" x14ac:dyDescent="0.2">
      <c r="A53" s="118"/>
      <c r="B53" s="121" t="s">
        <v>110</v>
      </c>
      <c r="C53" s="113">
        <v>17.170917155076825</v>
      </c>
      <c r="D53" s="115">
        <v>1084</v>
      </c>
      <c r="E53" s="114">
        <v>1095</v>
      </c>
      <c r="F53" s="114">
        <v>1098</v>
      </c>
      <c r="G53" s="114">
        <v>1070</v>
      </c>
      <c r="H53" s="140">
        <v>1035</v>
      </c>
      <c r="I53" s="115">
        <v>49</v>
      </c>
      <c r="J53" s="116">
        <v>4.7342995169082123</v>
      </c>
    </row>
    <row r="54" spans="1:12" s="110" customFormat="1" ht="13.5" customHeight="1" x14ac:dyDescent="0.2">
      <c r="A54" s="120"/>
      <c r="B54" s="121" t="s">
        <v>111</v>
      </c>
      <c r="C54" s="113">
        <v>0.7286551560272454</v>
      </c>
      <c r="D54" s="115">
        <v>46</v>
      </c>
      <c r="E54" s="114">
        <v>48</v>
      </c>
      <c r="F54" s="114">
        <v>55</v>
      </c>
      <c r="G54" s="114">
        <v>50</v>
      </c>
      <c r="H54" s="140">
        <v>44</v>
      </c>
      <c r="I54" s="115">
        <v>2</v>
      </c>
      <c r="J54" s="116">
        <v>4.5454545454545459</v>
      </c>
    </row>
    <row r="55" spans="1:12" s="110" customFormat="1" ht="13.5" customHeight="1" x14ac:dyDescent="0.2">
      <c r="A55" s="120"/>
      <c r="B55" s="121" t="s">
        <v>112</v>
      </c>
      <c r="C55" s="113">
        <v>0.14256296530967844</v>
      </c>
      <c r="D55" s="115">
        <v>9</v>
      </c>
      <c r="E55" s="114">
        <v>8</v>
      </c>
      <c r="F55" s="114">
        <v>10</v>
      </c>
      <c r="G55" s="114">
        <v>7</v>
      </c>
      <c r="H55" s="140">
        <v>4</v>
      </c>
      <c r="I55" s="115">
        <v>5</v>
      </c>
      <c r="J55" s="116">
        <v>125</v>
      </c>
    </row>
    <row r="56" spans="1:12" s="110" customFormat="1" ht="13.5" customHeight="1" x14ac:dyDescent="0.2">
      <c r="A56" s="118" t="s">
        <v>113</v>
      </c>
      <c r="B56" s="122" t="s">
        <v>116</v>
      </c>
      <c r="C56" s="113">
        <v>88.642483763662284</v>
      </c>
      <c r="D56" s="115">
        <v>5596</v>
      </c>
      <c r="E56" s="114">
        <v>5786</v>
      </c>
      <c r="F56" s="114">
        <v>5883</v>
      </c>
      <c r="G56" s="114">
        <v>5734</v>
      </c>
      <c r="H56" s="140">
        <v>5551</v>
      </c>
      <c r="I56" s="115">
        <v>45</v>
      </c>
      <c r="J56" s="116">
        <v>0.81066474509097464</v>
      </c>
    </row>
    <row r="57" spans="1:12" s="110" customFormat="1" ht="13.5" customHeight="1" x14ac:dyDescent="0.2">
      <c r="A57" s="142"/>
      <c r="B57" s="124" t="s">
        <v>117</v>
      </c>
      <c r="C57" s="125">
        <v>11.357516236337716</v>
      </c>
      <c r="D57" s="143">
        <v>717</v>
      </c>
      <c r="E57" s="144">
        <v>710</v>
      </c>
      <c r="F57" s="144">
        <v>746</v>
      </c>
      <c r="G57" s="144">
        <v>728</v>
      </c>
      <c r="H57" s="145">
        <v>670</v>
      </c>
      <c r="I57" s="143">
        <v>47</v>
      </c>
      <c r="J57" s="146">
        <v>7.0149253731343286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50021</v>
      </c>
      <c r="E12" s="236">
        <v>49950</v>
      </c>
      <c r="F12" s="114">
        <v>50454</v>
      </c>
      <c r="G12" s="114">
        <v>49247</v>
      </c>
      <c r="H12" s="140">
        <v>48548</v>
      </c>
      <c r="I12" s="115">
        <v>1473</v>
      </c>
      <c r="J12" s="116">
        <v>3.034110570981297</v>
      </c>
    </row>
    <row r="13" spans="1:15" s="110" customFormat="1" ht="12" customHeight="1" x14ac:dyDescent="0.2">
      <c r="A13" s="118" t="s">
        <v>105</v>
      </c>
      <c r="B13" s="119" t="s">
        <v>106</v>
      </c>
      <c r="C13" s="113">
        <v>58.173567101817234</v>
      </c>
      <c r="D13" s="115">
        <v>29099</v>
      </c>
      <c r="E13" s="114">
        <v>28999</v>
      </c>
      <c r="F13" s="114">
        <v>29403</v>
      </c>
      <c r="G13" s="114">
        <v>28803</v>
      </c>
      <c r="H13" s="140">
        <v>28354</v>
      </c>
      <c r="I13" s="115">
        <v>745</v>
      </c>
      <c r="J13" s="116">
        <v>2.627495238767017</v>
      </c>
    </row>
    <row r="14" spans="1:15" s="110" customFormat="1" ht="12" customHeight="1" x14ac:dyDescent="0.2">
      <c r="A14" s="118"/>
      <c r="B14" s="119" t="s">
        <v>107</v>
      </c>
      <c r="C14" s="113">
        <v>41.826432898182766</v>
      </c>
      <c r="D14" s="115">
        <v>20922</v>
      </c>
      <c r="E14" s="114">
        <v>20951</v>
      </c>
      <c r="F14" s="114">
        <v>21051</v>
      </c>
      <c r="G14" s="114">
        <v>20444</v>
      </c>
      <c r="H14" s="140">
        <v>20194</v>
      </c>
      <c r="I14" s="115">
        <v>728</v>
      </c>
      <c r="J14" s="116">
        <v>3.6050311973853622</v>
      </c>
    </row>
    <row r="15" spans="1:15" s="110" customFormat="1" ht="12" customHeight="1" x14ac:dyDescent="0.2">
      <c r="A15" s="118" t="s">
        <v>105</v>
      </c>
      <c r="B15" s="121" t="s">
        <v>108</v>
      </c>
      <c r="C15" s="113">
        <v>13.802203074708622</v>
      </c>
      <c r="D15" s="115">
        <v>6904</v>
      </c>
      <c r="E15" s="114">
        <v>7128</v>
      </c>
      <c r="F15" s="114">
        <v>7441</v>
      </c>
      <c r="G15" s="114">
        <v>6793</v>
      </c>
      <c r="H15" s="140">
        <v>6790</v>
      </c>
      <c r="I15" s="115">
        <v>114</v>
      </c>
      <c r="J15" s="116">
        <v>1.678939617083947</v>
      </c>
    </row>
    <row r="16" spans="1:15" s="110" customFormat="1" ht="12" customHeight="1" x14ac:dyDescent="0.2">
      <c r="A16" s="118"/>
      <c r="B16" s="121" t="s">
        <v>109</v>
      </c>
      <c r="C16" s="113">
        <v>65.488494832170488</v>
      </c>
      <c r="D16" s="115">
        <v>32758</v>
      </c>
      <c r="E16" s="114">
        <v>32665</v>
      </c>
      <c r="F16" s="114">
        <v>32927</v>
      </c>
      <c r="G16" s="114">
        <v>32641</v>
      </c>
      <c r="H16" s="140">
        <v>32180</v>
      </c>
      <c r="I16" s="115">
        <v>578</v>
      </c>
      <c r="J16" s="116">
        <v>1.7961466749533872</v>
      </c>
    </row>
    <row r="17" spans="1:10" s="110" customFormat="1" ht="12" customHeight="1" x14ac:dyDescent="0.2">
      <c r="A17" s="118"/>
      <c r="B17" s="121" t="s">
        <v>110</v>
      </c>
      <c r="C17" s="113">
        <v>19.641750464804783</v>
      </c>
      <c r="D17" s="115">
        <v>9825</v>
      </c>
      <c r="E17" s="114">
        <v>9630</v>
      </c>
      <c r="F17" s="114">
        <v>9548</v>
      </c>
      <c r="G17" s="114">
        <v>9299</v>
      </c>
      <c r="H17" s="140">
        <v>9080</v>
      </c>
      <c r="I17" s="115">
        <v>745</v>
      </c>
      <c r="J17" s="116">
        <v>8.2048458149779737</v>
      </c>
    </row>
    <row r="18" spans="1:10" s="110" customFormat="1" ht="12" customHeight="1" x14ac:dyDescent="0.2">
      <c r="A18" s="120"/>
      <c r="B18" s="121" t="s">
        <v>111</v>
      </c>
      <c r="C18" s="113">
        <v>1.0675516283161073</v>
      </c>
      <c r="D18" s="115">
        <v>534</v>
      </c>
      <c r="E18" s="114">
        <v>527</v>
      </c>
      <c r="F18" s="114">
        <v>538</v>
      </c>
      <c r="G18" s="114">
        <v>514</v>
      </c>
      <c r="H18" s="140">
        <v>498</v>
      </c>
      <c r="I18" s="115">
        <v>36</v>
      </c>
      <c r="J18" s="116">
        <v>7.2289156626506026</v>
      </c>
    </row>
    <row r="19" spans="1:10" s="110" customFormat="1" ht="12" customHeight="1" x14ac:dyDescent="0.2">
      <c r="A19" s="120"/>
      <c r="B19" s="121" t="s">
        <v>112</v>
      </c>
      <c r="C19" s="113">
        <v>0.25789168549209335</v>
      </c>
      <c r="D19" s="115">
        <v>129</v>
      </c>
      <c r="E19" s="114">
        <v>109</v>
      </c>
      <c r="F19" s="114">
        <v>125</v>
      </c>
      <c r="G19" s="114">
        <v>113</v>
      </c>
      <c r="H19" s="140">
        <v>109</v>
      </c>
      <c r="I19" s="115">
        <v>20</v>
      </c>
      <c r="J19" s="116">
        <v>18.348623853211009</v>
      </c>
    </row>
    <row r="20" spans="1:10" s="110" customFormat="1" ht="12" customHeight="1" x14ac:dyDescent="0.2">
      <c r="A20" s="118" t="s">
        <v>113</v>
      </c>
      <c r="B20" s="119" t="s">
        <v>181</v>
      </c>
      <c r="C20" s="113">
        <v>73.701045560864443</v>
      </c>
      <c r="D20" s="115">
        <v>36866</v>
      </c>
      <c r="E20" s="114">
        <v>36891</v>
      </c>
      <c r="F20" s="114">
        <v>37421</v>
      </c>
      <c r="G20" s="114">
        <v>36542</v>
      </c>
      <c r="H20" s="140">
        <v>36077</v>
      </c>
      <c r="I20" s="115">
        <v>789</v>
      </c>
      <c r="J20" s="116">
        <v>2.186988940322089</v>
      </c>
    </row>
    <row r="21" spans="1:10" s="110" customFormat="1" ht="12" customHeight="1" x14ac:dyDescent="0.2">
      <c r="A21" s="118"/>
      <c r="B21" s="119" t="s">
        <v>182</v>
      </c>
      <c r="C21" s="113">
        <v>26.298954439135564</v>
      </c>
      <c r="D21" s="115">
        <v>13155</v>
      </c>
      <c r="E21" s="114">
        <v>13059</v>
      </c>
      <c r="F21" s="114">
        <v>13033</v>
      </c>
      <c r="G21" s="114">
        <v>12705</v>
      </c>
      <c r="H21" s="140">
        <v>12471</v>
      </c>
      <c r="I21" s="115">
        <v>684</v>
      </c>
      <c r="J21" s="116">
        <v>5.4847245609814772</v>
      </c>
    </row>
    <row r="22" spans="1:10" s="110" customFormat="1" ht="12" customHeight="1" x14ac:dyDescent="0.2">
      <c r="A22" s="118" t="s">
        <v>113</v>
      </c>
      <c r="B22" s="119" t="s">
        <v>116</v>
      </c>
      <c r="C22" s="113">
        <v>86.073848983426956</v>
      </c>
      <c r="D22" s="115">
        <v>43055</v>
      </c>
      <c r="E22" s="114">
        <v>43069</v>
      </c>
      <c r="F22" s="114">
        <v>43410</v>
      </c>
      <c r="G22" s="114">
        <v>42405</v>
      </c>
      <c r="H22" s="140">
        <v>42055</v>
      </c>
      <c r="I22" s="115">
        <v>1000</v>
      </c>
      <c r="J22" s="116">
        <v>2.3778385447628105</v>
      </c>
    </row>
    <row r="23" spans="1:10" s="110" customFormat="1" ht="12" customHeight="1" x14ac:dyDescent="0.2">
      <c r="A23" s="118"/>
      <c r="B23" s="119" t="s">
        <v>117</v>
      </c>
      <c r="C23" s="113">
        <v>13.910157733751824</v>
      </c>
      <c r="D23" s="115">
        <v>6958</v>
      </c>
      <c r="E23" s="114">
        <v>6874</v>
      </c>
      <c r="F23" s="114">
        <v>7037</v>
      </c>
      <c r="G23" s="114">
        <v>6831</v>
      </c>
      <c r="H23" s="140">
        <v>6484</v>
      </c>
      <c r="I23" s="115">
        <v>474</v>
      </c>
      <c r="J23" s="116">
        <v>7.3103022825416408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58637</v>
      </c>
      <c r="E64" s="236">
        <v>58869</v>
      </c>
      <c r="F64" s="236">
        <v>59402</v>
      </c>
      <c r="G64" s="236">
        <v>58258</v>
      </c>
      <c r="H64" s="140">
        <v>57760</v>
      </c>
      <c r="I64" s="115">
        <v>877</v>
      </c>
      <c r="J64" s="116">
        <v>1.5183518005540166</v>
      </c>
    </row>
    <row r="65" spans="1:12" s="110" customFormat="1" ht="12" customHeight="1" x14ac:dyDescent="0.2">
      <c r="A65" s="118" t="s">
        <v>105</v>
      </c>
      <c r="B65" s="119" t="s">
        <v>106</v>
      </c>
      <c r="C65" s="113">
        <v>54.124528881081908</v>
      </c>
      <c r="D65" s="235">
        <v>31737</v>
      </c>
      <c r="E65" s="236">
        <v>31865</v>
      </c>
      <c r="F65" s="236">
        <v>32291</v>
      </c>
      <c r="G65" s="236">
        <v>31703</v>
      </c>
      <c r="H65" s="140">
        <v>31336</v>
      </c>
      <c r="I65" s="115">
        <v>401</v>
      </c>
      <c r="J65" s="116">
        <v>1.279678325248915</v>
      </c>
    </row>
    <row r="66" spans="1:12" s="110" customFormat="1" ht="12" customHeight="1" x14ac:dyDescent="0.2">
      <c r="A66" s="118"/>
      <c r="B66" s="119" t="s">
        <v>107</v>
      </c>
      <c r="C66" s="113">
        <v>45.875471118918092</v>
      </c>
      <c r="D66" s="235">
        <v>26900</v>
      </c>
      <c r="E66" s="236">
        <v>27004</v>
      </c>
      <c r="F66" s="236">
        <v>27111</v>
      </c>
      <c r="G66" s="236">
        <v>26555</v>
      </c>
      <c r="H66" s="140">
        <v>26424</v>
      </c>
      <c r="I66" s="115">
        <v>476</v>
      </c>
      <c r="J66" s="116">
        <v>1.8013926733272783</v>
      </c>
    </row>
    <row r="67" spans="1:12" s="110" customFormat="1" ht="12" customHeight="1" x14ac:dyDescent="0.2">
      <c r="A67" s="118" t="s">
        <v>105</v>
      </c>
      <c r="B67" s="121" t="s">
        <v>108</v>
      </c>
      <c r="C67" s="113">
        <v>13.655200641233352</v>
      </c>
      <c r="D67" s="235">
        <v>8007</v>
      </c>
      <c r="E67" s="236">
        <v>8303</v>
      </c>
      <c r="F67" s="236">
        <v>8605</v>
      </c>
      <c r="G67" s="236">
        <v>7924</v>
      </c>
      <c r="H67" s="140">
        <v>8061</v>
      </c>
      <c r="I67" s="115">
        <v>-54</v>
      </c>
      <c r="J67" s="116">
        <v>-0.66989207294380348</v>
      </c>
    </row>
    <row r="68" spans="1:12" s="110" customFormat="1" ht="12" customHeight="1" x14ac:dyDescent="0.2">
      <c r="A68" s="118"/>
      <c r="B68" s="121" t="s">
        <v>109</v>
      </c>
      <c r="C68" s="113">
        <v>65.542234425362821</v>
      </c>
      <c r="D68" s="235">
        <v>38432</v>
      </c>
      <c r="E68" s="236">
        <v>38524</v>
      </c>
      <c r="F68" s="236">
        <v>38857</v>
      </c>
      <c r="G68" s="236">
        <v>38644</v>
      </c>
      <c r="H68" s="140">
        <v>38277</v>
      </c>
      <c r="I68" s="115">
        <v>155</v>
      </c>
      <c r="J68" s="116">
        <v>0.40494291611150302</v>
      </c>
    </row>
    <row r="69" spans="1:12" s="110" customFormat="1" ht="12" customHeight="1" x14ac:dyDescent="0.2">
      <c r="A69" s="118"/>
      <c r="B69" s="121" t="s">
        <v>110</v>
      </c>
      <c r="C69" s="113">
        <v>19.711103910500196</v>
      </c>
      <c r="D69" s="235">
        <v>11558</v>
      </c>
      <c r="E69" s="236">
        <v>11403</v>
      </c>
      <c r="F69" s="236">
        <v>11303</v>
      </c>
      <c r="G69" s="236">
        <v>11086</v>
      </c>
      <c r="H69" s="140">
        <v>10853</v>
      </c>
      <c r="I69" s="115">
        <v>705</v>
      </c>
      <c r="J69" s="116">
        <v>6.4958997512208603</v>
      </c>
    </row>
    <row r="70" spans="1:12" s="110" customFormat="1" ht="12" customHeight="1" x14ac:dyDescent="0.2">
      <c r="A70" s="120"/>
      <c r="B70" s="121" t="s">
        <v>111</v>
      </c>
      <c r="C70" s="113">
        <v>1.0914610229036275</v>
      </c>
      <c r="D70" s="235">
        <v>640</v>
      </c>
      <c r="E70" s="236">
        <v>639</v>
      </c>
      <c r="F70" s="236">
        <v>637</v>
      </c>
      <c r="G70" s="236">
        <v>604</v>
      </c>
      <c r="H70" s="140">
        <v>569</v>
      </c>
      <c r="I70" s="115">
        <v>71</v>
      </c>
      <c r="J70" s="116">
        <v>12.478031634446397</v>
      </c>
    </row>
    <row r="71" spans="1:12" s="110" customFormat="1" ht="12" customHeight="1" x14ac:dyDescent="0.2">
      <c r="A71" s="120"/>
      <c r="B71" s="121" t="s">
        <v>112</v>
      </c>
      <c r="C71" s="113">
        <v>0.28139229496734142</v>
      </c>
      <c r="D71" s="235">
        <v>165</v>
      </c>
      <c r="E71" s="236">
        <v>149</v>
      </c>
      <c r="F71" s="236">
        <v>158</v>
      </c>
      <c r="G71" s="236">
        <v>137</v>
      </c>
      <c r="H71" s="140">
        <v>124</v>
      </c>
      <c r="I71" s="115">
        <v>41</v>
      </c>
      <c r="J71" s="116">
        <v>33.064516129032256</v>
      </c>
    </row>
    <row r="72" spans="1:12" s="110" customFormat="1" ht="12" customHeight="1" x14ac:dyDescent="0.2">
      <c r="A72" s="118" t="s">
        <v>113</v>
      </c>
      <c r="B72" s="119" t="s">
        <v>181</v>
      </c>
      <c r="C72" s="113">
        <v>71.212715520916831</v>
      </c>
      <c r="D72" s="235">
        <v>41757</v>
      </c>
      <c r="E72" s="236">
        <v>42042</v>
      </c>
      <c r="F72" s="236">
        <v>42597</v>
      </c>
      <c r="G72" s="236">
        <v>41814</v>
      </c>
      <c r="H72" s="140">
        <v>41506</v>
      </c>
      <c r="I72" s="115">
        <v>251</v>
      </c>
      <c r="J72" s="116">
        <v>0.60473184599816898</v>
      </c>
    </row>
    <row r="73" spans="1:12" s="110" customFormat="1" ht="12" customHeight="1" x14ac:dyDescent="0.2">
      <c r="A73" s="118"/>
      <c r="B73" s="119" t="s">
        <v>182</v>
      </c>
      <c r="C73" s="113">
        <v>28.787284479083173</v>
      </c>
      <c r="D73" s="115">
        <v>16880</v>
      </c>
      <c r="E73" s="114">
        <v>16827</v>
      </c>
      <c r="F73" s="114">
        <v>16805</v>
      </c>
      <c r="G73" s="114">
        <v>16444</v>
      </c>
      <c r="H73" s="140">
        <v>16254</v>
      </c>
      <c r="I73" s="115">
        <v>626</v>
      </c>
      <c r="J73" s="116">
        <v>3.8513596653131539</v>
      </c>
    </row>
    <row r="74" spans="1:12" s="110" customFormat="1" ht="12" customHeight="1" x14ac:dyDescent="0.2">
      <c r="A74" s="118" t="s">
        <v>113</v>
      </c>
      <c r="B74" s="119" t="s">
        <v>116</v>
      </c>
      <c r="C74" s="113">
        <v>89.419649709227969</v>
      </c>
      <c r="D74" s="115">
        <v>52433</v>
      </c>
      <c r="E74" s="114">
        <v>52663</v>
      </c>
      <c r="F74" s="114">
        <v>53063</v>
      </c>
      <c r="G74" s="114">
        <v>52046</v>
      </c>
      <c r="H74" s="140">
        <v>51874</v>
      </c>
      <c r="I74" s="115">
        <v>559</v>
      </c>
      <c r="J74" s="116">
        <v>1.0776111346724757</v>
      </c>
    </row>
    <row r="75" spans="1:12" s="110" customFormat="1" ht="12" customHeight="1" x14ac:dyDescent="0.2">
      <c r="A75" s="142"/>
      <c r="B75" s="124" t="s">
        <v>117</v>
      </c>
      <c r="C75" s="125">
        <v>10.566707027985743</v>
      </c>
      <c r="D75" s="143">
        <v>6196</v>
      </c>
      <c r="E75" s="144">
        <v>6198</v>
      </c>
      <c r="F75" s="144">
        <v>6332</v>
      </c>
      <c r="G75" s="144">
        <v>6203</v>
      </c>
      <c r="H75" s="145">
        <v>5878</v>
      </c>
      <c r="I75" s="143">
        <v>318</v>
      </c>
      <c r="J75" s="146">
        <v>5.4100034025178632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50021</v>
      </c>
      <c r="G11" s="114">
        <v>49950</v>
      </c>
      <c r="H11" s="114">
        <v>50454</v>
      </c>
      <c r="I11" s="114">
        <v>49247</v>
      </c>
      <c r="J11" s="140">
        <v>48548</v>
      </c>
      <c r="K11" s="114">
        <v>1473</v>
      </c>
      <c r="L11" s="116">
        <v>3.034110570981297</v>
      </c>
    </row>
    <row r="12" spans="1:17" s="110" customFormat="1" ht="24.95" customHeight="1" x14ac:dyDescent="0.2">
      <c r="A12" s="604" t="s">
        <v>185</v>
      </c>
      <c r="B12" s="605"/>
      <c r="C12" s="605"/>
      <c r="D12" s="606"/>
      <c r="E12" s="113">
        <v>58.173567101817234</v>
      </c>
      <c r="F12" s="115">
        <v>29099</v>
      </c>
      <c r="G12" s="114">
        <v>28999</v>
      </c>
      <c r="H12" s="114">
        <v>29403</v>
      </c>
      <c r="I12" s="114">
        <v>28803</v>
      </c>
      <c r="J12" s="140">
        <v>28354</v>
      </c>
      <c r="K12" s="114">
        <v>745</v>
      </c>
      <c r="L12" s="116">
        <v>2.627495238767017</v>
      </c>
    </row>
    <row r="13" spans="1:17" s="110" customFormat="1" ht="15" customHeight="1" x14ac:dyDescent="0.2">
      <c r="A13" s="120"/>
      <c r="B13" s="612" t="s">
        <v>107</v>
      </c>
      <c r="C13" s="612"/>
      <c r="E13" s="113">
        <v>41.826432898182766</v>
      </c>
      <c r="F13" s="115">
        <v>20922</v>
      </c>
      <c r="G13" s="114">
        <v>20951</v>
      </c>
      <c r="H13" s="114">
        <v>21051</v>
      </c>
      <c r="I13" s="114">
        <v>20444</v>
      </c>
      <c r="J13" s="140">
        <v>20194</v>
      </c>
      <c r="K13" s="114">
        <v>728</v>
      </c>
      <c r="L13" s="116">
        <v>3.6050311973853622</v>
      </c>
    </row>
    <row r="14" spans="1:17" s="110" customFormat="1" ht="24.95" customHeight="1" x14ac:dyDescent="0.2">
      <c r="A14" s="604" t="s">
        <v>186</v>
      </c>
      <c r="B14" s="605"/>
      <c r="C14" s="605"/>
      <c r="D14" s="606"/>
      <c r="E14" s="113">
        <v>13.802203074708622</v>
      </c>
      <c r="F14" s="115">
        <v>6904</v>
      </c>
      <c r="G14" s="114">
        <v>7128</v>
      </c>
      <c r="H14" s="114">
        <v>7441</v>
      </c>
      <c r="I14" s="114">
        <v>6793</v>
      </c>
      <c r="J14" s="140">
        <v>6790</v>
      </c>
      <c r="K14" s="114">
        <v>114</v>
      </c>
      <c r="L14" s="116">
        <v>1.678939617083947</v>
      </c>
    </row>
    <row r="15" spans="1:17" s="110" customFormat="1" ht="15" customHeight="1" x14ac:dyDescent="0.2">
      <c r="A15" s="120"/>
      <c r="B15" s="119"/>
      <c r="C15" s="258" t="s">
        <v>106</v>
      </c>
      <c r="E15" s="113">
        <v>61.008111239860952</v>
      </c>
      <c r="F15" s="115">
        <v>4212</v>
      </c>
      <c r="G15" s="114">
        <v>4357</v>
      </c>
      <c r="H15" s="114">
        <v>4553</v>
      </c>
      <c r="I15" s="114">
        <v>4184</v>
      </c>
      <c r="J15" s="140">
        <v>4172</v>
      </c>
      <c r="K15" s="114">
        <v>40</v>
      </c>
      <c r="L15" s="116">
        <v>0.95877277085330781</v>
      </c>
    </row>
    <row r="16" spans="1:17" s="110" customFormat="1" ht="15" customHeight="1" x14ac:dyDescent="0.2">
      <c r="A16" s="120"/>
      <c r="B16" s="119"/>
      <c r="C16" s="258" t="s">
        <v>107</v>
      </c>
      <c r="E16" s="113">
        <v>38.991888760139048</v>
      </c>
      <c r="F16" s="115">
        <v>2692</v>
      </c>
      <c r="G16" s="114">
        <v>2771</v>
      </c>
      <c r="H16" s="114">
        <v>2888</v>
      </c>
      <c r="I16" s="114">
        <v>2609</v>
      </c>
      <c r="J16" s="140">
        <v>2618</v>
      </c>
      <c r="K16" s="114">
        <v>74</v>
      </c>
      <c r="L16" s="116">
        <v>2.8265851795263561</v>
      </c>
    </row>
    <row r="17" spans="1:12" s="110" customFormat="1" ht="15" customHeight="1" x14ac:dyDescent="0.2">
      <c r="A17" s="120"/>
      <c r="B17" s="121" t="s">
        <v>109</v>
      </c>
      <c r="C17" s="258"/>
      <c r="E17" s="113">
        <v>65.488494832170488</v>
      </c>
      <c r="F17" s="115">
        <v>32758</v>
      </c>
      <c r="G17" s="114">
        <v>32665</v>
      </c>
      <c r="H17" s="114">
        <v>32927</v>
      </c>
      <c r="I17" s="114">
        <v>32641</v>
      </c>
      <c r="J17" s="140">
        <v>32180</v>
      </c>
      <c r="K17" s="114">
        <v>578</v>
      </c>
      <c r="L17" s="116">
        <v>1.7961466749533872</v>
      </c>
    </row>
    <row r="18" spans="1:12" s="110" customFormat="1" ht="15" customHeight="1" x14ac:dyDescent="0.2">
      <c r="A18" s="120"/>
      <c r="B18" s="119"/>
      <c r="C18" s="258" t="s">
        <v>106</v>
      </c>
      <c r="E18" s="113">
        <v>58.703217534648026</v>
      </c>
      <c r="F18" s="115">
        <v>19230</v>
      </c>
      <c r="G18" s="114">
        <v>19100</v>
      </c>
      <c r="H18" s="114">
        <v>19315</v>
      </c>
      <c r="I18" s="114">
        <v>19212</v>
      </c>
      <c r="J18" s="140">
        <v>18898</v>
      </c>
      <c r="K18" s="114">
        <v>332</v>
      </c>
      <c r="L18" s="116">
        <v>1.7567996613398242</v>
      </c>
    </row>
    <row r="19" spans="1:12" s="110" customFormat="1" ht="15" customHeight="1" x14ac:dyDescent="0.2">
      <c r="A19" s="120"/>
      <c r="B19" s="119"/>
      <c r="C19" s="258" t="s">
        <v>107</v>
      </c>
      <c r="E19" s="113">
        <v>41.296782465351974</v>
      </c>
      <c r="F19" s="115">
        <v>13528</v>
      </c>
      <c r="G19" s="114">
        <v>13565</v>
      </c>
      <c r="H19" s="114">
        <v>13612</v>
      </c>
      <c r="I19" s="114">
        <v>13429</v>
      </c>
      <c r="J19" s="140">
        <v>13282</v>
      </c>
      <c r="K19" s="114">
        <v>246</v>
      </c>
      <c r="L19" s="116">
        <v>1.8521307032073482</v>
      </c>
    </row>
    <row r="20" spans="1:12" s="110" customFormat="1" ht="15" customHeight="1" x14ac:dyDescent="0.2">
      <c r="A20" s="120"/>
      <c r="B20" s="121" t="s">
        <v>110</v>
      </c>
      <c r="C20" s="258"/>
      <c r="E20" s="113">
        <v>19.641750464804783</v>
      </c>
      <c r="F20" s="115">
        <v>9825</v>
      </c>
      <c r="G20" s="114">
        <v>9630</v>
      </c>
      <c r="H20" s="114">
        <v>9548</v>
      </c>
      <c r="I20" s="114">
        <v>9299</v>
      </c>
      <c r="J20" s="140">
        <v>9080</v>
      </c>
      <c r="K20" s="114">
        <v>745</v>
      </c>
      <c r="L20" s="116">
        <v>8.2048458149779737</v>
      </c>
    </row>
    <row r="21" spans="1:12" s="110" customFormat="1" ht="15" customHeight="1" x14ac:dyDescent="0.2">
      <c r="A21" s="120"/>
      <c r="B21" s="119"/>
      <c r="C21" s="258" t="s">
        <v>106</v>
      </c>
      <c r="E21" s="113">
        <v>54.147582697201017</v>
      </c>
      <c r="F21" s="115">
        <v>5320</v>
      </c>
      <c r="G21" s="114">
        <v>5219</v>
      </c>
      <c r="H21" s="114">
        <v>5200</v>
      </c>
      <c r="I21" s="114">
        <v>5082</v>
      </c>
      <c r="J21" s="140">
        <v>4972</v>
      </c>
      <c r="K21" s="114">
        <v>348</v>
      </c>
      <c r="L21" s="116">
        <v>6.9991954947707162</v>
      </c>
    </row>
    <row r="22" spans="1:12" s="110" customFormat="1" ht="15" customHeight="1" x14ac:dyDescent="0.2">
      <c r="A22" s="120"/>
      <c r="B22" s="119"/>
      <c r="C22" s="258" t="s">
        <v>107</v>
      </c>
      <c r="E22" s="113">
        <v>45.852417302798983</v>
      </c>
      <c r="F22" s="115">
        <v>4505</v>
      </c>
      <c r="G22" s="114">
        <v>4411</v>
      </c>
      <c r="H22" s="114">
        <v>4348</v>
      </c>
      <c r="I22" s="114">
        <v>4217</v>
      </c>
      <c r="J22" s="140">
        <v>4108</v>
      </c>
      <c r="K22" s="114">
        <v>397</v>
      </c>
      <c r="L22" s="116">
        <v>9.6640701071080812</v>
      </c>
    </row>
    <row r="23" spans="1:12" s="110" customFormat="1" ht="15" customHeight="1" x14ac:dyDescent="0.2">
      <c r="A23" s="120"/>
      <c r="B23" s="121" t="s">
        <v>111</v>
      </c>
      <c r="C23" s="258"/>
      <c r="E23" s="113">
        <v>1.0675516283161073</v>
      </c>
      <c r="F23" s="115">
        <v>534</v>
      </c>
      <c r="G23" s="114">
        <v>527</v>
      </c>
      <c r="H23" s="114">
        <v>538</v>
      </c>
      <c r="I23" s="114">
        <v>514</v>
      </c>
      <c r="J23" s="140">
        <v>498</v>
      </c>
      <c r="K23" s="114">
        <v>36</v>
      </c>
      <c r="L23" s="116">
        <v>7.2289156626506026</v>
      </c>
    </row>
    <row r="24" spans="1:12" s="110" customFormat="1" ht="15" customHeight="1" x14ac:dyDescent="0.2">
      <c r="A24" s="120"/>
      <c r="B24" s="119"/>
      <c r="C24" s="258" t="s">
        <v>106</v>
      </c>
      <c r="E24" s="113">
        <v>63.108614232209739</v>
      </c>
      <c r="F24" s="115">
        <v>337</v>
      </c>
      <c r="G24" s="114">
        <v>323</v>
      </c>
      <c r="H24" s="114">
        <v>335</v>
      </c>
      <c r="I24" s="114">
        <v>325</v>
      </c>
      <c r="J24" s="140">
        <v>312</v>
      </c>
      <c r="K24" s="114">
        <v>25</v>
      </c>
      <c r="L24" s="116">
        <v>8.0128205128205128</v>
      </c>
    </row>
    <row r="25" spans="1:12" s="110" customFormat="1" ht="15" customHeight="1" x14ac:dyDescent="0.2">
      <c r="A25" s="120"/>
      <c r="B25" s="119"/>
      <c r="C25" s="258" t="s">
        <v>107</v>
      </c>
      <c r="E25" s="113">
        <v>36.891385767790261</v>
      </c>
      <c r="F25" s="115">
        <v>197</v>
      </c>
      <c r="G25" s="114">
        <v>204</v>
      </c>
      <c r="H25" s="114">
        <v>203</v>
      </c>
      <c r="I25" s="114">
        <v>189</v>
      </c>
      <c r="J25" s="140">
        <v>186</v>
      </c>
      <c r="K25" s="114">
        <v>11</v>
      </c>
      <c r="L25" s="116">
        <v>5.913978494623656</v>
      </c>
    </row>
    <row r="26" spans="1:12" s="110" customFormat="1" ht="15" customHeight="1" x14ac:dyDescent="0.2">
      <c r="A26" s="120"/>
      <c r="C26" s="121" t="s">
        <v>187</v>
      </c>
      <c r="D26" s="110" t="s">
        <v>188</v>
      </c>
      <c r="E26" s="113">
        <v>0.25789168549209335</v>
      </c>
      <c r="F26" s="115">
        <v>129</v>
      </c>
      <c r="G26" s="114">
        <v>109</v>
      </c>
      <c r="H26" s="114">
        <v>125</v>
      </c>
      <c r="I26" s="114">
        <v>113</v>
      </c>
      <c r="J26" s="140">
        <v>109</v>
      </c>
      <c r="K26" s="114">
        <v>20</v>
      </c>
      <c r="L26" s="116">
        <v>18.348623853211009</v>
      </c>
    </row>
    <row r="27" spans="1:12" s="110" customFormat="1" ht="15" customHeight="1" x14ac:dyDescent="0.2">
      <c r="A27" s="120"/>
      <c r="B27" s="119"/>
      <c r="D27" s="259" t="s">
        <v>106</v>
      </c>
      <c r="E27" s="113">
        <v>54.263565891472865</v>
      </c>
      <c r="F27" s="115">
        <v>70</v>
      </c>
      <c r="G27" s="114">
        <v>53</v>
      </c>
      <c r="H27" s="114">
        <v>62</v>
      </c>
      <c r="I27" s="114">
        <v>60</v>
      </c>
      <c r="J27" s="140">
        <v>58</v>
      </c>
      <c r="K27" s="114">
        <v>12</v>
      </c>
      <c r="L27" s="116">
        <v>20.689655172413794</v>
      </c>
    </row>
    <row r="28" spans="1:12" s="110" customFormat="1" ht="15" customHeight="1" x14ac:dyDescent="0.2">
      <c r="A28" s="120"/>
      <c r="B28" s="119"/>
      <c r="D28" s="259" t="s">
        <v>107</v>
      </c>
      <c r="E28" s="113">
        <v>45.736434108527135</v>
      </c>
      <c r="F28" s="115">
        <v>59</v>
      </c>
      <c r="G28" s="114">
        <v>56</v>
      </c>
      <c r="H28" s="114">
        <v>63</v>
      </c>
      <c r="I28" s="114">
        <v>53</v>
      </c>
      <c r="J28" s="140">
        <v>51</v>
      </c>
      <c r="K28" s="114">
        <v>8</v>
      </c>
      <c r="L28" s="116">
        <v>15.686274509803921</v>
      </c>
    </row>
    <row r="29" spans="1:12" s="110" customFormat="1" ht="24.95" customHeight="1" x14ac:dyDescent="0.2">
      <c r="A29" s="604" t="s">
        <v>189</v>
      </c>
      <c r="B29" s="605"/>
      <c r="C29" s="605"/>
      <c r="D29" s="606"/>
      <c r="E29" s="113">
        <v>86.073848983426956</v>
      </c>
      <c r="F29" s="115">
        <v>43055</v>
      </c>
      <c r="G29" s="114">
        <v>43069</v>
      </c>
      <c r="H29" s="114">
        <v>43410</v>
      </c>
      <c r="I29" s="114">
        <v>42405</v>
      </c>
      <c r="J29" s="140">
        <v>42055</v>
      </c>
      <c r="K29" s="114">
        <v>1000</v>
      </c>
      <c r="L29" s="116">
        <v>2.3778385447628105</v>
      </c>
    </row>
    <row r="30" spans="1:12" s="110" customFormat="1" ht="15" customHeight="1" x14ac:dyDescent="0.2">
      <c r="A30" s="120"/>
      <c r="B30" s="119"/>
      <c r="C30" s="258" t="s">
        <v>106</v>
      </c>
      <c r="E30" s="113">
        <v>56.801765184066895</v>
      </c>
      <c r="F30" s="115">
        <v>24456</v>
      </c>
      <c r="G30" s="114">
        <v>24464</v>
      </c>
      <c r="H30" s="114">
        <v>24730</v>
      </c>
      <c r="I30" s="114">
        <v>24235</v>
      </c>
      <c r="J30" s="140">
        <v>23997</v>
      </c>
      <c r="K30" s="114">
        <v>459</v>
      </c>
      <c r="L30" s="116">
        <v>1.9127390923865484</v>
      </c>
    </row>
    <row r="31" spans="1:12" s="110" customFormat="1" ht="15" customHeight="1" x14ac:dyDescent="0.2">
      <c r="A31" s="120"/>
      <c r="B31" s="119"/>
      <c r="C31" s="258" t="s">
        <v>107</v>
      </c>
      <c r="E31" s="113">
        <v>43.198234815933105</v>
      </c>
      <c r="F31" s="115">
        <v>18599</v>
      </c>
      <c r="G31" s="114">
        <v>18605</v>
      </c>
      <c r="H31" s="114">
        <v>18680</v>
      </c>
      <c r="I31" s="114">
        <v>18170</v>
      </c>
      <c r="J31" s="140">
        <v>18058</v>
      </c>
      <c r="K31" s="114">
        <v>541</v>
      </c>
      <c r="L31" s="116">
        <v>2.9959020932550668</v>
      </c>
    </row>
    <row r="32" spans="1:12" s="110" customFormat="1" ht="15" customHeight="1" x14ac:dyDescent="0.2">
      <c r="A32" s="120"/>
      <c r="B32" s="119" t="s">
        <v>117</v>
      </c>
      <c r="C32" s="258"/>
      <c r="E32" s="113">
        <v>13.910157733751824</v>
      </c>
      <c r="F32" s="115">
        <v>6958</v>
      </c>
      <c r="G32" s="114">
        <v>6874</v>
      </c>
      <c r="H32" s="114">
        <v>7037</v>
      </c>
      <c r="I32" s="114">
        <v>6831</v>
      </c>
      <c r="J32" s="140">
        <v>6484</v>
      </c>
      <c r="K32" s="114">
        <v>474</v>
      </c>
      <c r="L32" s="116">
        <v>7.3103022825416408</v>
      </c>
    </row>
    <row r="33" spans="1:12" s="110" customFormat="1" ht="15" customHeight="1" x14ac:dyDescent="0.2">
      <c r="A33" s="120"/>
      <c r="B33" s="119"/>
      <c r="C33" s="258" t="s">
        <v>106</v>
      </c>
      <c r="E33" s="113">
        <v>66.671457315320495</v>
      </c>
      <c r="F33" s="115">
        <v>4639</v>
      </c>
      <c r="G33" s="114">
        <v>4532</v>
      </c>
      <c r="H33" s="114">
        <v>4670</v>
      </c>
      <c r="I33" s="114">
        <v>4563</v>
      </c>
      <c r="J33" s="140">
        <v>4354</v>
      </c>
      <c r="K33" s="114">
        <v>285</v>
      </c>
      <c r="L33" s="116">
        <v>6.5457050987597611</v>
      </c>
    </row>
    <row r="34" spans="1:12" s="110" customFormat="1" ht="15" customHeight="1" x14ac:dyDescent="0.2">
      <c r="A34" s="120"/>
      <c r="B34" s="119"/>
      <c r="C34" s="258" t="s">
        <v>107</v>
      </c>
      <c r="E34" s="113">
        <v>33.328542684679505</v>
      </c>
      <c r="F34" s="115">
        <v>2319</v>
      </c>
      <c r="G34" s="114">
        <v>2342</v>
      </c>
      <c r="H34" s="114">
        <v>2367</v>
      </c>
      <c r="I34" s="114">
        <v>2268</v>
      </c>
      <c r="J34" s="140">
        <v>2130</v>
      </c>
      <c r="K34" s="114">
        <v>189</v>
      </c>
      <c r="L34" s="116">
        <v>8.873239436619718</v>
      </c>
    </row>
    <row r="35" spans="1:12" s="110" customFormat="1" ht="24.95" customHeight="1" x14ac:dyDescent="0.2">
      <c r="A35" s="604" t="s">
        <v>190</v>
      </c>
      <c r="B35" s="605"/>
      <c r="C35" s="605"/>
      <c r="D35" s="606"/>
      <c r="E35" s="113">
        <v>73.701045560864443</v>
      </c>
      <c r="F35" s="115">
        <v>36866</v>
      </c>
      <c r="G35" s="114">
        <v>36891</v>
      </c>
      <c r="H35" s="114">
        <v>37421</v>
      </c>
      <c r="I35" s="114">
        <v>36542</v>
      </c>
      <c r="J35" s="140">
        <v>36077</v>
      </c>
      <c r="K35" s="114">
        <v>789</v>
      </c>
      <c r="L35" s="116">
        <v>2.186988940322089</v>
      </c>
    </row>
    <row r="36" spans="1:12" s="110" customFormat="1" ht="15" customHeight="1" x14ac:dyDescent="0.2">
      <c r="A36" s="120"/>
      <c r="B36" s="119"/>
      <c r="C36" s="258" t="s">
        <v>106</v>
      </c>
      <c r="E36" s="113">
        <v>72.494981826072802</v>
      </c>
      <c r="F36" s="115">
        <v>26726</v>
      </c>
      <c r="G36" s="114">
        <v>26659</v>
      </c>
      <c r="H36" s="114">
        <v>27045</v>
      </c>
      <c r="I36" s="114">
        <v>26551</v>
      </c>
      <c r="J36" s="140">
        <v>26231</v>
      </c>
      <c r="K36" s="114">
        <v>495</v>
      </c>
      <c r="L36" s="116">
        <v>1.8870801723151995</v>
      </c>
    </row>
    <row r="37" spans="1:12" s="110" customFormat="1" ht="15" customHeight="1" x14ac:dyDescent="0.2">
      <c r="A37" s="120"/>
      <c r="B37" s="119"/>
      <c r="C37" s="258" t="s">
        <v>107</v>
      </c>
      <c r="E37" s="113">
        <v>27.505018173927194</v>
      </c>
      <c r="F37" s="115">
        <v>10140</v>
      </c>
      <c r="G37" s="114">
        <v>10232</v>
      </c>
      <c r="H37" s="114">
        <v>10376</v>
      </c>
      <c r="I37" s="114">
        <v>9991</v>
      </c>
      <c r="J37" s="140">
        <v>9846</v>
      </c>
      <c r="K37" s="114">
        <v>294</v>
      </c>
      <c r="L37" s="116">
        <v>2.9859841560024374</v>
      </c>
    </row>
    <row r="38" spans="1:12" s="110" customFormat="1" ht="15" customHeight="1" x14ac:dyDescent="0.2">
      <c r="A38" s="120"/>
      <c r="B38" s="119" t="s">
        <v>182</v>
      </c>
      <c r="C38" s="258"/>
      <c r="E38" s="113">
        <v>26.298954439135564</v>
      </c>
      <c r="F38" s="115">
        <v>13155</v>
      </c>
      <c r="G38" s="114">
        <v>13059</v>
      </c>
      <c r="H38" s="114">
        <v>13033</v>
      </c>
      <c r="I38" s="114">
        <v>12705</v>
      </c>
      <c r="J38" s="140">
        <v>12471</v>
      </c>
      <c r="K38" s="114">
        <v>684</v>
      </c>
      <c r="L38" s="116">
        <v>5.4847245609814772</v>
      </c>
    </row>
    <row r="39" spans="1:12" s="110" customFormat="1" ht="15" customHeight="1" x14ac:dyDescent="0.2">
      <c r="A39" s="120"/>
      <c r="B39" s="119"/>
      <c r="C39" s="258" t="s">
        <v>106</v>
      </c>
      <c r="E39" s="113">
        <v>18.038768529076396</v>
      </c>
      <c r="F39" s="115">
        <v>2373</v>
      </c>
      <c r="G39" s="114">
        <v>2340</v>
      </c>
      <c r="H39" s="114">
        <v>2358</v>
      </c>
      <c r="I39" s="114">
        <v>2252</v>
      </c>
      <c r="J39" s="140">
        <v>2123</v>
      </c>
      <c r="K39" s="114">
        <v>250</v>
      </c>
      <c r="L39" s="116">
        <v>11.775788977861517</v>
      </c>
    </row>
    <row r="40" spans="1:12" s="110" customFormat="1" ht="15" customHeight="1" x14ac:dyDescent="0.2">
      <c r="A40" s="120"/>
      <c r="B40" s="119"/>
      <c r="C40" s="258" t="s">
        <v>107</v>
      </c>
      <c r="E40" s="113">
        <v>81.961231470923607</v>
      </c>
      <c r="F40" s="115">
        <v>10782</v>
      </c>
      <c r="G40" s="114">
        <v>10719</v>
      </c>
      <c r="H40" s="114">
        <v>10675</v>
      </c>
      <c r="I40" s="114">
        <v>10453</v>
      </c>
      <c r="J40" s="140">
        <v>10348</v>
      </c>
      <c r="K40" s="114">
        <v>434</v>
      </c>
      <c r="L40" s="116">
        <v>4.1940471588712791</v>
      </c>
    </row>
    <row r="41" spans="1:12" s="110" customFormat="1" ht="24.75" customHeight="1" x14ac:dyDescent="0.2">
      <c r="A41" s="604" t="s">
        <v>518</v>
      </c>
      <c r="B41" s="605"/>
      <c r="C41" s="605"/>
      <c r="D41" s="606"/>
      <c r="E41" s="113">
        <v>5.759580975990084</v>
      </c>
      <c r="F41" s="115">
        <v>2881</v>
      </c>
      <c r="G41" s="114">
        <v>3170</v>
      </c>
      <c r="H41" s="114">
        <v>3179</v>
      </c>
      <c r="I41" s="114">
        <v>2710</v>
      </c>
      <c r="J41" s="140">
        <v>2804</v>
      </c>
      <c r="K41" s="114">
        <v>77</v>
      </c>
      <c r="L41" s="116">
        <v>2.746077032810271</v>
      </c>
    </row>
    <row r="42" spans="1:12" s="110" customFormat="1" ht="15" customHeight="1" x14ac:dyDescent="0.2">
      <c r="A42" s="120"/>
      <c r="B42" s="119"/>
      <c r="C42" s="258" t="s">
        <v>106</v>
      </c>
      <c r="E42" s="113">
        <v>64.04026379729261</v>
      </c>
      <c r="F42" s="115">
        <v>1845</v>
      </c>
      <c r="G42" s="114">
        <v>2058</v>
      </c>
      <c r="H42" s="114">
        <v>2067</v>
      </c>
      <c r="I42" s="114">
        <v>1736</v>
      </c>
      <c r="J42" s="140">
        <v>1804</v>
      </c>
      <c r="K42" s="114">
        <v>41</v>
      </c>
      <c r="L42" s="116">
        <v>2.2727272727272729</v>
      </c>
    </row>
    <row r="43" spans="1:12" s="110" customFormat="1" ht="15" customHeight="1" x14ac:dyDescent="0.2">
      <c r="A43" s="123"/>
      <c r="B43" s="124"/>
      <c r="C43" s="260" t="s">
        <v>107</v>
      </c>
      <c r="D43" s="261"/>
      <c r="E43" s="125">
        <v>35.95973620270739</v>
      </c>
      <c r="F43" s="143">
        <v>1036</v>
      </c>
      <c r="G43" s="144">
        <v>1112</v>
      </c>
      <c r="H43" s="144">
        <v>1112</v>
      </c>
      <c r="I43" s="144">
        <v>974</v>
      </c>
      <c r="J43" s="145">
        <v>1000</v>
      </c>
      <c r="K43" s="144">
        <v>36</v>
      </c>
      <c r="L43" s="146">
        <v>3.6</v>
      </c>
    </row>
    <row r="44" spans="1:12" s="110" customFormat="1" ht="45.75" customHeight="1" x14ac:dyDescent="0.2">
      <c r="A44" s="604" t="s">
        <v>191</v>
      </c>
      <c r="B44" s="605"/>
      <c r="C44" s="605"/>
      <c r="D44" s="606"/>
      <c r="E44" s="113">
        <v>0.37784130665120647</v>
      </c>
      <c r="F44" s="115">
        <v>189</v>
      </c>
      <c r="G44" s="114">
        <v>187</v>
      </c>
      <c r="H44" s="114">
        <v>186</v>
      </c>
      <c r="I44" s="114">
        <v>183</v>
      </c>
      <c r="J44" s="140">
        <v>180</v>
      </c>
      <c r="K44" s="114">
        <v>9</v>
      </c>
      <c r="L44" s="116">
        <v>5</v>
      </c>
    </row>
    <row r="45" spans="1:12" s="110" customFormat="1" ht="15" customHeight="1" x14ac:dyDescent="0.2">
      <c r="A45" s="120"/>
      <c r="B45" s="119"/>
      <c r="C45" s="258" t="s">
        <v>106</v>
      </c>
      <c r="E45" s="113">
        <v>61.375661375661373</v>
      </c>
      <c r="F45" s="115">
        <v>116</v>
      </c>
      <c r="G45" s="114">
        <v>114</v>
      </c>
      <c r="H45" s="114">
        <v>115</v>
      </c>
      <c r="I45" s="114">
        <v>112</v>
      </c>
      <c r="J45" s="140">
        <v>111</v>
      </c>
      <c r="K45" s="114">
        <v>5</v>
      </c>
      <c r="L45" s="116">
        <v>4.5045045045045047</v>
      </c>
    </row>
    <row r="46" spans="1:12" s="110" customFormat="1" ht="15" customHeight="1" x14ac:dyDescent="0.2">
      <c r="A46" s="123"/>
      <c r="B46" s="124"/>
      <c r="C46" s="260" t="s">
        <v>107</v>
      </c>
      <c r="D46" s="261"/>
      <c r="E46" s="125">
        <v>38.624338624338627</v>
      </c>
      <c r="F46" s="143">
        <v>73</v>
      </c>
      <c r="G46" s="144">
        <v>73</v>
      </c>
      <c r="H46" s="144">
        <v>71</v>
      </c>
      <c r="I46" s="144">
        <v>71</v>
      </c>
      <c r="J46" s="145">
        <v>69</v>
      </c>
      <c r="K46" s="144">
        <v>4</v>
      </c>
      <c r="L46" s="146">
        <v>5.7971014492753623</v>
      </c>
    </row>
    <row r="47" spans="1:12" s="110" customFormat="1" ht="39" customHeight="1" x14ac:dyDescent="0.2">
      <c r="A47" s="604" t="s">
        <v>519</v>
      </c>
      <c r="B47" s="607"/>
      <c r="C47" s="607"/>
      <c r="D47" s="608"/>
      <c r="E47" s="113">
        <v>0.13394374362767639</v>
      </c>
      <c r="F47" s="115">
        <v>67</v>
      </c>
      <c r="G47" s="114">
        <v>69</v>
      </c>
      <c r="H47" s="114">
        <v>58</v>
      </c>
      <c r="I47" s="114">
        <v>56</v>
      </c>
      <c r="J47" s="140">
        <v>62</v>
      </c>
      <c r="K47" s="114">
        <v>5</v>
      </c>
      <c r="L47" s="116">
        <v>8.064516129032258</v>
      </c>
    </row>
    <row r="48" spans="1:12" s="110" customFormat="1" ht="15" customHeight="1" x14ac:dyDescent="0.2">
      <c r="A48" s="120"/>
      <c r="B48" s="119"/>
      <c r="C48" s="258" t="s">
        <v>106</v>
      </c>
      <c r="E48" s="113">
        <v>35.820895522388057</v>
      </c>
      <c r="F48" s="115">
        <v>24</v>
      </c>
      <c r="G48" s="114">
        <v>26</v>
      </c>
      <c r="H48" s="114">
        <v>21</v>
      </c>
      <c r="I48" s="114">
        <v>20</v>
      </c>
      <c r="J48" s="140">
        <v>23</v>
      </c>
      <c r="K48" s="114">
        <v>1</v>
      </c>
      <c r="L48" s="116">
        <v>4.3478260869565215</v>
      </c>
    </row>
    <row r="49" spans="1:12" s="110" customFormat="1" ht="15" customHeight="1" x14ac:dyDescent="0.2">
      <c r="A49" s="123"/>
      <c r="B49" s="124"/>
      <c r="C49" s="260" t="s">
        <v>107</v>
      </c>
      <c r="D49" s="261"/>
      <c r="E49" s="125">
        <v>64.179104477611943</v>
      </c>
      <c r="F49" s="143">
        <v>43</v>
      </c>
      <c r="G49" s="144">
        <v>43</v>
      </c>
      <c r="H49" s="144">
        <v>37</v>
      </c>
      <c r="I49" s="144">
        <v>36</v>
      </c>
      <c r="J49" s="145">
        <v>39</v>
      </c>
      <c r="K49" s="144">
        <v>4</v>
      </c>
      <c r="L49" s="146">
        <v>10.256410256410257</v>
      </c>
    </row>
    <row r="50" spans="1:12" s="110" customFormat="1" ht="24.95" customHeight="1" x14ac:dyDescent="0.2">
      <c r="A50" s="609" t="s">
        <v>192</v>
      </c>
      <c r="B50" s="610"/>
      <c r="C50" s="610"/>
      <c r="D50" s="611"/>
      <c r="E50" s="262">
        <v>11.131324843565702</v>
      </c>
      <c r="F50" s="263">
        <v>5568</v>
      </c>
      <c r="G50" s="264">
        <v>5787</v>
      </c>
      <c r="H50" s="264">
        <v>5969</v>
      </c>
      <c r="I50" s="264">
        <v>5306</v>
      </c>
      <c r="J50" s="265">
        <v>5286</v>
      </c>
      <c r="K50" s="263">
        <v>282</v>
      </c>
      <c r="L50" s="266">
        <v>5.3348467650397273</v>
      </c>
    </row>
    <row r="51" spans="1:12" s="110" customFormat="1" ht="15" customHeight="1" x14ac:dyDescent="0.2">
      <c r="A51" s="120"/>
      <c r="B51" s="119"/>
      <c r="C51" s="258" t="s">
        <v>106</v>
      </c>
      <c r="E51" s="113">
        <v>61.871408045977013</v>
      </c>
      <c r="F51" s="115">
        <v>3445</v>
      </c>
      <c r="G51" s="114">
        <v>3581</v>
      </c>
      <c r="H51" s="114">
        <v>3712</v>
      </c>
      <c r="I51" s="114">
        <v>3359</v>
      </c>
      <c r="J51" s="140">
        <v>3334</v>
      </c>
      <c r="K51" s="114">
        <v>111</v>
      </c>
      <c r="L51" s="116">
        <v>3.3293341331733655</v>
      </c>
    </row>
    <row r="52" spans="1:12" s="110" customFormat="1" ht="15" customHeight="1" x14ac:dyDescent="0.2">
      <c r="A52" s="120"/>
      <c r="B52" s="119"/>
      <c r="C52" s="258" t="s">
        <v>107</v>
      </c>
      <c r="E52" s="113">
        <v>38.128591954022987</v>
      </c>
      <c r="F52" s="115">
        <v>2123</v>
      </c>
      <c r="G52" s="114">
        <v>2206</v>
      </c>
      <c r="H52" s="114">
        <v>2257</v>
      </c>
      <c r="I52" s="114">
        <v>1947</v>
      </c>
      <c r="J52" s="140">
        <v>1952</v>
      </c>
      <c r="K52" s="114">
        <v>171</v>
      </c>
      <c r="L52" s="116">
        <v>8.7602459016393439</v>
      </c>
    </row>
    <row r="53" spans="1:12" s="110" customFormat="1" ht="15" customHeight="1" x14ac:dyDescent="0.2">
      <c r="A53" s="120"/>
      <c r="B53" s="119"/>
      <c r="C53" s="258" t="s">
        <v>187</v>
      </c>
      <c r="D53" s="110" t="s">
        <v>193</v>
      </c>
      <c r="E53" s="113">
        <v>37.482040229885058</v>
      </c>
      <c r="F53" s="115">
        <v>2087</v>
      </c>
      <c r="G53" s="114">
        <v>2370</v>
      </c>
      <c r="H53" s="114">
        <v>2473</v>
      </c>
      <c r="I53" s="114">
        <v>1855</v>
      </c>
      <c r="J53" s="140">
        <v>2004</v>
      </c>
      <c r="K53" s="114">
        <v>83</v>
      </c>
      <c r="L53" s="116">
        <v>4.1417165668662674</v>
      </c>
    </row>
    <row r="54" spans="1:12" s="110" customFormat="1" ht="15" customHeight="1" x14ac:dyDescent="0.2">
      <c r="A54" s="120"/>
      <c r="B54" s="119"/>
      <c r="D54" s="267" t="s">
        <v>194</v>
      </c>
      <c r="E54" s="113">
        <v>64.638236703402015</v>
      </c>
      <c r="F54" s="115">
        <v>1349</v>
      </c>
      <c r="G54" s="114">
        <v>1522</v>
      </c>
      <c r="H54" s="114">
        <v>1600</v>
      </c>
      <c r="I54" s="114">
        <v>1239</v>
      </c>
      <c r="J54" s="140">
        <v>1336</v>
      </c>
      <c r="K54" s="114">
        <v>13</v>
      </c>
      <c r="L54" s="116">
        <v>0.97305389221556882</v>
      </c>
    </row>
    <row r="55" spans="1:12" s="110" customFormat="1" ht="15" customHeight="1" x14ac:dyDescent="0.2">
      <c r="A55" s="120"/>
      <c r="B55" s="119"/>
      <c r="D55" s="267" t="s">
        <v>195</v>
      </c>
      <c r="E55" s="113">
        <v>35.361763296597985</v>
      </c>
      <c r="F55" s="115">
        <v>738</v>
      </c>
      <c r="G55" s="114">
        <v>848</v>
      </c>
      <c r="H55" s="114">
        <v>873</v>
      </c>
      <c r="I55" s="114">
        <v>616</v>
      </c>
      <c r="J55" s="140">
        <v>668</v>
      </c>
      <c r="K55" s="114">
        <v>70</v>
      </c>
      <c r="L55" s="116">
        <v>10.479041916167665</v>
      </c>
    </row>
    <row r="56" spans="1:12" s="110" customFormat="1" ht="15" customHeight="1" x14ac:dyDescent="0.2">
      <c r="A56" s="120"/>
      <c r="B56" s="119" t="s">
        <v>196</v>
      </c>
      <c r="C56" s="258"/>
      <c r="E56" s="113">
        <v>73.259231122928369</v>
      </c>
      <c r="F56" s="115">
        <v>36645</v>
      </c>
      <c r="G56" s="114">
        <v>36406</v>
      </c>
      <c r="H56" s="114">
        <v>36651</v>
      </c>
      <c r="I56" s="114">
        <v>36297</v>
      </c>
      <c r="J56" s="140">
        <v>35819</v>
      </c>
      <c r="K56" s="114">
        <v>826</v>
      </c>
      <c r="L56" s="116">
        <v>2.3060386945475866</v>
      </c>
    </row>
    <row r="57" spans="1:12" s="110" customFormat="1" ht="15" customHeight="1" x14ac:dyDescent="0.2">
      <c r="A57" s="120"/>
      <c r="B57" s="119"/>
      <c r="C57" s="258" t="s">
        <v>106</v>
      </c>
      <c r="E57" s="113">
        <v>56.930004093327874</v>
      </c>
      <c r="F57" s="115">
        <v>20862</v>
      </c>
      <c r="G57" s="114">
        <v>20701</v>
      </c>
      <c r="H57" s="114">
        <v>20890</v>
      </c>
      <c r="I57" s="114">
        <v>20783</v>
      </c>
      <c r="J57" s="140">
        <v>20484</v>
      </c>
      <c r="K57" s="114">
        <v>378</v>
      </c>
      <c r="L57" s="116">
        <v>1.8453427065026362</v>
      </c>
    </row>
    <row r="58" spans="1:12" s="110" customFormat="1" ht="15" customHeight="1" x14ac:dyDescent="0.2">
      <c r="A58" s="120"/>
      <c r="B58" s="119"/>
      <c r="C58" s="258" t="s">
        <v>107</v>
      </c>
      <c r="E58" s="113">
        <v>43.069995906672126</v>
      </c>
      <c r="F58" s="115">
        <v>15783</v>
      </c>
      <c r="G58" s="114">
        <v>15705</v>
      </c>
      <c r="H58" s="114">
        <v>15761</v>
      </c>
      <c r="I58" s="114">
        <v>15514</v>
      </c>
      <c r="J58" s="140">
        <v>15335</v>
      </c>
      <c r="K58" s="114">
        <v>448</v>
      </c>
      <c r="L58" s="116">
        <v>2.9214215846103686</v>
      </c>
    </row>
    <row r="59" spans="1:12" s="110" customFormat="1" ht="15" customHeight="1" x14ac:dyDescent="0.2">
      <c r="A59" s="120"/>
      <c r="B59" s="119"/>
      <c r="C59" s="258" t="s">
        <v>105</v>
      </c>
      <c r="D59" s="110" t="s">
        <v>197</v>
      </c>
      <c r="E59" s="113">
        <v>90.678127984718245</v>
      </c>
      <c r="F59" s="115">
        <v>33229</v>
      </c>
      <c r="G59" s="114">
        <v>33031</v>
      </c>
      <c r="H59" s="114">
        <v>33254</v>
      </c>
      <c r="I59" s="114">
        <v>32957</v>
      </c>
      <c r="J59" s="140">
        <v>32553</v>
      </c>
      <c r="K59" s="114">
        <v>676</v>
      </c>
      <c r="L59" s="116">
        <v>2.0766135225632048</v>
      </c>
    </row>
    <row r="60" spans="1:12" s="110" customFormat="1" ht="15" customHeight="1" x14ac:dyDescent="0.2">
      <c r="A60" s="120"/>
      <c r="B60" s="119"/>
      <c r="C60" s="258"/>
      <c r="D60" s="267" t="s">
        <v>198</v>
      </c>
      <c r="E60" s="113">
        <v>54.777453429233503</v>
      </c>
      <c r="F60" s="115">
        <v>18202</v>
      </c>
      <c r="G60" s="114">
        <v>18060</v>
      </c>
      <c r="H60" s="114">
        <v>18221</v>
      </c>
      <c r="I60" s="114">
        <v>18145</v>
      </c>
      <c r="J60" s="140">
        <v>17904</v>
      </c>
      <c r="K60" s="114">
        <v>298</v>
      </c>
      <c r="L60" s="116">
        <v>1.6644325290437891</v>
      </c>
    </row>
    <row r="61" spans="1:12" s="110" customFormat="1" ht="15" customHeight="1" x14ac:dyDescent="0.2">
      <c r="A61" s="120"/>
      <c r="B61" s="119"/>
      <c r="C61" s="258"/>
      <c r="D61" s="267" t="s">
        <v>199</v>
      </c>
      <c r="E61" s="113">
        <v>45.222546570766497</v>
      </c>
      <c r="F61" s="115">
        <v>15027</v>
      </c>
      <c r="G61" s="114">
        <v>14971</v>
      </c>
      <c r="H61" s="114">
        <v>15033</v>
      </c>
      <c r="I61" s="114">
        <v>14812</v>
      </c>
      <c r="J61" s="140">
        <v>14649</v>
      </c>
      <c r="K61" s="114">
        <v>378</v>
      </c>
      <c r="L61" s="116">
        <v>2.5803809133729265</v>
      </c>
    </row>
    <row r="62" spans="1:12" s="110" customFormat="1" ht="15" customHeight="1" x14ac:dyDescent="0.2">
      <c r="A62" s="120"/>
      <c r="B62" s="119"/>
      <c r="C62" s="258"/>
      <c r="D62" s="258" t="s">
        <v>200</v>
      </c>
      <c r="E62" s="113">
        <v>9.3218720152817571</v>
      </c>
      <c r="F62" s="115">
        <v>3416</v>
      </c>
      <c r="G62" s="114">
        <v>3375</v>
      </c>
      <c r="H62" s="114">
        <v>3397</v>
      </c>
      <c r="I62" s="114">
        <v>3340</v>
      </c>
      <c r="J62" s="140">
        <v>3266</v>
      </c>
      <c r="K62" s="114">
        <v>150</v>
      </c>
      <c r="L62" s="116">
        <v>4.5927740355174524</v>
      </c>
    </row>
    <row r="63" spans="1:12" s="110" customFormat="1" ht="15" customHeight="1" x14ac:dyDescent="0.2">
      <c r="A63" s="120"/>
      <c r="B63" s="119"/>
      <c r="C63" s="258"/>
      <c r="D63" s="267" t="s">
        <v>198</v>
      </c>
      <c r="E63" s="113">
        <v>77.868852459016395</v>
      </c>
      <c r="F63" s="115">
        <v>2660</v>
      </c>
      <c r="G63" s="114">
        <v>2641</v>
      </c>
      <c r="H63" s="114">
        <v>2669</v>
      </c>
      <c r="I63" s="114">
        <v>2638</v>
      </c>
      <c r="J63" s="140">
        <v>2580</v>
      </c>
      <c r="K63" s="114">
        <v>80</v>
      </c>
      <c r="L63" s="116">
        <v>3.1007751937984498</v>
      </c>
    </row>
    <row r="64" spans="1:12" s="110" customFormat="1" ht="15" customHeight="1" x14ac:dyDescent="0.2">
      <c r="A64" s="120"/>
      <c r="B64" s="119"/>
      <c r="C64" s="258"/>
      <c r="D64" s="267" t="s">
        <v>199</v>
      </c>
      <c r="E64" s="113">
        <v>22.131147540983605</v>
      </c>
      <c r="F64" s="115">
        <v>756</v>
      </c>
      <c r="G64" s="114">
        <v>734</v>
      </c>
      <c r="H64" s="114">
        <v>728</v>
      </c>
      <c r="I64" s="114">
        <v>702</v>
      </c>
      <c r="J64" s="140">
        <v>686</v>
      </c>
      <c r="K64" s="114">
        <v>70</v>
      </c>
      <c r="L64" s="116">
        <v>10.204081632653061</v>
      </c>
    </row>
    <row r="65" spans="1:12" s="110" customFormat="1" ht="15" customHeight="1" x14ac:dyDescent="0.2">
      <c r="A65" s="120"/>
      <c r="B65" s="119" t="s">
        <v>201</v>
      </c>
      <c r="C65" s="258"/>
      <c r="E65" s="113">
        <v>9.4180444213430352</v>
      </c>
      <c r="F65" s="115">
        <v>4711</v>
      </c>
      <c r="G65" s="114">
        <v>4617</v>
      </c>
      <c r="H65" s="114">
        <v>4549</v>
      </c>
      <c r="I65" s="114">
        <v>4465</v>
      </c>
      <c r="J65" s="140">
        <v>4367</v>
      </c>
      <c r="K65" s="114">
        <v>344</v>
      </c>
      <c r="L65" s="116">
        <v>7.8772612777650561</v>
      </c>
    </row>
    <row r="66" spans="1:12" s="110" customFormat="1" ht="15" customHeight="1" x14ac:dyDescent="0.2">
      <c r="A66" s="120"/>
      <c r="B66" s="119"/>
      <c r="C66" s="258" t="s">
        <v>106</v>
      </c>
      <c r="E66" s="113">
        <v>60.602844406707703</v>
      </c>
      <c r="F66" s="115">
        <v>2855</v>
      </c>
      <c r="G66" s="114">
        <v>2785</v>
      </c>
      <c r="H66" s="114">
        <v>2770</v>
      </c>
      <c r="I66" s="114">
        <v>2703</v>
      </c>
      <c r="J66" s="140">
        <v>2656</v>
      </c>
      <c r="K66" s="114">
        <v>199</v>
      </c>
      <c r="L66" s="116">
        <v>7.4924698795180724</v>
      </c>
    </row>
    <row r="67" spans="1:12" s="110" customFormat="1" ht="15" customHeight="1" x14ac:dyDescent="0.2">
      <c r="A67" s="120"/>
      <c r="B67" s="119"/>
      <c r="C67" s="258" t="s">
        <v>107</v>
      </c>
      <c r="E67" s="113">
        <v>39.397155593292297</v>
      </c>
      <c r="F67" s="115">
        <v>1856</v>
      </c>
      <c r="G67" s="114">
        <v>1832</v>
      </c>
      <c r="H67" s="114">
        <v>1779</v>
      </c>
      <c r="I67" s="114">
        <v>1762</v>
      </c>
      <c r="J67" s="140">
        <v>1711</v>
      </c>
      <c r="K67" s="114">
        <v>145</v>
      </c>
      <c r="L67" s="116">
        <v>8.4745762711864412</v>
      </c>
    </row>
    <row r="68" spans="1:12" s="110" customFormat="1" ht="15" customHeight="1" x14ac:dyDescent="0.2">
      <c r="A68" s="120"/>
      <c r="B68" s="119"/>
      <c r="C68" s="258" t="s">
        <v>105</v>
      </c>
      <c r="D68" s="110" t="s">
        <v>202</v>
      </c>
      <c r="E68" s="113">
        <v>20.03820844831246</v>
      </c>
      <c r="F68" s="115">
        <v>944</v>
      </c>
      <c r="G68" s="114">
        <v>913</v>
      </c>
      <c r="H68" s="114">
        <v>879</v>
      </c>
      <c r="I68" s="114">
        <v>837</v>
      </c>
      <c r="J68" s="140">
        <v>793</v>
      </c>
      <c r="K68" s="114">
        <v>151</v>
      </c>
      <c r="L68" s="116">
        <v>19.041614123581336</v>
      </c>
    </row>
    <row r="69" spans="1:12" s="110" customFormat="1" ht="15" customHeight="1" x14ac:dyDescent="0.2">
      <c r="A69" s="120"/>
      <c r="B69" s="119"/>
      <c r="C69" s="258"/>
      <c r="D69" s="267" t="s">
        <v>198</v>
      </c>
      <c r="E69" s="113">
        <v>55.190677966101696</v>
      </c>
      <c r="F69" s="115">
        <v>521</v>
      </c>
      <c r="G69" s="114">
        <v>494</v>
      </c>
      <c r="H69" s="114">
        <v>469</v>
      </c>
      <c r="I69" s="114">
        <v>436</v>
      </c>
      <c r="J69" s="140">
        <v>425</v>
      </c>
      <c r="K69" s="114">
        <v>96</v>
      </c>
      <c r="L69" s="116">
        <v>22.588235294117649</v>
      </c>
    </row>
    <row r="70" spans="1:12" s="110" customFormat="1" ht="15" customHeight="1" x14ac:dyDescent="0.2">
      <c r="A70" s="120"/>
      <c r="B70" s="119"/>
      <c r="C70" s="258"/>
      <c r="D70" s="267" t="s">
        <v>199</v>
      </c>
      <c r="E70" s="113">
        <v>44.809322033898304</v>
      </c>
      <c r="F70" s="115">
        <v>423</v>
      </c>
      <c r="G70" s="114">
        <v>419</v>
      </c>
      <c r="H70" s="114">
        <v>410</v>
      </c>
      <c r="I70" s="114">
        <v>401</v>
      </c>
      <c r="J70" s="140">
        <v>368</v>
      </c>
      <c r="K70" s="114">
        <v>55</v>
      </c>
      <c r="L70" s="116">
        <v>14.945652173913043</v>
      </c>
    </row>
    <row r="71" spans="1:12" s="110" customFormat="1" ht="15" customHeight="1" x14ac:dyDescent="0.2">
      <c r="A71" s="120"/>
      <c r="B71" s="119"/>
      <c r="C71" s="258"/>
      <c r="D71" s="110" t="s">
        <v>203</v>
      </c>
      <c r="E71" s="113">
        <v>73.933347484610479</v>
      </c>
      <c r="F71" s="115">
        <v>3483</v>
      </c>
      <c r="G71" s="114">
        <v>3430</v>
      </c>
      <c r="H71" s="114">
        <v>3401</v>
      </c>
      <c r="I71" s="114">
        <v>3366</v>
      </c>
      <c r="J71" s="140">
        <v>3315</v>
      </c>
      <c r="K71" s="114">
        <v>168</v>
      </c>
      <c r="L71" s="116">
        <v>5.0678733031674206</v>
      </c>
    </row>
    <row r="72" spans="1:12" s="110" customFormat="1" ht="15" customHeight="1" x14ac:dyDescent="0.2">
      <c r="A72" s="120"/>
      <c r="B72" s="119"/>
      <c r="C72" s="258"/>
      <c r="D72" s="267" t="s">
        <v>198</v>
      </c>
      <c r="E72" s="113">
        <v>61.958082113120874</v>
      </c>
      <c r="F72" s="115">
        <v>2158</v>
      </c>
      <c r="G72" s="114">
        <v>2123</v>
      </c>
      <c r="H72" s="114">
        <v>2130</v>
      </c>
      <c r="I72" s="114">
        <v>2107</v>
      </c>
      <c r="J72" s="140">
        <v>2073</v>
      </c>
      <c r="K72" s="114">
        <v>85</v>
      </c>
      <c r="L72" s="116">
        <v>4.1003376748673421</v>
      </c>
    </row>
    <row r="73" spans="1:12" s="110" customFormat="1" ht="15" customHeight="1" x14ac:dyDescent="0.2">
      <c r="A73" s="120"/>
      <c r="B73" s="119"/>
      <c r="C73" s="258"/>
      <c r="D73" s="267" t="s">
        <v>199</v>
      </c>
      <c r="E73" s="113">
        <v>38.041917886879126</v>
      </c>
      <c r="F73" s="115">
        <v>1325</v>
      </c>
      <c r="G73" s="114">
        <v>1307</v>
      </c>
      <c r="H73" s="114">
        <v>1271</v>
      </c>
      <c r="I73" s="114">
        <v>1259</v>
      </c>
      <c r="J73" s="140">
        <v>1242</v>
      </c>
      <c r="K73" s="114">
        <v>83</v>
      </c>
      <c r="L73" s="116">
        <v>6.6827697262479875</v>
      </c>
    </row>
    <row r="74" spans="1:12" s="110" customFormat="1" ht="15" customHeight="1" x14ac:dyDescent="0.2">
      <c r="A74" s="120"/>
      <c r="B74" s="119"/>
      <c r="C74" s="258"/>
      <c r="D74" s="110" t="s">
        <v>204</v>
      </c>
      <c r="E74" s="113">
        <v>6.0284440670770536</v>
      </c>
      <c r="F74" s="115">
        <v>284</v>
      </c>
      <c r="G74" s="114">
        <v>274</v>
      </c>
      <c r="H74" s="114">
        <v>269</v>
      </c>
      <c r="I74" s="114">
        <v>262</v>
      </c>
      <c r="J74" s="140">
        <v>259</v>
      </c>
      <c r="K74" s="114">
        <v>25</v>
      </c>
      <c r="L74" s="116">
        <v>9.6525096525096519</v>
      </c>
    </row>
    <row r="75" spans="1:12" s="110" customFormat="1" ht="15" customHeight="1" x14ac:dyDescent="0.2">
      <c r="A75" s="120"/>
      <c r="B75" s="119"/>
      <c r="C75" s="258"/>
      <c r="D75" s="267" t="s">
        <v>198</v>
      </c>
      <c r="E75" s="113">
        <v>61.971830985915496</v>
      </c>
      <c r="F75" s="115">
        <v>176</v>
      </c>
      <c r="G75" s="114">
        <v>168</v>
      </c>
      <c r="H75" s="114">
        <v>171</v>
      </c>
      <c r="I75" s="114">
        <v>160</v>
      </c>
      <c r="J75" s="140">
        <v>158</v>
      </c>
      <c r="K75" s="114">
        <v>18</v>
      </c>
      <c r="L75" s="116">
        <v>11.39240506329114</v>
      </c>
    </row>
    <row r="76" spans="1:12" s="110" customFormat="1" ht="15" customHeight="1" x14ac:dyDescent="0.2">
      <c r="A76" s="120"/>
      <c r="B76" s="119"/>
      <c r="C76" s="258"/>
      <c r="D76" s="267" t="s">
        <v>199</v>
      </c>
      <c r="E76" s="113">
        <v>38.028169014084504</v>
      </c>
      <c r="F76" s="115">
        <v>108</v>
      </c>
      <c r="G76" s="114">
        <v>106</v>
      </c>
      <c r="H76" s="114">
        <v>98</v>
      </c>
      <c r="I76" s="114">
        <v>102</v>
      </c>
      <c r="J76" s="140">
        <v>101</v>
      </c>
      <c r="K76" s="114">
        <v>7</v>
      </c>
      <c r="L76" s="116">
        <v>6.9306930693069306</v>
      </c>
    </row>
    <row r="77" spans="1:12" s="110" customFormat="1" ht="15" customHeight="1" x14ac:dyDescent="0.2">
      <c r="A77" s="534"/>
      <c r="B77" s="119" t="s">
        <v>205</v>
      </c>
      <c r="C77" s="268"/>
      <c r="D77" s="182"/>
      <c r="E77" s="113">
        <v>6.1913996121628916</v>
      </c>
      <c r="F77" s="115">
        <v>3097</v>
      </c>
      <c r="G77" s="114">
        <v>3140</v>
      </c>
      <c r="H77" s="114">
        <v>3285</v>
      </c>
      <c r="I77" s="114">
        <v>3179</v>
      </c>
      <c r="J77" s="140">
        <v>3076</v>
      </c>
      <c r="K77" s="114">
        <v>21</v>
      </c>
      <c r="L77" s="116">
        <v>0.68270481144343298</v>
      </c>
    </row>
    <row r="78" spans="1:12" s="110" customFormat="1" ht="15" customHeight="1" x14ac:dyDescent="0.2">
      <c r="A78" s="120"/>
      <c r="B78" s="119"/>
      <c r="C78" s="268" t="s">
        <v>106</v>
      </c>
      <c r="D78" s="182"/>
      <c r="E78" s="113">
        <v>62.544397804326771</v>
      </c>
      <c r="F78" s="115">
        <v>1937</v>
      </c>
      <c r="G78" s="114">
        <v>1932</v>
      </c>
      <c r="H78" s="114">
        <v>2031</v>
      </c>
      <c r="I78" s="114">
        <v>1958</v>
      </c>
      <c r="J78" s="140">
        <v>1880</v>
      </c>
      <c r="K78" s="114">
        <v>57</v>
      </c>
      <c r="L78" s="116">
        <v>3.0319148936170213</v>
      </c>
    </row>
    <row r="79" spans="1:12" s="110" customFormat="1" ht="15" customHeight="1" x14ac:dyDescent="0.2">
      <c r="A79" s="123"/>
      <c r="B79" s="124"/>
      <c r="C79" s="260" t="s">
        <v>107</v>
      </c>
      <c r="D79" s="261"/>
      <c r="E79" s="125">
        <v>37.455602195673229</v>
      </c>
      <c r="F79" s="143">
        <v>1160</v>
      </c>
      <c r="G79" s="144">
        <v>1208</v>
      </c>
      <c r="H79" s="144">
        <v>1254</v>
      </c>
      <c r="I79" s="144">
        <v>1221</v>
      </c>
      <c r="J79" s="145">
        <v>1196</v>
      </c>
      <c r="K79" s="144">
        <v>-36</v>
      </c>
      <c r="L79" s="146">
        <v>-3.0100334448160537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50021</v>
      </c>
      <c r="E11" s="114">
        <v>49950</v>
      </c>
      <c r="F11" s="114">
        <v>50454</v>
      </c>
      <c r="G11" s="114">
        <v>49247</v>
      </c>
      <c r="H11" s="140">
        <v>48548</v>
      </c>
      <c r="I11" s="115">
        <v>1473</v>
      </c>
      <c r="J11" s="116">
        <v>3.034110570981297</v>
      </c>
    </row>
    <row r="12" spans="1:15" s="110" customFormat="1" ht="24.95" customHeight="1" x14ac:dyDescent="0.2">
      <c r="A12" s="193" t="s">
        <v>132</v>
      </c>
      <c r="B12" s="194" t="s">
        <v>133</v>
      </c>
      <c r="C12" s="113">
        <v>0.90961796045660825</v>
      </c>
      <c r="D12" s="115">
        <v>455</v>
      </c>
      <c r="E12" s="114">
        <v>450</v>
      </c>
      <c r="F12" s="114">
        <v>484</v>
      </c>
      <c r="G12" s="114">
        <v>458</v>
      </c>
      <c r="H12" s="140">
        <v>427</v>
      </c>
      <c r="I12" s="115">
        <v>28</v>
      </c>
      <c r="J12" s="116">
        <v>6.557377049180328</v>
      </c>
    </row>
    <row r="13" spans="1:15" s="110" customFormat="1" ht="24.95" customHeight="1" x14ac:dyDescent="0.2">
      <c r="A13" s="193" t="s">
        <v>134</v>
      </c>
      <c r="B13" s="199" t="s">
        <v>214</v>
      </c>
      <c r="C13" s="113">
        <v>1.6752963755222807</v>
      </c>
      <c r="D13" s="115">
        <v>838</v>
      </c>
      <c r="E13" s="114">
        <v>806</v>
      </c>
      <c r="F13" s="114">
        <v>810</v>
      </c>
      <c r="G13" s="114">
        <v>792</v>
      </c>
      <c r="H13" s="140">
        <v>786</v>
      </c>
      <c r="I13" s="115">
        <v>52</v>
      </c>
      <c r="J13" s="116">
        <v>6.6157760814249365</v>
      </c>
    </row>
    <row r="14" spans="1:15" s="287" customFormat="1" ht="24" customHeight="1" x14ac:dyDescent="0.2">
      <c r="A14" s="193" t="s">
        <v>215</v>
      </c>
      <c r="B14" s="199" t="s">
        <v>137</v>
      </c>
      <c r="C14" s="113">
        <v>36.898502628895862</v>
      </c>
      <c r="D14" s="115">
        <v>18457</v>
      </c>
      <c r="E14" s="114">
        <v>18501</v>
      </c>
      <c r="F14" s="114">
        <v>18620</v>
      </c>
      <c r="G14" s="114">
        <v>18302</v>
      </c>
      <c r="H14" s="140">
        <v>18226</v>
      </c>
      <c r="I14" s="115">
        <v>231</v>
      </c>
      <c r="J14" s="116">
        <v>1.2674201689893558</v>
      </c>
      <c r="K14" s="110"/>
      <c r="L14" s="110"/>
      <c r="M14" s="110"/>
      <c r="N14" s="110"/>
      <c r="O14" s="110"/>
    </row>
    <row r="15" spans="1:15" s="110" customFormat="1" ht="24.75" customHeight="1" x14ac:dyDescent="0.2">
      <c r="A15" s="193" t="s">
        <v>216</v>
      </c>
      <c r="B15" s="199" t="s">
        <v>217</v>
      </c>
      <c r="C15" s="113">
        <v>6.4752803822394593</v>
      </c>
      <c r="D15" s="115">
        <v>3239</v>
      </c>
      <c r="E15" s="114">
        <v>3234</v>
      </c>
      <c r="F15" s="114">
        <v>3276</v>
      </c>
      <c r="G15" s="114">
        <v>3213</v>
      </c>
      <c r="H15" s="140">
        <v>3235</v>
      </c>
      <c r="I15" s="115">
        <v>4</v>
      </c>
      <c r="J15" s="116">
        <v>0.12364760432766615</v>
      </c>
    </row>
    <row r="16" spans="1:15" s="287" customFormat="1" ht="24.95" customHeight="1" x14ac:dyDescent="0.2">
      <c r="A16" s="193" t="s">
        <v>218</v>
      </c>
      <c r="B16" s="199" t="s">
        <v>141</v>
      </c>
      <c r="C16" s="113">
        <v>24.507706763159472</v>
      </c>
      <c r="D16" s="115">
        <v>12259</v>
      </c>
      <c r="E16" s="114">
        <v>12288</v>
      </c>
      <c r="F16" s="114">
        <v>12337</v>
      </c>
      <c r="G16" s="114">
        <v>12113</v>
      </c>
      <c r="H16" s="140">
        <v>11997</v>
      </c>
      <c r="I16" s="115">
        <v>262</v>
      </c>
      <c r="J16" s="116">
        <v>2.1838793031591233</v>
      </c>
      <c r="K16" s="110"/>
      <c r="L16" s="110"/>
      <c r="M16" s="110"/>
      <c r="N16" s="110"/>
      <c r="O16" s="110"/>
    </row>
    <row r="17" spans="1:15" s="110" customFormat="1" ht="24.95" customHeight="1" x14ac:dyDescent="0.2">
      <c r="A17" s="193" t="s">
        <v>219</v>
      </c>
      <c r="B17" s="199" t="s">
        <v>220</v>
      </c>
      <c r="C17" s="113">
        <v>5.9155154834969315</v>
      </c>
      <c r="D17" s="115">
        <v>2959</v>
      </c>
      <c r="E17" s="114">
        <v>2979</v>
      </c>
      <c r="F17" s="114">
        <v>3007</v>
      </c>
      <c r="G17" s="114">
        <v>2976</v>
      </c>
      <c r="H17" s="140">
        <v>2994</v>
      </c>
      <c r="I17" s="115">
        <v>-35</v>
      </c>
      <c r="J17" s="116">
        <v>-1.1690046760187041</v>
      </c>
    </row>
    <row r="18" spans="1:15" s="287" customFormat="1" ht="24.95" customHeight="1" x14ac:dyDescent="0.2">
      <c r="A18" s="201" t="s">
        <v>144</v>
      </c>
      <c r="B18" s="202" t="s">
        <v>145</v>
      </c>
      <c r="C18" s="113">
        <v>10.649527198576598</v>
      </c>
      <c r="D18" s="115">
        <v>5327</v>
      </c>
      <c r="E18" s="114">
        <v>5208</v>
      </c>
      <c r="F18" s="114">
        <v>5367</v>
      </c>
      <c r="G18" s="114">
        <v>5185</v>
      </c>
      <c r="H18" s="140">
        <v>5097</v>
      </c>
      <c r="I18" s="115">
        <v>230</v>
      </c>
      <c r="J18" s="116">
        <v>4.5124583088091033</v>
      </c>
      <c r="K18" s="110"/>
      <c r="L18" s="110"/>
      <c r="M18" s="110"/>
      <c r="N18" s="110"/>
      <c r="O18" s="110"/>
    </row>
    <row r="19" spans="1:15" s="110" customFormat="1" ht="24.95" customHeight="1" x14ac:dyDescent="0.2">
      <c r="A19" s="193" t="s">
        <v>146</v>
      </c>
      <c r="B19" s="199" t="s">
        <v>147</v>
      </c>
      <c r="C19" s="113">
        <v>13.172467563623279</v>
      </c>
      <c r="D19" s="115">
        <v>6589</v>
      </c>
      <c r="E19" s="114">
        <v>6626</v>
      </c>
      <c r="F19" s="114">
        <v>6586</v>
      </c>
      <c r="G19" s="114">
        <v>6378</v>
      </c>
      <c r="H19" s="140">
        <v>6388</v>
      </c>
      <c r="I19" s="115">
        <v>201</v>
      </c>
      <c r="J19" s="116">
        <v>3.1465247338760176</v>
      </c>
    </row>
    <row r="20" spans="1:15" s="287" customFormat="1" ht="24.95" customHeight="1" x14ac:dyDescent="0.2">
      <c r="A20" s="193" t="s">
        <v>148</v>
      </c>
      <c r="B20" s="199" t="s">
        <v>149</v>
      </c>
      <c r="C20" s="113">
        <v>2.1211091341636514</v>
      </c>
      <c r="D20" s="115">
        <v>1061</v>
      </c>
      <c r="E20" s="114">
        <v>1058</v>
      </c>
      <c r="F20" s="114">
        <v>1086</v>
      </c>
      <c r="G20" s="114">
        <v>1054</v>
      </c>
      <c r="H20" s="140">
        <v>1031</v>
      </c>
      <c r="I20" s="115">
        <v>30</v>
      </c>
      <c r="J20" s="116">
        <v>2.9097963142580019</v>
      </c>
      <c r="K20" s="110"/>
      <c r="L20" s="110"/>
      <c r="M20" s="110"/>
      <c r="N20" s="110"/>
      <c r="O20" s="110"/>
    </row>
    <row r="21" spans="1:15" s="110" customFormat="1" ht="24.95" customHeight="1" x14ac:dyDescent="0.2">
      <c r="A21" s="201" t="s">
        <v>150</v>
      </c>
      <c r="B21" s="202" t="s">
        <v>151</v>
      </c>
      <c r="C21" s="113">
        <v>6.6512064932728254</v>
      </c>
      <c r="D21" s="115">
        <v>3327</v>
      </c>
      <c r="E21" s="114">
        <v>3515</v>
      </c>
      <c r="F21" s="114">
        <v>3680</v>
      </c>
      <c r="G21" s="114">
        <v>3639</v>
      </c>
      <c r="H21" s="140">
        <v>3308</v>
      </c>
      <c r="I21" s="115">
        <v>19</v>
      </c>
      <c r="J21" s="116">
        <v>0.57436517533252718</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1.7692569120969193</v>
      </c>
      <c r="D23" s="115">
        <v>885</v>
      </c>
      <c r="E23" s="114">
        <v>881</v>
      </c>
      <c r="F23" s="114">
        <v>909</v>
      </c>
      <c r="G23" s="114">
        <v>891</v>
      </c>
      <c r="H23" s="140">
        <v>897</v>
      </c>
      <c r="I23" s="115">
        <v>-12</v>
      </c>
      <c r="J23" s="116">
        <v>-1.3377926421404682</v>
      </c>
    </row>
    <row r="24" spans="1:15" s="110" customFormat="1" ht="24.95" customHeight="1" x14ac:dyDescent="0.2">
      <c r="A24" s="193" t="s">
        <v>156</v>
      </c>
      <c r="B24" s="199" t="s">
        <v>221</v>
      </c>
      <c r="C24" s="113">
        <v>3.1046960276683793</v>
      </c>
      <c r="D24" s="115">
        <v>1553</v>
      </c>
      <c r="E24" s="114">
        <v>1527</v>
      </c>
      <c r="F24" s="114">
        <v>1530</v>
      </c>
      <c r="G24" s="114">
        <v>1501</v>
      </c>
      <c r="H24" s="140">
        <v>1476</v>
      </c>
      <c r="I24" s="115">
        <v>77</v>
      </c>
      <c r="J24" s="116">
        <v>5.2168021680216805</v>
      </c>
    </row>
    <row r="25" spans="1:15" s="110" customFormat="1" ht="24.95" customHeight="1" x14ac:dyDescent="0.2">
      <c r="A25" s="193" t="s">
        <v>222</v>
      </c>
      <c r="B25" s="204" t="s">
        <v>159</v>
      </c>
      <c r="C25" s="113">
        <v>1.5733391975370346</v>
      </c>
      <c r="D25" s="115">
        <v>787</v>
      </c>
      <c r="E25" s="114">
        <v>804</v>
      </c>
      <c r="F25" s="114">
        <v>838</v>
      </c>
      <c r="G25" s="114">
        <v>743</v>
      </c>
      <c r="H25" s="140">
        <v>707</v>
      </c>
      <c r="I25" s="115">
        <v>80</v>
      </c>
      <c r="J25" s="116">
        <v>11.315417256011315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5.147837908078607</v>
      </c>
      <c r="D27" s="115">
        <v>2575</v>
      </c>
      <c r="E27" s="114">
        <v>2573</v>
      </c>
      <c r="F27" s="114">
        <v>2579</v>
      </c>
      <c r="G27" s="114">
        <v>2494</v>
      </c>
      <c r="H27" s="140">
        <v>2461</v>
      </c>
      <c r="I27" s="115">
        <v>114</v>
      </c>
      <c r="J27" s="116">
        <v>4.6322633075985369</v>
      </c>
    </row>
    <row r="28" spans="1:15" s="110" customFormat="1" ht="24.95" customHeight="1" x14ac:dyDescent="0.2">
      <c r="A28" s="193" t="s">
        <v>163</v>
      </c>
      <c r="B28" s="199" t="s">
        <v>164</v>
      </c>
      <c r="C28" s="113">
        <v>2.0751284460526578</v>
      </c>
      <c r="D28" s="115">
        <v>1038</v>
      </c>
      <c r="E28" s="114">
        <v>1037</v>
      </c>
      <c r="F28" s="114">
        <v>1016</v>
      </c>
      <c r="G28" s="114">
        <v>988</v>
      </c>
      <c r="H28" s="140">
        <v>979</v>
      </c>
      <c r="I28" s="115">
        <v>59</v>
      </c>
      <c r="J28" s="116">
        <v>6.0265577119509706</v>
      </c>
    </row>
    <row r="29" spans="1:15" s="110" customFormat="1" ht="24.95" customHeight="1" x14ac:dyDescent="0.2">
      <c r="A29" s="193">
        <v>86</v>
      </c>
      <c r="B29" s="199" t="s">
        <v>165</v>
      </c>
      <c r="C29" s="113">
        <v>6.8271326043061915</v>
      </c>
      <c r="D29" s="115">
        <v>3415</v>
      </c>
      <c r="E29" s="114">
        <v>3440</v>
      </c>
      <c r="F29" s="114">
        <v>3443</v>
      </c>
      <c r="G29" s="114">
        <v>3363</v>
      </c>
      <c r="H29" s="140">
        <v>3343</v>
      </c>
      <c r="I29" s="115">
        <v>72</v>
      </c>
      <c r="J29" s="116">
        <v>2.153754113072091</v>
      </c>
    </row>
    <row r="30" spans="1:15" s="110" customFormat="1" ht="24.95" customHeight="1" x14ac:dyDescent="0.2">
      <c r="A30" s="193">
        <v>87.88</v>
      </c>
      <c r="B30" s="204" t="s">
        <v>166</v>
      </c>
      <c r="C30" s="113">
        <v>4.2842006357329918</v>
      </c>
      <c r="D30" s="115">
        <v>2143</v>
      </c>
      <c r="E30" s="114">
        <v>1940</v>
      </c>
      <c r="F30" s="114">
        <v>1913</v>
      </c>
      <c r="G30" s="114">
        <v>1879</v>
      </c>
      <c r="H30" s="140">
        <v>1897</v>
      </c>
      <c r="I30" s="115">
        <v>246</v>
      </c>
      <c r="J30" s="116">
        <v>12.967843964153927</v>
      </c>
    </row>
    <row r="31" spans="1:15" s="110" customFormat="1" ht="24.95" customHeight="1" x14ac:dyDescent="0.2">
      <c r="A31" s="193" t="s">
        <v>167</v>
      </c>
      <c r="B31" s="199" t="s">
        <v>168</v>
      </c>
      <c r="C31" s="113">
        <v>2.3969932628296116</v>
      </c>
      <c r="D31" s="115">
        <v>1199</v>
      </c>
      <c r="E31" s="114">
        <v>1192</v>
      </c>
      <c r="F31" s="114">
        <v>1204</v>
      </c>
      <c r="G31" s="114">
        <v>1203</v>
      </c>
      <c r="H31" s="140">
        <v>1167</v>
      </c>
      <c r="I31" s="115">
        <v>32</v>
      </c>
      <c r="J31" s="116">
        <v>2.7420736932305054</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0.90961796045660825</v>
      </c>
      <c r="D34" s="115">
        <v>455</v>
      </c>
      <c r="E34" s="114">
        <v>450</v>
      </c>
      <c r="F34" s="114">
        <v>484</v>
      </c>
      <c r="G34" s="114">
        <v>458</v>
      </c>
      <c r="H34" s="140">
        <v>427</v>
      </c>
      <c r="I34" s="115">
        <v>28</v>
      </c>
      <c r="J34" s="116">
        <v>6.557377049180328</v>
      </c>
    </row>
    <row r="35" spans="1:10" s="110" customFormat="1" ht="24.95" customHeight="1" x14ac:dyDescent="0.2">
      <c r="A35" s="292" t="s">
        <v>171</v>
      </c>
      <c r="B35" s="293" t="s">
        <v>172</v>
      </c>
      <c r="C35" s="113">
        <v>49.223326202994741</v>
      </c>
      <c r="D35" s="115">
        <v>24622</v>
      </c>
      <c r="E35" s="114">
        <v>24515</v>
      </c>
      <c r="F35" s="114">
        <v>24797</v>
      </c>
      <c r="G35" s="114">
        <v>24279</v>
      </c>
      <c r="H35" s="140">
        <v>24109</v>
      </c>
      <c r="I35" s="115">
        <v>513</v>
      </c>
      <c r="J35" s="116">
        <v>2.1278360778132646</v>
      </c>
    </row>
    <row r="36" spans="1:10" s="110" customFormat="1" ht="24.95" customHeight="1" x14ac:dyDescent="0.2">
      <c r="A36" s="294" t="s">
        <v>173</v>
      </c>
      <c r="B36" s="295" t="s">
        <v>174</v>
      </c>
      <c r="C36" s="125">
        <v>49.865056676195998</v>
      </c>
      <c r="D36" s="143">
        <v>24943</v>
      </c>
      <c r="E36" s="144">
        <v>24984</v>
      </c>
      <c r="F36" s="144">
        <v>25172</v>
      </c>
      <c r="G36" s="144">
        <v>24509</v>
      </c>
      <c r="H36" s="145">
        <v>24011</v>
      </c>
      <c r="I36" s="143">
        <v>932</v>
      </c>
      <c r="J36" s="146">
        <v>3.881554287618175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2020-09-25T12:18:12Z</dcterms:created>
  <dcterms:modified xsi:type="dcterms:W3CDTF">2020-09-28T08:12:25Z</dcterms:modified>
</cp:coreProperties>
</file>