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27" i="24"/>
  <c r="K57" i="15"/>
  <c r="L57" i="15" s="1"/>
  <c r="C38" i="24"/>
  <c r="C37" i="24"/>
  <c r="M37" i="24" s="1"/>
  <c r="C35" i="24"/>
  <c r="C34" i="24"/>
  <c r="L34" i="24" s="1"/>
  <c r="C33" i="24"/>
  <c r="C32" i="24"/>
  <c r="C31" i="24"/>
  <c r="C30" i="24"/>
  <c r="C29" i="24"/>
  <c r="C28" i="24"/>
  <c r="C26" i="24"/>
  <c r="L26" i="24" s="1"/>
  <c r="C25" i="24"/>
  <c r="C24" i="24"/>
  <c r="C23" i="24"/>
  <c r="C22" i="24"/>
  <c r="C21" i="24"/>
  <c r="C20" i="24"/>
  <c r="C19" i="24"/>
  <c r="C18" i="24"/>
  <c r="L18" i="24" s="1"/>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G7" i="24" l="1"/>
  <c r="M7" i="24"/>
  <c r="E7" i="24"/>
  <c r="L7" i="24"/>
  <c r="I7" i="24"/>
  <c r="F7" i="24"/>
  <c r="D7" i="24"/>
  <c r="J7" i="24"/>
  <c r="K7" i="24"/>
  <c r="H7" i="24"/>
  <c r="K26" i="24"/>
  <c r="J26" i="24"/>
  <c r="H26" i="24"/>
  <c r="F26" i="24"/>
  <c r="D26" i="24"/>
  <c r="G35" i="24"/>
  <c r="M35" i="24"/>
  <c r="E35" i="24"/>
  <c r="L35" i="24"/>
  <c r="I35" i="24"/>
  <c r="G19" i="24"/>
  <c r="M19" i="24"/>
  <c r="E19" i="24"/>
  <c r="L19" i="24"/>
  <c r="I19" i="24"/>
  <c r="F9" i="24"/>
  <c r="D9" i="24"/>
  <c r="J9" i="24"/>
  <c r="H9" i="24"/>
  <c r="K9" i="24"/>
  <c r="G25" i="24"/>
  <c r="M25" i="24"/>
  <c r="E25" i="24"/>
  <c r="L25" i="24"/>
  <c r="I25" i="24"/>
  <c r="G27" i="24"/>
  <c r="M27" i="24"/>
  <c r="E27" i="24"/>
  <c r="L27" i="24"/>
  <c r="I27" i="24"/>
  <c r="K22" i="24"/>
  <c r="J22" i="24"/>
  <c r="H22" i="24"/>
  <c r="F22" i="24"/>
  <c r="D22" i="24"/>
  <c r="F25" i="24"/>
  <c r="D25" i="24"/>
  <c r="J25" i="24"/>
  <c r="K25" i="24"/>
  <c r="H25" i="24"/>
  <c r="B39" i="24"/>
  <c r="B45" i="24"/>
  <c r="G15" i="24"/>
  <c r="M15" i="24"/>
  <c r="E15" i="24"/>
  <c r="L15" i="24"/>
  <c r="I15" i="24"/>
  <c r="I32" i="24"/>
  <c r="M32" i="24"/>
  <c r="E32" i="24"/>
  <c r="L32" i="24"/>
  <c r="K58" i="24"/>
  <c r="J58" i="24"/>
  <c r="I58" i="24"/>
  <c r="F19" i="24"/>
  <c r="D19" i="24"/>
  <c r="J19" i="24"/>
  <c r="K19" i="24"/>
  <c r="H19" i="24"/>
  <c r="F29" i="24"/>
  <c r="D29" i="24"/>
  <c r="J29" i="24"/>
  <c r="H29" i="24"/>
  <c r="F35" i="24"/>
  <c r="D35" i="24"/>
  <c r="J35" i="24"/>
  <c r="K35" i="24"/>
  <c r="H35" i="24"/>
  <c r="I22" i="24"/>
  <c r="M22" i="24"/>
  <c r="E22" i="24"/>
  <c r="L22" i="24"/>
  <c r="G22" i="24"/>
  <c r="G32" i="24"/>
  <c r="K28" i="24"/>
  <c r="J28" i="24"/>
  <c r="H28" i="24"/>
  <c r="F28" i="24"/>
  <c r="D28" i="24"/>
  <c r="K16" i="24"/>
  <c r="J16" i="24"/>
  <c r="H16" i="24"/>
  <c r="F16" i="24"/>
  <c r="D16" i="24"/>
  <c r="K32" i="24"/>
  <c r="J32" i="24"/>
  <c r="H32" i="24"/>
  <c r="F32" i="24"/>
  <c r="D32" i="24"/>
  <c r="I16" i="24"/>
  <c r="M16" i="24"/>
  <c r="E16" i="24"/>
  <c r="L16" i="24"/>
  <c r="G29" i="24"/>
  <c r="M29" i="24"/>
  <c r="E29" i="24"/>
  <c r="L29" i="24"/>
  <c r="I29" i="24"/>
  <c r="G33" i="24"/>
  <c r="M33" i="24"/>
  <c r="E33" i="24"/>
  <c r="L33" i="24"/>
  <c r="I33" i="24"/>
  <c r="K74" i="24"/>
  <c r="J74" i="24"/>
  <c r="I74" i="24"/>
  <c r="F15" i="24"/>
  <c r="D15" i="24"/>
  <c r="J15" i="24"/>
  <c r="K15" i="24"/>
  <c r="H15" i="24"/>
  <c r="K20" i="24"/>
  <c r="J20" i="24"/>
  <c r="H20" i="24"/>
  <c r="F20" i="24"/>
  <c r="D20" i="24"/>
  <c r="F23" i="24"/>
  <c r="D23" i="24"/>
  <c r="J23" i="24"/>
  <c r="K23" i="24"/>
  <c r="H23" i="24"/>
  <c r="H37" i="24"/>
  <c r="F37" i="24"/>
  <c r="D37" i="24"/>
  <c r="K37" i="24"/>
  <c r="J37" i="24"/>
  <c r="G23" i="24"/>
  <c r="M23" i="24"/>
  <c r="E23" i="24"/>
  <c r="L23" i="24"/>
  <c r="I23" i="24"/>
  <c r="G16" i="24"/>
  <c r="F31" i="24"/>
  <c r="D31" i="24"/>
  <c r="J31" i="24"/>
  <c r="K31" i="24"/>
  <c r="H31" i="24"/>
  <c r="B14" i="24"/>
  <c r="B6" i="24"/>
  <c r="F17" i="24"/>
  <c r="D17" i="24"/>
  <c r="J17" i="24"/>
  <c r="K17" i="24"/>
  <c r="H17" i="24"/>
  <c r="K30" i="24"/>
  <c r="J30" i="24"/>
  <c r="H30" i="24"/>
  <c r="F30" i="24"/>
  <c r="D30" i="24"/>
  <c r="F33" i="24"/>
  <c r="D33" i="24"/>
  <c r="J33" i="24"/>
  <c r="K33" i="24"/>
  <c r="H33" i="24"/>
  <c r="I8" i="24"/>
  <c r="M8" i="24"/>
  <c r="E8" i="24"/>
  <c r="L8" i="24"/>
  <c r="G8" i="24"/>
  <c r="G9" i="24"/>
  <c r="M9" i="24"/>
  <c r="E9" i="24"/>
  <c r="L9" i="24"/>
  <c r="I9" i="24"/>
  <c r="G17" i="24"/>
  <c r="M17" i="24"/>
  <c r="E17" i="24"/>
  <c r="L17" i="24"/>
  <c r="I17" i="24"/>
  <c r="I30" i="24"/>
  <c r="M30" i="24"/>
  <c r="E30" i="24"/>
  <c r="L30" i="24"/>
  <c r="G30" i="24"/>
  <c r="K18" i="24"/>
  <c r="J18" i="24"/>
  <c r="H18" i="24"/>
  <c r="F18" i="24"/>
  <c r="D18" i="24"/>
  <c r="G21" i="24"/>
  <c r="M21" i="24"/>
  <c r="E21" i="24"/>
  <c r="L21" i="24"/>
  <c r="I21" i="24"/>
  <c r="F21" i="24"/>
  <c r="D21" i="24"/>
  <c r="J21" i="24"/>
  <c r="H21" i="24"/>
  <c r="F27" i="24"/>
  <c r="D27" i="24"/>
  <c r="J27" i="24"/>
  <c r="K27" i="24"/>
  <c r="H27" i="24"/>
  <c r="D38" i="24"/>
  <c r="K38" i="24"/>
  <c r="J38" i="24"/>
  <c r="H38" i="24"/>
  <c r="F38" i="24"/>
  <c r="I24" i="24"/>
  <c r="M24" i="24"/>
  <c r="E24" i="24"/>
  <c r="L24" i="24"/>
  <c r="M38" i="24"/>
  <c r="E38" i="24"/>
  <c r="L38" i="24"/>
  <c r="G38" i="24"/>
  <c r="I38" i="24"/>
  <c r="K21" i="24"/>
  <c r="K66" i="24"/>
  <c r="J66" i="24"/>
  <c r="I66" i="24"/>
  <c r="K34" i="24"/>
  <c r="J34" i="24"/>
  <c r="H34" i="24"/>
  <c r="F34" i="24"/>
  <c r="D34" i="24"/>
  <c r="C45" i="24"/>
  <c r="C39" i="24"/>
  <c r="K8" i="24"/>
  <c r="J8" i="24"/>
  <c r="H8" i="24"/>
  <c r="F8" i="24"/>
  <c r="D8" i="24"/>
  <c r="K24" i="24"/>
  <c r="J24" i="24"/>
  <c r="H24" i="24"/>
  <c r="F24" i="24"/>
  <c r="D24" i="24"/>
  <c r="C14" i="24"/>
  <c r="C6" i="24"/>
  <c r="G31" i="24"/>
  <c r="M31" i="24"/>
  <c r="E31" i="24"/>
  <c r="L31" i="24"/>
  <c r="I31" i="24"/>
  <c r="G24" i="24"/>
  <c r="I77" i="24"/>
  <c r="K53" i="24"/>
  <c r="J53" i="24"/>
  <c r="K61" i="24"/>
  <c r="J61" i="24"/>
  <c r="K69" i="24"/>
  <c r="J69"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G20" i="24"/>
  <c r="G28" i="24"/>
  <c r="K54" i="24"/>
  <c r="J54" i="24"/>
  <c r="K62" i="24"/>
  <c r="J62" i="24"/>
  <c r="K70" i="24"/>
  <c r="J70" i="24"/>
  <c r="I18" i="24"/>
  <c r="M18" i="24"/>
  <c r="E18" i="24"/>
  <c r="I26" i="24"/>
  <c r="M26" i="24"/>
  <c r="E26" i="24"/>
  <c r="I34" i="24"/>
  <c r="M34" i="24"/>
  <c r="E34" i="24"/>
  <c r="L20" i="24"/>
  <c r="L28" i="24"/>
  <c r="K51" i="24"/>
  <c r="J51" i="24"/>
  <c r="K59" i="24"/>
  <c r="J59" i="24"/>
  <c r="K67" i="24"/>
  <c r="J67" i="24"/>
  <c r="K75" i="24"/>
  <c r="J75" i="24"/>
  <c r="J77" i="24" s="1"/>
  <c r="G18" i="24"/>
  <c r="G26" i="24"/>
  <c r="G34" i="24"/>
  <c r="E37" i="24"/>
  <c r="H41" i="24"/>
  <c r="F41" i="24"/>
  <c r="D41" i="24"/>
  <c r="K41" i="24"/>
  <c r="K56" i="24"/>
  <c r="J56" i="24"/>
  <c r="K64" i="24"/>
  <c r="J64" i="24"/>
  <c r="K72" i="24"/>
  <c r="J72" i="24"/>
  <c r="G40" i="24"/>
  <c r="G42" i="24"/>
  <c r="G44" i="24"/>
  <c r="H40" i="24"/>
  <c r="L41" i="24"/>
  <c r="H42" i="24"/>
  <c r="L43" i="24"/>
  <c r="H44" i="24"/>
  <c r="J44" i="24"/>
  <c r="E40" i="24"/>
  <c r="E42" i="24"/>
  <c r="E44" i="24"/>
  <c r="J79" i="24" l="1"/>
  <c r="J78" i="24"/>
  <c r="I6" i="24"/>
  <c r="M6" i="24"/>
  <c r="E6" i="24"/>
  <c r="G6" i="24"/>
  <c r="L6" i="24"/>
  <c r="K77" i="24"/>
  <c r="I78" i="24"/>
  <c r="I79" i="24"/>
  <c r="I14" i="24"/>
  <c r="M14" i="24"/>
  <c r="E14" i="24"/>
  <c r="L14" i="24"/>
  <c r="G14" i="24"/>
  <c r="K6" i="24"/>
  <c r="J6" i="24"/>
  <c r="H6" i="24"/>
  <c r="F6" i="24"/>
  <c r="D6" i="24"/>
  <c r="H45" i="24"/>
  <c r="F45" i="24"/>
  <c r="D45" i="24"/>
  <c r="K45" i="24"/>
  <c r="J45" i="24"/>
  <c r="I39" i="24"/>
  <c r="G39" i="24"/>
  <c r="L39" i="24"/>
  <c r="M39" i="24"/>
  <c r="E39" i="24"/>
  <c r="K14" i="24"/>
  <c r="J14" i="24"/>
  <c r="H14" i="24"/>
  <c r="F14" i="24"/>
  <c r="D14" i="24"/>
  <c r="I45" i="24"/>
  <c r="G45" i="24"/>
  <c r="M45" i="24"/>
  <c r="E45" i="24"/>
  <c r="L45" i="24"/>
  <c r="H39" i="24"/>
  <c r="F39" i="24"/>
  <c r="D39" i="24"/>
  <c r="K39" i="24"/>
  <c r="J39" i="24"/>
  <c r="K79" i="24" l="1"/>
  <c r="K78" i="24"/>
  <c r="I81" i="24" s="1"/>
  <c r="I83" i="24"/>
  <c r="I82" i="24"/>
</calcChain>
</file>

<file path=xl/sharedStrings.xml><?xml version="1.0" encoding="utf-8"?>
<sst xmlns="http://schemas.openxmlformats.org/spreadsheetml/2006/main" count="1910" uniqueCount="521">
  <si>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</si>
  <si>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</si>
  <si>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</si>
  <si>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</si>
  <si>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</si>
  <si>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</si>
  <si>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</si>
  <si>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</si>
  <si>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</si>
  <si>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</si>
  <si>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</si>
  <si>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</si>
  <si>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</si>
  <si>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Oberallgäu (09780)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</si>
  <si>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</si>
  <si>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</si>
  <si>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</si>
  <si>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</si>
  <si>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</si>
  <si>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</si>
  <si>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</si>
  <si>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</si>
  <si>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</si>
  <si>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</si>
  <si>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</si>
  <si>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</si>
  <si>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</si>
  <si>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</si>
  <si>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</si>
  <si>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</si>
  <si>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</si>
  <si>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</si>
  <si>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</si>
  <si>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</si>
  <si>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</si>
  <si>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</si>
  <si>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</si>
  <si>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</si>
  <si>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</si>
  <si>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</si>
  <si>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</si>
  <si>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</si>
  <si>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</si>
  <si>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</si>
  <si>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</si>
  <si>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</si>
  <si>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</si>
  <si>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</si>
  <si>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</si>
  <si>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</si>
  <si>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</si>
  <si>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</si>
  <si>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</si>
  <si>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</si>
  <si>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</si>
  <si>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</si>
  <si>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</si>
  <si>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</si>
  <si>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</si>
  <si>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</si>
  <si>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</si>
  <si>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</si>
  <si>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</si>
  <si>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</si>
  <si>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</si>
  <si>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</si>
  <si>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</si>
  <si>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</si>
  <si>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</si>
  <si>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</si>
  <si>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</si>
  <si>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</si>
  <si>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</si>
  <si>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</si>
  <si>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</si>
  <si>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</si>
  <si>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</si>
  <si>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</si>
  <si>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</si>
  <si>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</si>
  <si>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</si>
  <si>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</si>
  <si>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</si>
  <si>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</si>
  <si>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</si>
  <si>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</si>
  <si>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</si>
  <si>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</si>
  <si>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</si>
  <si>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</si>
  <si>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</si>
  <si>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</si>
  <si>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Oberallgäu (09780);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</si>
  <si>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</si>
  <si>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</si>
  <si>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</si>
  <si>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</si>
  <si>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</si>
  <si>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</si>
  <si>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</si>
  <si>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</si>
  <si>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</si>
  <si>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</si>
  <si>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</si>
  <si>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</si>
  <si>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</si>
  <si>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</si>
  <si>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</si>
  <si>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</si>
  <si>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</si>
  <si>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</si>
  <si>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</si>
  <si>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</si>
  <si>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</si>
  <si>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</si>
  <si>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</si>
  <si>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</si>
  <si>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</si>
  <si>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</si>
  <si>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</si>
  <si>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</si>
  <si>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</si>
  <si>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</si>
  <si>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</si>
  <si>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</si>
  <si>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</si>
  <si>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</si>
  <si>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</si>
  <si>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</si>
  <si>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</si>
  <si>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</si>
  <si>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</si>
  <si>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</si>
  <si>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</si>
  <si>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</si>
  <si>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</si>
  <si>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</si>
  <si>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</si>
  <si>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</si>
  <si>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</si>
  <si>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</si>
  <si>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</si>
  <si>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</si>
  <si>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</si>
  <si>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</si>
  <si>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</si>
  <si>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</si>
  <si>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</si>
  <si>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</si>
  <si>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</si>
  <si>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</si>
  <si>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</si>
  <si>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</si>
  <si>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</si>
  <si>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</si>
  <si>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</si>
  <si>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</si>
  <si>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</si>
  <si>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</si>
  <si>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</si>
  <si>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</si>
  <si>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</si>
  <si>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</si>
  <si>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</si>
  <si>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</si>
  <si>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</si>
  <si>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</si>
  <si>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</si>
  <si>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</si>
  <si>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</si>
  <si>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</si>
  <si>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</si>
  <si>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</si>
  <si>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</si>
  <si>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</si>
  <si>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</si>
  <si>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</si>
  <si>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</si>
  <si>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</si>
  <si>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</si>
  <si>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</si>
  <si>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</si>
  <si>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</si>
  <si>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Oberallgäu (09780)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</si>
  <si>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</si>
  <si>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</si>
  <si>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</si>
  <si>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</si>
  <si>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</si>
  <si>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</si>
  <si>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</si>
  <si>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</si>
  <si>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</si>
  <si>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</si>
  <si>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</si>
  <si>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</si>
  <si>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</si>
  <si>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</si>
  <si>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</si>
  <si>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</si>
  <si>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</si>
  <si>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</si>
  <si>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</si>
  <si>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</si>
  <si>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</si>
  <si>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</si>
  <si>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</si>
  <si>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</si>
  <si>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</si>
  <si>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</si>
  <si>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</si>
  <si>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</si>
  <si>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</si>
  <si>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</si>
  <si>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</si>
  <si>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</si>
  <si>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</si>
  <si>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</si>
  <si>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</si>
  <si>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</si>
  <si>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</si>
  <si>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</si>
  <si>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</si>
  <si>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</si>
  <si>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</si>
  <si>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</si>
  <si>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</si>
  <si>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</si>
  <si>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</si>
  <si>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</si>
  <si>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</si>
  <si>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</si>
  <si>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</si>
  <si>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</si>
  <si>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</si>
  <si>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</si>
  <si>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</si>
  <si>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</si>
  <si>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</si>
  <si>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</si>
  <si>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</si>
  <si>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</si>
  <si>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</si>
  <si>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</si>
  <si>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</si>
  <si>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</si>
  <si>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</si>
  <si>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</si>
  <si>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</si>
  <si>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</si>
  <si>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</si>
  <si>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</si>
  <si>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</si>
  <si>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</si>
  <si>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</si>
  <si>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</si>
  <si>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</si>
  <si>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</si>
  <si>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</si>
  <si>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</si>
  <si>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</si>
  <si>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</si>
  <si>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</si>
  <si>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</si>
  <si>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</si>
  <si>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</si>
  <si>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</si>
  <si>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</si>
  <si>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</si>
  <si>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</si>
  <si>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</si>
  <si>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</si>
  <si>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</si>
  <si>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</si>
  <si>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</si>
  <si>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</si>
  <si>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</si>
  <si>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</si>
  <si>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</si>
  <si>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</si>
  <si>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</si>
  <si>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</si>
  <si>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</si>
  <si>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</si>
  <si>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</si>
  <si>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</si>
  <si>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</si>
  <si>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</si>
  <si>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</si>
  <si>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</si>
  <si>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</si>
  <si>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</si>
  <si>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</si>
  <si>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</si>
  <si>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</si>
  <si>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</si>
  <si>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</si>
  <si>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</si>
  <si>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</si>
  <si>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</si>
  <si>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</si>
  <si>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</si>
  <si>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</si>
  <si>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</si>
  <si>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</si>
  <si>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</si>
  <si>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</si>
  <si>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</si>
  <si>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</si>
  <si>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</si>
  <si>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</si>
  <si>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</si>
  <si>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</si>
  <si>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</si>
  <si>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</si>
  <si>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</si>
  <si>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</si>
  <si>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</si>
  <si>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</si>
  <si>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</si>
  <si>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</si>
  <si>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</si>
  <si>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</si>
  <si>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</si>
  <si>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</si>
  <si>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</si>
  <si>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</si>
  <si>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</si>
  <si>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</si>
  <si>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</si>
  <si>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</si>
  <si>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</si>
  <si>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</si>
  <si>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</si>
  <si>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</si>
  <si>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</si>
  <si>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</si>
  <si>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</si>
  <si>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</si>
  <si>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</si>
  <si>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</si>
  <si>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</si>
  <si>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</si>
  <si>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</si>
  <si>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</si>
  <si>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</si>
  <si>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</si>
  <si>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</si>
  <si>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</si>
  <si>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</si>
  <si>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</si>
  <si>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</si>
  <si>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</si>
  <si>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</si>
  <si>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</si>
  <si>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</si>
  <si>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</si>
  <si>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</si>
  <si>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</si>
  <si>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</si>
  <si>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</si>
  <si>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</si>
  <si>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</si>
  <si>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</si>
  <si>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</si>
  <si>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</si>
  <si>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</si>
  <si>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</si>
  <si>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</si>
  <si>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</si>
  <si>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</si>
  <si>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</si>
  <si>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</si>
  <si>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Oberallgäu (09780);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</si>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</sst>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{FA5BB384-F576-48FE-87D8-8D3EBD469DB9}</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FB71-4A35-9A47-04C086F8E9B0}"/>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{487D379C-D798-42BB-9981-64F1AEF63589}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B71-4A35-9A47-04C086F8E9B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{CA6E65DF-8AE1-457A-82D0-7D967818BD3E}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B71-4A35-9A47-04C086F8E9B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{8F41627E-AD7E-4F1E-85ED-6D69C4CC1CD2}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B71-4A35-9A47-04C086F8E9B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0.40154104943295893</c:v>
                </c:pt>
                <c:pt idx="1">
                  <c:v>1.0013227114154917</c:v>
                </c:pt>
                <c:pt idx="2">
                  <c:v>1.1186464311118853</c:v>
                </c:pt>
                <c:pt idx="3">
                  <c:v>1.0875687030768</c:v>
                </c:pt>
              </c:numCache>
            </c:numRef>
          </c:val>
          <c:extLst>
            <c:ext xmlns:c16="http://schemas.microsoft.com/office/drawing/2014/chart" uri="{C3380CC4-5D6E-409C-BE32-E72D297353CC}">
              <c16:uniqueId val="{00000004-FB71-4A35-9A47-04C086F8E9B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{55682565-7F1F-460A-975D-B11DE976F78D}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B71-4A35-9A47-04C086F8E9B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{30EDE756-9167-4BD5-AD38-87F7670B3412}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B71-4A35-9A47-04C086F8E9B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{066DCA3C-7F95-4DB1-8FD6-070D1D4D65BA}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B71-4A35-9A47-04C086F8E9B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{66E10489-3CB4-491C-A9AE-85FE02A8AAA8}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B71-4A35-9A47-04C086F8E9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B71-4A35-9A47-04C086F8E9B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B71-4A35-9A47-04C086F8E9B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{D234BCB1-607F-44D8-AD13-FE5F11F9FB21}</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21CC-4D02-B874-4472F928558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{6172E7CD-4D3C-465E-828C-82FB2AD987E0}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1CC-4D02-B874-4472F928558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{FA99AAA9-B5E3-49A7-8CD9-D343AA61888B}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1CC-4D02-B874-4472F928558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{7D59F047-00D5-44EE-9EAF-743F8A5E9A0A}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1CC-4D02-B874-4472F92855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-2.8691619027073672</c:v>
                </c:pt>
                <c:pt idx="1">
                  <c:v>-1.8915068707011207</c:v>
                </c:pt>
                <c:pt idx="2">
                  <c:v>-2.7637010795899166</c:v>
                </c:pt>
                <c:pt idx="3">
                  <c:v>-2.8655893304673015</c:v>
                </c:pt>
              </c:numCache>
            </c:numRef>
          </c:val>
          <c:extLst>
            <c:ext xmlns:c16="http://schemas.microsoft.com/office/drawing/2014/chart" uri="{C3380CC4-5D6E-409C-BE32-E72D297353CC}">
              <c16:uniqueId val="{00000004-21CC-4D02-B874-4472F928558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{69A040CF-837D-4819-B9E0-A9FC838606EA}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1CC-4D02-B874-4472F928558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{6DF71D89-C24A-4100-B75E-EA8FF9B67CBB}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1CC-4D02-B874-4472F928558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{EDA50DC8-B445-48DB-8174-E964491B7FC0}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1CC-4D02-B874-4472F928558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{EE4732FD-CF28-448D-A8A4-5A6F115E8916}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1CC-4D02-B874-4472F92855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1CC-4D02-B874-4472F928558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1CC-4D02-B874-4472F928558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{9D7FAF7A-D10C-40F9-BB72-D4FBCB003376}</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4BB6-4784-93CB-4E056912D083}"/>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{602074D8-06A3-4DCE-BD03-98810601A0E7}</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4BB6-4784-93CB-4E056912D083}"/>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{79422520-7DE2-4106-A1BC-EAD492EB18EB}</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4BB6-4784-93CB-4E056912D083}"/>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{BCC146F7-D17E-4ABC-B426-9874D777EE87}</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4BB6-4784-93CB-4E056912D083}"/>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{EC218271-9675-4FB3-A253-1C2CBF6C684C}</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4BB6-4784-93CB-4E056912D083}"/>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{2E14F8D9-995F-405E-A7FB-152E256301D4}</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4BB6-4784-93CB-4E056912D083}"/>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{B418BECB-1144-47DA-8000-D36964B3F491}</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4BB6-4784-93CB-4E056912D083}"/>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{AE012772-4A57-4F83-AF11-ACE0FB5648C5}</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4BB6-4784-93CB-4E056912D083}"/>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{A8FEF04D-7AAF-4FAB-8538-ADAD62899601}</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4BB6-4784-93CB-4E056912D083}"/>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{EC405BAD-059F-4375-9DA0-0889C7214C5C}</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4BB6-4784-93CB-4E056912D083}"/>
                </c:ext>
              </c:extLst>
            </c:dLbl>
            <c:dLbl>
              <c:idx val="10"/>
              <c:tx>
                <c:strRef>
                  <c:f>Daten_Diagramme!$D$24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{F212E9EB-F1D4-464F-ABF8-996A7E73695D}</c15:txfldGUID>
                      <c15:f>Daten_Diagramme!$D$24</c15:f>
                      <c15:dlblFieldTableCache>
                        <c:ptCount val="1"/>
                        <c:pt idx="0">
                          <c:v>-6.0</c:v>
                        </c:pt>
                      </c15:dlblFieldTableCache>
                    </c15:dlblFTEntry>
                  </c15:dlblFieldTable>
                  <c15:showDataLabelsRange val="0"/>
                </c:ext>
                <c:ext xmlns:c16="http://schemas.microsoft.com/office/drawing/2014/chart" uri="{C3380CC4-5D6E-409C-BE32-E72D297353CC}">
                  <c16:uniqueId val="{0000000A-4BB6-4784-93CB-4E056912D08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{3128F581-99FF-43CE-94E7-8138C9177A67}</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4BB6-4784-93CB-4E056912D083}"/>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{32A18806-8639-465C-A7FB-AF3B7BAC0526}</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4BB6-4784-93CB-4E056912D083}"/>
                </c:ext>
              </c:extLst>
            </c:dLbl>
            <c:dLbl>
              <c:idx val="13"/>
              <c:tx>
                <c:strRef>
                  <c:f>Daten_Diagramme!$D$27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{03176EA2-618D-42C4-8C23-2E770EA3F2EF}</c15:txfldGUID>
                      <c15:f>Daten_Diagramme!$D$27</c15:f>
                      <c15:dlblFieldTableCache>
                        <c:ptCount val="1"/>
                        <c:pt idx="0">
                          <c:v>6.7</c:v>
                        </c:pt>
                      </c15:dlblFieldTableCache>
                    </c15:dlblFTEntry>
                  </c15:dlblFieldTable>
                  <c15:showDataLabelsRange val="0"/>
                </c:ext>
                <c:ext xmlns:c16="http://schemas.microsoft.com/office/drawing/2014/chart" uri="{C3380CC4-5D6E-409C-BE32-E72D297353CC}">
                  <c16:uniqueId val="{0000000D-4BB6-4784-93CB-4E056912D083}"/>
                </c:ext>
              </c:extLst>
            </c:dLbl>
            <c:dLbl>
              <c:idx val="14"/>
              <c:tx>
                <c:strRef>
                  <c:f>Daten_Diagramme!$D$28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{3F7C8C6F-D85B-40F0-8CE9-5C4A612AA4F3}</c15:txfldGUID>
                      <c15:f>Daten_Diagramme!$D$28</c15:f>
                      <c15:dlblFieldTableCache>
                        <c:ptCount val="1"/>
                        <c:pt idx="0">
                          <c:v>-6.8</c:v>
                        </c:pt>
                      </c15:dlblFieldTableCache>
                    </c15:dlblFTEntry>
                  </c15:dlblFieldTable>
                  <c15:showDataLabelsRange val="0"/>
                </c:ext>
                <c:ext xmlns:c16="http://schemas.microsoft.com/office/drawing/2014/chart" uri="{C3380CC4-5D6E-409C-BE32-E72D297353CC}">
                  <c16:uniqueId val="{0000000E-4BB6-4784-93CB-4E056912D08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{F743C1A9-4250-48E5-B9D1-E97FFBA9E4E3}</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4BB6-4784-93CB-4E056912D083}"/>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{E71A3F91-1157-418E-A37F-644759BEE65F}</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4BB6-4784-93CB-4E056912D083}"/>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{507BE7FD-5E0B-4A25-9EA2-BFEC776AFF6B}</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4BB6-4784-93CB-4E056912D083}"/>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{C323B96D-4107-4724-85DC-8A1EA6C9BB85}</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4BB6-4784-93CB-4E056912D083}"/>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{2588103E-56B5-4410-8D8B-614C5147F7A0}</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4BB6-4784-93CB-4E056912D083}"/>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{C89560DD-77C0-4592-B312-CF256A8EEABD}</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4BB6-4784-93CB-4E056912D08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{475C63AF-98C6-4963-9716-53EE6850F712}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BB6-4784-93CB-4E056912D08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{099A302D-8C41-404E-93C2-27CC90C539A8}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BB6-4784-93CB-4E056912D083}"/>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{B592C543-08B3-4679-BCA2-75EBFE9F8DB5}</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4BB6-4784-93CB-4E056912D083}"/>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{3EC48E09-B958-412F-9B79-1D866B0AA50C}</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4BB6-4784-93CB-4E056912D083}"/>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{1941A253-D60F-4A0A-AC7F-D57DE6179D94}</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4BB6-4784-93CB-4E056912D08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{4702F127-6D75-48B6-9B8F-BD1AE06DEF2B}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BB6-4784-93CB-4E056912D08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{8607D3F0-A81A-47F8-B044-E254AF8B4AD1}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BB6-4784-93CB-4E056912D08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{0360B8BF-0334-48BC-ACEB-DB641F0E88B7}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BB6-4784-93CB-4E056912D08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{C4FA77D6-FF6C-453D-A8A9-648EA878A186}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BB6-4784-93CB-4E056912D08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{D9B7C69A-6C5A-4EC7-8E5E-B9EAB6D17952}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BB6-4784-93CB-4E056912D083}"/>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{03BAD69C-C8D9-4502-B1C6-032E6B650A7E}</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4BB6-4784-93CB-4E056912D0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0.40154104943295893</c:v>
                </c:pt>
                <c:pt idx="1">
                  <c:v>0</c:v>
                </c:pt>
                <c:pt idx="2">
                  <c:v>0</c:v>
                </c:pt>
                <c:pt idx="3">
                  <c:v>0.54995983439411733</c:v>
                </c:pt>
                <c:pt idx="4">
                  <c:v>-1.411451398135819</c:v>
                </c:pt>
                <c:pt idx="5">
                  <c:v>1.2546125461254614</c:v>
                </c:pt>
                <c:pt idx="6">
                  <c:v>0.37783375314861462</c:v>
                </c:pt>
                <c:pt idx="7">
                  <c:v>2.2355769230769229</c:v>
                </c:pt>
                <c:pt idx="8">
                  <c:v>2.5837885722722573</c:v>
                </c:pt>
                <c:pt idx="9">
                  <c:v>-0.25100401606425704</c:v>
                </c:pt>
                <c:pt idx="10">
                  <c:v>-5.9931784960207892</c:v>
                </c:pt>
                <c:pt idx="11">
                  <c:v>0</c:v>
                </c:pt>
                <c:pt idx="12">
                  <c:v>-0.98522167487684731</c:v>
                </c:pt>
                <c:pt idx="13">
                  <c:v>6.7450495049504955</c:v>
                </c:pt>
                <c:pt idx="14">
                  <c:v>-6.8045112781954886</c:v>
                </c:pt>
                <c:pt idx="15">
                  <c:v>0</c:v>
                </c:pt>
                <c:pt idx="16">
                  <c:v>3.5463756819953236</c:v>
                </c:pt>
                <c:pt idx="17">
                  <c:v>7.4019245003700967E-2</c:v>
                </c:pt>
                <c:pt idx="18">
                  <c:v>2.1594032194738908</c:v>
                </c:pt>
                <c:pt idx="19">
                  <c:v>1.8507462686567164</c:v>
                </c:pt>
                <c:pt idx="20">
                  <c:v>0</c:v>
                </c:pt>
                <c:pt idx="21">
                  <c:v>0</c:v>
                </c:pt>
                <c:pt idx="23">
                  <c:v>0</c:v>
                </c:pt>
                <c:pt idx="24">
                  <c:v>0</c:v>
                </c:pt>
                <c:pt idx="25">
                  <c:v>6.8491111044936118E-2</c:v>
                </c:pt>
              </c:numCache>
            </c:numRef>
          </c:val>
          <c:extLst>
            <c:ext xmlns:c16="http://schemas.microsoft.com/office/drawing/2014/chart" uri="{C3380CC4-5D6E-409C-BE32-E72D297353CC}">
              <c16:uniqueId val="{00000020-4BB6-4784-93CB-4E056912D08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{76C1A823-96ED-4D6F-A742-FC32990533FA}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BB6-4784-93CB-4E056912D08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{8FB4FF40-DC59-4E69-97B3-BEC91104EF11}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BB6-4784-93CB-4E056912D08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{3853DD9F-BE11-4407-A524-17B8F828B4A8}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BB6-4784-93CB-4E056912D08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{1538421E-A6E6-4654-90CF-8B15B7D45F98}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BB6-4784-93CB-4E056912D08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{B7B7B27B-8EAE-4D29-858F-8B055AFEAF87}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BB6-4784-93CB-4E056912D08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{8CD08CE2-7B6B-487D-8AAE-441F2436AE13}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BB6-4784-93CB-4E056912D08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{A5B98816-0286-438D-9AA4-3541A51C5DBA}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BB6-4784-93CB-4E056912D08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{5B010E97-EBA5-4949-9C09-6DFD46C2534F}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BB6-4784-93CB-4E056912D08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{482A3C7E-7C55-416B-889C-B895DAEB2ABD}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BB6-4784-93CB-4E056912D08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{7E25F618-C785-40B3-BEFB-585FA0193A27}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BB6-4784-93CB-4E056912D08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{69BD3F07-0998-4C58-96A7-9EE09EC34733}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BB6-4784-93CB-4E056912D08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{E88F42C3-33A6-4A36-85D4-648731741223}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BB6-4784-93CB-4E056912D08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{5FA07D20-607B-43D0-85FB-563B9192403A}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BB6-4784-93CB-4E056912D08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{72CF5247-AD28-40B2-9442-A168B9B24C3D}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BB6-4784-93CB-4E056912D08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{A607A5AF-5EAF-413E-BE81-B4359576BA6B}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BB6-4784-93CB-4E056912D08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{BDC9D0EA-7B36-4BB1-AB30-436057FF0597}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BB6-4784-93CB-4E056912D08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{907F41D5-16AB-4600-B630-701AD16E9827}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BB6-4784-93CB-4E056912D08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{E8EF8AA0-C6AF-44C9-BB63-E84F88FA1E68}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BB6-4784-93CB-4E056912D08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{A74875D1-5520-4422-B1BF-2A42CCC52002}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BB6-4784-93CB-4E056912D08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{A3CF5DEE-0C19-4F0D-BC0D-96C0DDB35012}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BB6-4784-93CB-4E056912D08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{F271AFBF-0767-4090-9B28-27BB446C6E96}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BB6-4784-93CB-4E056912D08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{2D43DC56-0F0F-4F61-89FA-5CF3645A820C}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BB6-4784-93CB-4E056912D08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{EEFA270C-8E4E-40E6-972D-3B2680BC8BD7}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BB6-4784-93CB-4E056912D08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{C0973908-F990-420A-ABAD-7407C5EE94B0}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BB6-4784-93CB-4E056912D08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{D8A8D37D-1E6C-42AA-A0B9-7FD00F609DA4}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BB6-4784-93CB-4E056912D08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{4FB6CC56-426B-440E-B38C-A7AB93BD3063}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BB6-4784-93CB-4E056912D08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{13EAD03C-61C4-4B60-A261-78F322B654D1}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BB6-4784-93CB-4E056912D08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{4140C98F-538A-42B3-8FB3-9B0E1A4C2585}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BB6-4784-93CB-4E056912D08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{B4D48F36-D104-4457-BF4B-2D0F329E427E}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BB6-4784-93CB-4E056912D08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{102AE02A-0214-4DBF-9FEE-6AE7259C9811}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BB6-4784-93CB-4E056912D08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{315BFE91-352B-4A6E-A209-DAA50948169A}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BB6-4784-93CB-4E056912D08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{41FEFFEC-96E2-4C05-A98A-6400FC292A8E}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BB6-4784-93CB-4E056912D0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4BB6-4784-93CB-4E056912D08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4BB6-4784-93CB-4E056912D08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{2D995986-8799-4A4C-B744-8B28E8FE0ADF}</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0265-4102-AC73-D2EC96C1A7A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{F4A2E05C-9A4F-45F2-B3AD-DCE2A201EE99}</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0265-4102-AC73-D2EC96C1A7A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{DBEBB789-5B2C-4BAE-A7C0-B8BFD81B4E71}</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265-4102-AC73-D2EC96C1A7A2}"/>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{1D084B93-A0E9-45D4-AA5D-657A19FF99A6}</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0265-4102-AC73-D2EC96C1A7A2}"/>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{60218B54-0324-47F9-8593-B6902D33216E}</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0265-4102-AC73-D2EC96C1A7A2}"/>
                </c:ext>
              </c:extLst>
            </c:dLbl>
            <c:dLbl>
              <c:idx val="5"/>
              <c:tx>
                <c:strRef>
                  <c:f>Daten_Diagramme!$E$19</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{CD726F53-AE2B-40D6-B6EF-D3FD618A251A}</c15:txfldGUID>
                      <c15:f>Daten_Diagramme!$E$19</c15:f>
                      <c15:dlblFieldTableCache>
                        <c:ptCount val="1"/>
                        <c:pt idx="0">
                          <c:v>-14.0</c:v>
                        </c:pt>
                      </c15:dlblFieldTableCache>
                    </c15:dlblFTEntry>
                  </c15:dlblFieldTable>
                  <c15:showDataLabelsRange val="0"/>
                </c:ext>
                <c:ext xmlns:c16="http://schemas.microsoft.com/office/drawing/2014/chart" uri="{C3380CC4-5D6E-409C-BE32-E72D297353CC}">
                  <c16:uniqueId val="{00000005-0265-4102-AC73-D2EC96C1A7A2}"/>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{32EEFD64-3233-4DA9-9DB0-C59B6FF1AFA1}</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0265-4102-AC73-D2EC96C1A7A2}"/>
                </c:ext>
              </c:extLst>
            </c:dLbl>
            <c:dLbl>
              <c:idx val="7"/>
              <c:tx>
                <c:strRef>
                  <c:f>Daten_Diagramme!$E$21</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{42170C86-BF4C-464C-83FE-74BC0AFDE3AA}</c15:txfldGUID>
                      <c15:f>Daten_Diagramme!$E$21</c15:f>
                      <c15:dlblFieldTableCache>
                        <c:ptCount val="1"/>
                        <c:pt idx="0">
                          <c:v>8.9</c:v>
                        </c:pt>
                      </c15:dlblFieldTableCache>
                    </c15:dlblFTEntry>
                  </c15:dlblFieldTable>
                  <c15:showDataLabelsRange val="0"/>
                </c:ext>
                <c:ext xmlns:c16="http://schemas.microsoft.com/office/drawing/2014/chart" uri="{C3380CC4-5D6E-409C-BE32-E72D297353CC}">
                  <c16:uniqueId val="{00000007-0265-4102-AC73-D2EC96C1A7A2}"/>
                </c:ext>
              </c:extLst>
            </c:dLbl>
            <c:dLbl>
              <c:idx val="8"/>
              <c:tx>
                <c:strRef>
                  <c:f>Daten_Diagramme!$E$22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{15C4E1FE-680D-4EE6-A90E-E8F5B1C57C3E}</c15:txfldGUID>
                      <c15:f>Daten_Diagramme!$E$22</c15:f>
                      <c15:dlblFieldTableCache>
                        <c:ptCount val="1"/>
                        <c:pt idx="0">
                          <c:v>-3.3</c:v>
                        </c:pt>
                      </c15:dlblFieldTableCache>
                    </c15:dlblFTEntry>
                  </c15:dlblFieldTable>
                  <c15:showDataLabelsRange val="0"/>
                </c:ext>
                <c:ext xmlns:c16="http://schemas.microsoft.com/office/drawing/2014/chart" uri="{C3380CC4-5D6E-409C-BE32-E72D297353CC}">
                  <c16:uniqueId val="{00000008-0265-4102-AC73-D2EC96C1A7A2}"/>
                </c:ext>
              </c:extLst>
            </c:dLbl>
            <c:dLbl>
              <c:idx val="9"/>
              <c:tx>
                <c:strRef>
                  <c:f>Daten_Diagramme!$E$23</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{47833486-46C9-4D00-BA22-A5F195C7511C}</c15:txfldGUID>
                      <c15:f>Daten_Diagramme!$E$23</c15:f>
                      <c15:dlblFieldTableCache>
                        <c:ptCount val="1"/>
                        <c:pt idx="0">
                          <c:v>-12.2</c:v>
                        </c:pt>
                      </c15:dlblFieldTableCache>
                    </c15:dlblFTEntry>
                  </c15:dlblFieldTable>
                  <c15:showDataLabelsRange val="0"/>
                </c:ext>
                <c:ext xmlns:c16="http://schemas.microsoft.com/office/drawing/2014/chart" uri="{C3380CC4-5D6E-409C-BE32-E72D297353CC}">
                  <c16:uniqueId val="{00000009-0265-4102-AC73-D2EC96C1A7A2}"/>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{B50EB760-05F3-4123-8AF5-0DCE33A40247}</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0265-4102-AC73-D2EC96C1A7A2}"/>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{EA31A62D-94E0-4C83-B9AD-B79577AD0340}</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0265-4102-AC73-D2EC96C1A7A2}"/>
                </c:ext>
              </c:extLst>
            </c:dLbl>
            <c:dLbl>
              <c:idx val="12"/>
              <c:tx>
                <c:strRef>
                  <c:f>Daten_Diagramme!$E$26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{F6B3D42D-1855-44FA-8D9D-64C03D3321E2}</c15:txfldGUID>
                      <c15:f>Daten_Diagramme!$E$26</c15:f>
                      <c15:dlblFieldTableCache>
                        <c:ptCount val="1"/>
                        <c:pt idx="0">
                          <c:v>1.3</c:v>
                        </c:pt>
                      </c15:dlblFieldTableCache>
                    </c15:dlblFTEntry>
                  </c15:dlblFieldTable>
                  <c15:showDataLabelsRange val="0"/>
                </c:ext>
                <c:ext xmlns:c16="http://schemas.microsoft.com/office/drawing/2014/chart" uri="{C3380CC4-5D6E-409C-BE32-E72D297353CC}">
                  <c16:uniqueId val="{0000000C-0265-4102-AC73-D2EC96C1A7A2}"/>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{9ECC8FAD-6F45-411E-BDA1-7E2A05D3658C}</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0265-4102-AC73-D2EC96C1A7A2}"/>
                </c:ext>
              </c:extLst>
            </c:dLbl>
            <c:dLbl>
              <c:idx val="14"/>
              <c:tx>
                <c:strRef>
                  <c:f>Daten_Diagramme!$E$28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{F6B4D541-887B-4EE7-A276-65FA903F5600}</c15:txfldGUID>
                      <c15:f>Daten_Diagramme!$E$28</c15:f>
                      <c15:dlblFieldTableCache>
                        <c:ptCount val="1"/>
                        <c:pt idx="0">
                          <c:v>6.0</c:v>
                        </c:pt>
                      </c15:dlblFieldTableCache>
                    </c15:dlblFTEntry>
                  </c15:dlblFieldTable>
                  <c15:showDataLabelsRange val="0"/>
                </c:ext>
                <c:ext xmlns:c16="http://schemas.microsoft.com/office/drawing/2014/chart" uri="{C3380CC4-5D6E-409C-BE32-E72D297353CC}">
                  <c16:uniqueId val="{0000000E-0265-4102-AC73-D2EC96C1A7A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{C5450DCC-60C0-4A82-AE6A-7D225130AC36}</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265-4102-AC73-D2EC96C1A7A2}"/>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{B9623D1D-4A79-4C2B-B30E-B722E8EB5760}</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0265-4102-AC73-D2EC96C1A7A2}"/>
                </c:ext>
              </c:extLst>
            </c:dLbl>
            <c:dLbl>
              <c:idx val="17"/>
              <c:tx>
                <c:strRef>
                  <c:f>Daten_Diagramme!$E$31</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{1C06A776-C481-48DD-B15F-E5A68BD08C1A}</c15:txfldGUID>
                      <c15:f>Daten_Diagramme!$E$31</c15:f>
                      <c15:dlblFieldTableCache>
                        <c:ptCount val="1"/>
                        <c:pt idx="0">
                          <c:v>-14.3</c:v>
                        </c:pt>
                      </c15:dlblFieldTableCache>
                    </c15:dlblFTEntry>
                  </c15:dlblFieldTable>
                  <c15:showDataLabelsRange val="0"/>
                </c:ext>
                <c:ext xmlns:c16="http://schemas.microsoft.com/office/drawing/2014/chart" uri="{C3380CC4-5D6E-409C-BE32-E72D297353CC}">
                  <c16:uniqueId val="{00000011-0265-4102-AC73-D2EC96C1A7A2}"/>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{BA5B17BF-A9DB-46D6-AABB-E8A2D1FD96A2}</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0265-4102-AC73-D2EC96C1A7A2}"/>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{27F67D54-D436-4BB1-9DB3-7470718581A3}</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0265-4102-AC73-D2EC96C1A7A2}"/>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{A1BA8534-EF92-428B-B87A-48D330FF382F}</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0265-4102-AC73-D2EC96C1A7A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{C59E23C8-43C9-4042-8A3F-A9AE21DFC0C5}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265-4102-AC73-D2EC96C1A7A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{6C83DF5D-168D-4CDF-AB42-BB3DBE657BCC}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265-4102-AC73-D2EC96C1A7A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{31936A0B-934E-4C4C-8A82-D3BE9CEF77E0}</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0265-4102-AC73-D2EC96C1A7A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{A63D3B26-E2B4-42F2-9D81-871746D1F46A}</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0265-4102-AC73-D2EC96C1A7A2}"/>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{694DBDB8-EE02-471B-AEED-BF45CBF123A2}</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0265-4102-AC73-D2EC96C1A7A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{03130EFF-23FF-46CC-A6E9-C8F297CEF502}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265-4102-AC73-D2EC96C1A7A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{D20CD673-C386-44B4-A30B-F3C3C2854A9C}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265-4102-AC73-D2EC96C1A7A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{BF526E27-7601-43C5-9739-4361CD1C7E96}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265-4102-AC73-D2EC96C1A7A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{2369B59A-FE22-4617-B5D1-99646B212BE4}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265-4102-AC73-D2EC96C1A7A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{CBD88542-14C9-45D2-AE54-56FDAA051A2C}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265-4102-AC73-D2EC96C1A7A2}"/>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{EF814A6E-AD26-4A61-B64D-1A82E114B702}</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0265-4102-AC73-D2EC96C1A7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-2.8691619027073672</c:v>
                </c:pt>
                <c:pt idx="1">
                  <c:v>0</c:v>
                </c:pt>
                <c:pt idx="2">
                  <c:v>0</c:v>
                </c:pt>
                <c:pt idx="3">
                  <c:v>-7.0682237246465887</c:v>
                </c:pt>
                <c:pt idx="4">
                  <c:v>-4.0629095674967237</c:v>
                </c:pt>
                <c:pt idx="5">
                  <c:v>-14.027149321266968</c:v>
                </c:pt>
                <c:pt idx="6">
                  <c:v>4.4776119402985071</c:v>
                </c:pt>
                <c:pt idx="7">
                  <c:v>8.9020771513353107</c:v>
                </c:pt>
                <c:pt idx="8">
                  <c:v>-3.2690035447026387</c:v>
                </c:pt>
                <c:pt idx="9">
                  <c:v>-12.170639899623588</c:v>
                </c:pt>
                <c:pt idx="10">
                  <c:v>-9.3766792047286405</c:v>
                </c:pt>
                <c:pt idx="11">
                  <c:v>0</c:v>
                </c:pt>
                <c:pt idx="12">
                  <c:v>1.3422818791946309</c:v>
                </c:pt>
                <c:pt idx="13">
                  <c:v>1.1280690112806901</c:v>
                </c:pt>
                <c:pt idx="14">
                  <c:v>5.9938298810048476</c:v>
                </c:pt>
                <c:pt idx="15">
                  <c:v>0</c:v>
                </c:pt>
                <c:pt idx="16">
                  <c:v>-4.0767386091127102</c:v>
                </c:pt>
                <c:pt idx="17">
                  <c:v>-14.25287356321839</c:v>
                </c:pt>
                <c:pt idx="18">
                  <c:v>-0.63613231552162852</c:v>
                </c:pt>
                <c:pt idx="19">
                  <c:v>-0.81743869209809261</c:v>
                </c:pt>
                <c:pt idx="20">
                  <c:v>-2.5290844714213456</c:v>
                </c:pt>
                <c:pt idx="21">
                  <c:v>0</c:v>
                </c:pt>
                <c:pt idx="23">
                  <c:v>0</c:v>
                </c:pt>
                <c:pt idx="24">
                  <c:v>0</c:v>
                </c:pt>
                <c:pt idx="25">
                  <c:v>-3.5469331765628063</c:v>
                </c:pt>
              </c:numCache>
            </c:numRef>
          </c:val>
          <c:extLst>
            <c:ext xmlns:c16="http://schemas.microsoft.com/office/drawing/2014/chart" uri="{C3380CC4-5D6E-409C-BE32-E72D297353CC}">
              <c16:uniqueId val="{00000020-0265-4102-AC73-D2EC96C1A7A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{95165E9A-F5F5-4AD7-B944-EF86F7A8856F}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265-4102-AC73-D2EC96C1A7A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{E0F20416-DDE5-47FF-A5FE-4E89C5C7809E}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265-4102-AC73-D2EC96C1A7A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{8A2E5F02-8B15-4AC5-A617-02C47377E05B}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265-4102-AC73-D2EC96C1A7A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{8DDD2F40-5731-4112-B4CE-5EAFF9415316}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265-4102-AC73-D2EC96C1A7A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{C8D6672C-F743-44D2-A3C7-DC4FA37312FB}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265-4102-AC73-D2EC96C1A7A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{DE8DB939-CE9B-4F95-A4C2-5A51DC73E4F6}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265-4102-AC73-D2EC96C1A7A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{59FA7873-9CF9-4529-AB8A-D1423BA95929}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265-4102-AC73-D2EC96C1A7A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{93E377B6-5EBA-4772-9D33-E5A5017475BB}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265-4102-AC73-D2EC96C1A7A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{8ADB49EB-875B-46A0-BCC4-113CD35B7C41}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265-4102-AC73-D2EC96C1A7A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{0C1B7D69-608F-4B40-BCA1-F20D4B0A53AF}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265-4102-AC73-D2EC96C1A7A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{4F192910-A044-4987-B59F-5EC1EC311BED}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265-4102-AC73-D2EC96C1A7A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{8DCAB16E-86DE-49FE-9CE0-16C480E4DA68}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265-4102-AC73-D2EC96C1A7A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{A480A25B-CE02-44C1-A483-EAB640DDD811}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265-4102-AC73-D2EC96C1A7A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{4B5BF8CE-B668-4FF3-98A8-009F83036BE2}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265-4102-AC73-D2EC96C1A7A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{AACB4A2A-EEDE-42CB-BF16-1A80387560A8}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265-4102-AC73-D2EC96C1A7A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{95E23316-A9B8-4AC9-AD9F-A84DEB0EB594}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265-4102-AC73-D2EC96C1A7A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{F28F6EAE-1EB5-4428-AB71-D42CBAC42D92}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265-4102-AC73-D2EC96C1A7A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{4B73F813-DECF-4964-B184-20E603818556}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265-4102-AC73-D2EC96C1A7A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{7AFC5DBB-22CA-4AEC-9873-9204A0B4DC68}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265-4102-AC73-D2EC96C1A7A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{7E239852-87D4-4CAE-8193-A868928E3ACF}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265-4102-AC73-D2EC96C1A7A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{2407B7F1-F58B-4A2C-8E13-02163F6C2BD2}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265-4102-AC73-D2EC96C1A7A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{E2C5AE50-0FEA-408F-8FF7-A040832763CF}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265-4102-AC73-D2EC96C1A7A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{6DF323CF-5F7B-41C5-8E75-96E427DA7857}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265-4102-AC73-D2EC96C1A7A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{67B4EF27-1888-4ABF-912F-1A1005E86A6C}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265-4102-AC73-D2EC96C1A7A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{149009B3-5A8C-452C-AC8E-8CB3F0EC5A3B}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265-4102-AC73-D2EC96C1A7A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{BA21C593-9789-4AB0-A312-99D9B63C52EB}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265-4102-AC73-D2EC96C1A7A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{0A88798E-A2F0-436E-86BC-64A031E68EA9}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265-4102-AC73-D2EC96C1A7A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{0A8857D7-7B4B-41F9-B10C-ECB9B71184CD}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265-4102-AC73-D2EC96C1A7A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{DDD50DB6-1A0A-4CA1-967C-0728CF0B6A86}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265-4102-AC73-D2EC96C1A7A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{C4B70E13-5964-43B5-B952-D2F5CAC76EE9}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265-4102-AC73-D2EC96C1A7A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{A791A431-ADCA-41EC-8C26-55940BC582AA}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265-4102-AC73-D2EC96C1A7A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{7AA3760D-4A16-44D0-A158-E498315EA38F}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265-4102-AC73-D2EC96C1A7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-0.75</c:v>
                </c:pt>
                <c:pt idx="24">
                  <c:v>-0.75</c:v>
                </c:pt>
                <c:pt idx="25">
                  <c:v>0</c:v>
                </c:pt>
              </c:numCache>
            </c:numRef>
          </c:val>
          <c:extLst>
            <c:ext xmlns:c16="http://schemas.microsoft.com/office/drawing/2014/chart" uri="{C3380CC4-5D6E-409C-BE32-E72D297353CC}">
              <c16:uniqueId val="{00000041-0265-4102-AC73-D2EC96C1A7A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242</c:v>
                </c:pt>
                <c:pt idx="24">
                  <c:v>253</c:v>
                </c:pt>
                <c:pt idx="25">
                  <c:v>#N/A</c:v>
                </c:pt>
              </c:numCache>
            </c:numRef>
          </c:yVal>
          <c:smooth val="0"/>
          <c:extLst>
            <c:ext xmlns:c16="http://schemas.microsoft.com/office/drawing/2014/chart" uri="{C3380CC4-5D6E-409C-BE32-E72D297353CC}">
              <c16:uniqueId val="{00000042-0265-4102-AC73-D2EC96C1A7A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{5C8CC631-4BFC-4005-BF2D-908D136CDEFD}</c15:txfldGUID>
                      <c15:f>Diagramm!$I$46</c15:f>
                      <c15:dlblFieldTableCache>
                        <c:ptCount val="1"/>
                      </c15:dlblFieldTableCache>
                    </c15:dlblFTEntry>
                  </c15:dlblFieldTable>
                  <c15:showDataLabelsRange val="0"/>
                </c:ext>
                <c:ext xmlns:c16="http://schemas.microsoft.com/office/drawing/2014/chart" uri="{C3380CC4-5D6E-409C-BE32-E72D297353CC}">
                  <c16:uniqueId val="{00000000-ADA6-48CD-AAF9-85A489F3FBB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{73E208C8-2150-42D6-BE12-40C34DB16F9B}</c15:txfldGUID>
                      <c15:f>Diagramm!$I$47</c15:f>
                      <c15:dlblFieldTableCache>
                        <c:ptCount val="1"/>
                      </c15:dlblFieldTableCache>
                    </c15:dlblFTEntry>
                  </c15:dlblFieldTable>
                  <c15:showDataLabelsRange val="0"/>
                </c:ext>
                <c:ext xmlns:c16="http://schemas.microsoft.com/office/drawing/2014/chart" uri="{C3380CC4-5D6E-409C-BE32-E72D297353CC}">
                  <c16:uniqueId val="{00000001-ADA6-48CD-AAF9-85A489F3FBB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{D87DFC44-2114-4945-815D-2DCC90941E27}</c15:txfldGUID>
                      <c15:f>Diagramm!$I$48</c15:f>
                      <c15:dlblFieldTableCache>
                        <c:ptCount val="1"/>
                      </c15:dlblFieldTableCache>
                    </c15:dlblFTEntry>
                  </c15:dlblFieldTable>
                  <c15:showDataLabelsRange val="0"/>
                </c:ext>
                <c:ext xmlns:c16="http://schemas.microsoft.com/office/drawing/2014/chart" uri="{C3380CC4-5D6E-409C-BE32-E72D297353CC}">
                  <c16:uniqueId val="{00000002-ADA6-48CD-AAF9-85A489F3FBB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{BBB9ECC5-93AF-432E-AE91-E70BAF9A45C4}</c15:txfldGUID>
                      <c15:f>Diagramm!$I$49</c15:f>
                      <c15:dlblFieldTableCache>
                        <c:ptCount val="1"/>
                      </c15:dlblFieldTableCache>
                    </c15:dlblFTEntry>
                  </c15:dlblFieldTable>
                  <c15:showDataLabelsRange val="0"/>
                </c:ext>
                <c:ext xmlns:c16="http://schemas.microsoft.com/office/drawing/2014/chart" uri="{C3380CC4-5D6E-409C-BE32-E72D297353CC}">
                  <c16:uniqueId val="{00000003-ADA6-48CD-AAF9-85A489F3FBB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{81CC701D-BCAE-4C00-8BAC-E0DB025D1172}</c15:txfldGUID>
                      <c15:f>Diagramm!$I$50</c15:f>
                      <c15:dlblFieldTableCache>
                        <c:ptCount val="1"/>
                      </c15:dlblFieldTableCache>
                    </c15:dlblFTEntry>
                  </c15:dlblFieldTable>
                  <c15:showDataLabelsRange val="0"/>
                </c:ext>
                <c:ext xmlns:c16="http://schemas.microsoft.com/office/drawing/2014/chart" uri="{C3380CC4-5D6E-409C-BE32-E72D297353CC}">
                  <c16:uniqueId val="{00000004-ADA6-48CD-AAF9-85A489F3FBB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{49CEF370-A659-47C3-B6B2-80CC2C3B3819}</c15:txfldGUID>
                      <c15:f>Diagramm!$I$51</c15:f>
                      <c15:dlblFieldTableCache>
                        <c:ptCount val="1"/>
                      </c15:dlblFieldTableCache>
                    </c15:dlblFTEntry>
                  </c15:dlblFieldTable>
                  <c15:showDataLabelsRange val="0"/>
                </c:ext>
                <c:ext xmlns:c16="http://schemas.microsoft.com/office/drawing/2014/chart" uri="{C3380CC4-5D6E-409C-BE32-E72D297353CC}">
                  <c16:uniqueId val="{00000005-ADA6-48CD-AAF9-85A489F3FBB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{DC9961BD-DD68-4E50-A5F6-9141F3222CA7}</c15:txfldGUID>
                      <c15:f>Diagramm!$I$52</c15:f>
                      <c15:dlblFieldTableCache>
                        <c:ptCount val="1"/>
                      </c15:dlblFieldTableCache>
                    </c15:dlblFTEntry>
                  </c15:dlblFieldTable>
                  <c15:showDataLabelsRange val="0"/>
                </c:ext>
                <c:ext xmlns:c16="http://schemas.microsoft.com/office/drawing/2014/chart" uri="{C3380CC4-5D6E-409C-BE32-E72D297353CC}">
                  <c16:uniqueId val="{00000006-ADA6-48CD-AAF9-85A489F3FBB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{42F53EFA-8B2F-475A-8F9C-B399B94AB32C}</c15:txfldGUID>
                      <c15:f>Diagramm!$I$53</c15:f>
                      <c15:dlblFieldTableCache>
                        <c:ptCount val="1"/>
                      </c15:dlblFieldTableCache>
                    </c15:dlblFTEntry>
                  </c15:dlblFieldTable>
                  <c15:showDataLabelsRange val="0"/>
                </c:ext>
                <c:ext xmlns:c16="http://schemas.microsoft.com/office/drawing/2014/chart" uri="{C3380CC4-5D6E-409C-BE32-E72D297353CC}">
                  <c16:uniqueId val="{00000007-ADA6-48CD-AAF9-85A489F3FBB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{C4963D48-1150-4C6A-915E-D5DCC3BD8A87}</c15:txfldGUID>
                      <c15:f>Diagramm!$I$54</c15:f>
                      <c15:dlblFieldTableCache>
                        <c:ptCount val="1"/>
                      </c15:dlblFieldTableCache>
                    </c15:dlblFTEntry>
                  </c15:dlblFieldTable>
                  <c15:showDataLabelsRange val="0"/>
                </c:ext>
                <c:ext xmlns:c16="http://schemas.microsoft.com/office/drawing/2014/chart" uri="{C3380CC4-5D6E-409C-BE32-E72D297353CC}">
                  <c16:uniqueId val="{00000008-ADA6-48CD-AAF9-85A489F3FBB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{F253C4EF-020D-4C37-AC4A-4191F78AED1F}</c15:txfldGUID>
                      <c15:f>Diagramm!$I$55</c15:f>
                      <c15:dlblFieldTableCache>
                        <c:ptCount val="1"/>
                      </c15:dlblFieldTableCache>
                    </c15:dlblFTEntry>
                  </c15:dlblFieldTable>
                  <c15:showDataLabelsRange val="0"/>
                </c:ext>
                <c:ext xmlns:c16="http://schemas.microsoft.com/office/drawing/2014/chart" uri="{C3380CC4-5D6E-409C-BE32-E72D297353CC}">
                  <c16:uniqueId val="{00000009-ADA6-48CD-AAF9-85A489F3FBB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{4D10968D-A076-4D97-B31C-BD1DD4596299}</c15:txfldGUID>
                      <c15:f>Diagramm!$I$56</c15:f>
                      <c15:dlblFieldTableCache>
                        <c:ptCount val="1"/>
                      </c15:dlblFieldTableCache>
                    </c15:dlblFTEntry>
                  </c15:dlblFieldTable>
                  <c15:showDataLabelsRange val="0"/>
                </c:ext>
                <c:ext xmlns:c16="http://schemas.microsoft.com/office/drawing/2014/chart" uri="{C3380CC4-5D6E-409C-BE32-E72D297353CC}">
                  <c16:uniqueId val="{0000000A-ADA6-48CD-AAF9-85A489F3FBB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{2EC6A605-606F-4F37-8A61-D718E9B73164}</c15:txfldGUID>
                      <c15:f>Diagramm!$I$57</c15:f>
                      <c15:dlblFieldTableCache>
                        <c:ptCount val="1"/>
                      </c15:dlblFieldTableCache>
                    </c15:dlblFTEntry>
                  </c15:dlblFieldTable>
                  <c15:showDataLabelsRange val="0"/>
                </c:ext>
                <c:ext xmlns:c16="http://schemas.microsoft.com/office/drawing/2014/chart" uri="{C3380CC4-5D6E-409C-BE32-E72D297353CC}">
                  <c16:uniqueId val="{0000000B-ADA6-48CD-AAF9-85A489F3FBB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{0A40FB8F-419D-4F01-A62E-2F20FD3BB2AF}</c15:txfldGUID>
                      <c15:f>Diagramm!$I$58</c15:f>
                      <c15:dlblFieldTableCache>
                        <c:ptCount val="1"/>
                      </c15:dlblFieldTableCache>
                    </c15:dlblFTEntry>
                  </c15:dlblFieldTable>
                  <c15:showDataLabelsRange val="0"/>
                </c:ext>
                <c:ext xmlns:c16="http://schemas.microsoft.com/office/drawing/2014/chart" uri="{C3380CC4-5D6E-409C-BE32-E72D297353CC}">
                  <c16:uniqueId val="{0000000C-ADA6-48CD-AAF9-85A489F3FBB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{C1CA6F42-B251-4129-BB2F-714487BC298C}</c15:txfldGUID>
                      <c15:f>Diagramm!$I$59</c15:f>
                      <c15:dlblFieldTableCache>
                        <c:ptCount val="1"/>
                      </c15:dlblFieldTableCache>
                    </c15:dlblFTEntry>
                  </c15:dlblFieldTable>
                  <c15:showDataLabelsRange val="0"/>
                </c:ext>
                <c:ext xmlns:c16="http://schemas.microsoft.com/office/drawing/2014/chart" uri="{C3380CC4-5D6E-409C-BE32-E72D297353CC}">
                  <c16:uniqueId val="{0000000D-ADA6-48CD-AAF9-85A489F3FBB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{A72EBB69-2E73-470A-AD56-DDA4C43CB363}</c15:txfldGUID>
                      <c15:f>Diagramm!$I$60</c15:f>
                      <c15:dlblFieldTableCache>
                        <c:ptCount val="1"/>
                      </c15:dlblFieldTableCache>
                    </c15:dlblFTEntry>
                  </c15:dlblFieldTable>
                  <c15:showDataLabelsRange val="0"/>
                </c:ext>
                <c:ext xmlns:c16="http://schemas.microsoft.com/office/drawing/2014/chart" uri="{C3380CC4-5D6E-409C-BE32-E72D297353CC}">
                  <c16:uniqueId val="{0000000E-ADA6-48CD-AAF9-85A489F3FBB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{645964B2-DE10-4CF0-B7EA-055C3853D9FB}</c15:txfldGUID>
                      <c15:f>Diagramm!$I$61</c15:f>
                      <c15:dlblFieldTableCache>
                        <c:ptCount val="1"/>
                      </c15:dlblFieldTableCache>
                    </c15:dlblFTEntry>
                  </c15:dlblFieldTable>
                  <c15:showDataLabelsRange val="0"/>
                </c:ext>
                <c:ext xmlns:c16="http://schemas.microsoft.com/office/drawing/2014/chart" uri="{C3380CC4-5D6E-409C-BE32-E72D297353CC}">
                  <c16:uniqueId val="{0000000F-ADA6-48CD-AAF9-85A489F3FBB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{BA415268-8B07-42B3-A6D8-5D6AF2A5854C}</c15:txfldGUID>
                      <c15:f>Diagramm!$I$62</c15:f>
                      <c15:dlblFieldTableCache>
                        <c:ptCount val="1"/>
                      </c15:dlblFieldTableCache>
                    </c15:dlblFTEntry>
                  </c15:dlblFieldTable>
                  <c15:showDataLabelsRange val="0"/>
                </c:ext>
                <c:ext xmlns:c16="http://schemas.microsoft.com/office/drawing/2014/chart" uri="{C3380CC4-5D6E-409C-BE32-E72D297353CC}">
                  <c16:uniqueId val="{00000010-ADA6-48CD-AAF9-85A489F3FBB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{80330396-2CCD-4D3B-B548-A3C11827D309}</c15:txfldGUID>
                      <c15:f>Diagramm!$I$63</c15:f>
                      <c15:dlblFieldTableCache>
                        <c:ptCount val="1"/>
                      </c15:dlblFieldTableCache>
                    </c15:dlblFTEntry>
                  </c15:dlblFieldTable>
                  <c15:showDataLabelsRange val="0"/>
                </c:ext>
                <c:ext xmlns:c16="http://schemas.microsoft.com/office/drawing/2014/chart" uri="{C3380CC4-5D6E-409C-BE32-E72D297353CC}">
                  <c16:uniqueId val="{00000011-ADA6-48CD-AAF9-85A489F3FBB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{3074FACB-3D98-414F-8ED9-185AA832CCA6}</c15:txfldGUID>
                      <c15:f>Diagramm!$I$64</c15:f>
                      <c15:dlblFieldTableCache>
                        <c:ptCount val="1"/>
                      </c15:dlblFieldTableCache>
                    </c15:dlblFTEntry>
                  </c15:dlblFieldTable>
                  <c15:showDataLabelsRange val="0"/>
                </c:ext>
                <c:ext xmlns:c16="http://schemas.microsoft.com/office/drawing/2014/chart" uri="{C3380CC4-5D6E-409C-BE32-E72D297353CC}">
                  <c16:uniqueId val="{00000012-ADA6-48CD-AAF9-85A489F3FBB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{DDC9DF3C-6CCB-4FAD-88F3-DA75A982C00F}</c15:txfldGUID>
                      <c15:f>Diagramm!$I$65</c15:f>
                      <c15:dlblFieldTableCache>
                        <c:ptCount val="1"/>
                      </c15:dlblFieldTableCache>
                    </c15:dlblFTEntry>
                  </c15:dlblFieldTable>
                  <c15:showDataLabelsRange val="0"/>
                </c:ext>
                <c:ext xmlns:c16="http://schemas.microsoft.com/office/drawing/2014/chart" uri="{C3380CC4-5D6E-409C-BE32-E72D297353CC}">
                  <c16:uniqueId val="{00000013-ADA6-48CD-AAF9-85A489F3FBB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{9727B33D-6B40-4406-A251-A0982CE3C25A}</c15:txfldGUID>
                      <c15:f>Diagramm!$I$66</c15:f>
                      <c15:dlblFieldTableCache>
                        <c:ptCount val="1"/>
                      </c15:dlblFieldTableCache>
                    </c15:dlblFTEntry>
                  </c15:dlblFieldTable>
                  <c15:showDataLabelsRange val="0"/>
                </c:ext>
                <c:ext xmlns:c16="http://schemas.microsoft.com/office/drawing/2014/chart" uri="{C3380CC4-5D6E-409C-BE32-E72D297353CC}">
                  <c16:uniqueId val="{00000014-ADA6-48CD-AAF9-85A489F3FBB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{8FE22517-EE4F-4190-B58B-10DA551C598D}</c15:txfldGUID>
                      <c15:f>Diagramm!$I$67</c15:f>
                      <c15:dlblFieldTableCache>
                        <c:ptCount val="1"/>
                      </c15:dlblFieldTableCache>
                    </c15:dlblFTEntry>
                  </c15:dlblFieldTable>
                  <c15:showDataLabelsRange val="0"/>
                </c:ext>
                <c:ext xmlns:c16="http://schemas.microsoft.com/office/drawing/2014/chart" uri="{C3380CC4-5D6E-409C-BE32-E72D297353CC}">
                  <c16:uniqueId val="{00000015-ADA6-48CD-AAF9-85A489F3FB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A6-48CD-AAF9-85A489F3FBB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{237172BD-9424-41FF-9A2C-E706BC8EEFA1}</c15:txfldGUID>
                      <c15:f>Diagramm!$K$46</c15:f>
                      <c15:dlblFieldTableCache>
                        <c:ptCount val="1"/>
                      </c15:dlblFieldTableCache>
                    </c15:dlblFTEntry>
                  </c15:dlblFieldTable>
                  <c15:showDataLabelsRange val="0"/>
                </c:ext>
                <c:ext xmlns:c16="http://schemas.microsoft.com/office/drawing/2014/chart" uri="{C3380CC4-5D6E-409C-BE32-E72D297353CC}">
                  <c16:uniqueId val="{00000017-ADA6-48CD-AAF9-85A489F3FBB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{82D43A4B-ED23-495D-92E5-ADCAF839CF44}</c15:txfldGUID>
                      <c15:f>Diagramm!$K$47</c15:f>
                      <c15:dlblFieldTableCache>
                        <c:ptCount val="1"/>
                      </c15:dlblFieldTableCache>
                    </c15:dlblFTEntry>
                  </c15:dlblFieldTable>
                  <c15:showDataLabelsRange val="0"/>
                </c:ext>
                <c:ext xmlns:c16="http://schemas.microsoft.com/office/drawing/2014/chart" uri="{C3380CC4-5D6E-409C-BE32-E72D297353CC}">
                  <c16:uniqueId val="{00000018-ADA6-48CD-AAF9-85A489F3FBB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{9160DAC8-3CA5-42CB-B7A7-43C287191813}</c15:txfldGUID>
                      <c15:f>Diagramm!$K$48</c15:f>
                      <c15:dlblFieldTableCache>
                        <c:ptCount val="1"/>
                      </c15:dlblFieldTableCache>
                    </c15:dlblFTEntry>
                  </c15:dlblFieldTable>
                  <c15:showDataLabelsRange val="0"/>
                </c:ext>
                <c:ext xmlns:c16="http://schemas.microsoft.com/office/drawing/2014/chart" uri="{C3380CC4-5D6E-409C-BE32-E72D297353CC}">
                  <c16:uniqueId val="{00000019-ADA6-48CD-AAF9-85A489F3FBB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{51ACE256-1FA2-417B-A2F1-88FD02A4F8CF}</c15:txfldGUID>
                      <c15:f>Diagramm!$K$49</c15:f>
                      <c15:dlblFieldTableCache>
                        <c:ptCount val="1"/>
                      </c15:dlblFieldTableCache>
                    </c15:dlblFTEntry>
                  </c15:dlblFieldTable>
                  <c15:showDataLabelsRange val="0"/>
                </c:ext>
                <c:ext xmlns:c16="http://schemas.microsoft.com/office/drawing/2014/chart" uri="{C3380CC4-5D6E-409C-BE32-E72D297353CC}">
                  <c16:uniqueId val="{0000001A-ADA6-48CD-AAF9-85A489F3FBB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{8FDC9F7B-90DB-4E70-8E67-E4C65EB4A318}</c15:txfldGUID>
                      <c15:f>Diagramm!$K$50</c15:f>
                      <c15:dlblFieldTableCache>
                        <c:ptCount val="1"/>
                      </c15:dlblFieldTableCache>
                    </c15:dlblFTEntry>
                  </c15:dlblFieldTable>
                  <c15:showDataLabelsRange val="0"/>
                </c:ext>
                <c:ext xmlns:c16="http://schemas.microsoft.com/office/drawing/2014/chart" uri="{C3380CC4-5D6E-409C-BE32-E72D297353CC}">
                  <c16:uniqueId val="{0000001B-ADA6-48CD-AAF9-85A489F3FBB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{3E5EE356-EE55-4348-8A7A-418498BC77B8}</c15:txfldGUID>
                      <c15:f>Diagramm!$K$51</c15:f>
                      <c15:dlblFieldTableCache>
                        <c:ptCount val="1"/>
                      </c15:dlblFieldTableCache>
                    </c15:dlblFTEntry>
                  </c15:dlblFieldTable>
                  <c15:showDataLabelsRange val="0"/>
                </c:ext>
                <c:ext xmlns:c16="http://schemas.microsoft.com/office/drawing/2014/chart" uri="{C3380CC4-5D6E-409C-BE32-E72D297353CC}">
                  <c16:uniqueId val="{0000001C-ADA6-48CD-AAF9-85A489F3FBB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{088A34C1-0D59-4CCE-B222-48599DB0AABE}</c15:txfldGUID>
                      <c15:f>Diagramm!$K$52</c15:f>
                      <c15:dlblFieldTableCache>
                        <c:ptCount val="1"/>
                      </c15:dlblFieldTableCache>
                    </c15:dlblFTEntry>
                  </c15:dlblFieldTable>
                  <c15:showDataLabelsRange val="0"/>
                </c:ext>
                <c:ext xmlns:c16="http://schemas.microsoft.com/office/drawing/2014/chart" uri="{C3380CC4-5D6E-409C-BE32-E72D297353CC}">
                  <c16:uniqueId val="{0000001D-ADA6-48CD-AAF9-85A489F3FBB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{E0A0BBA2-BAAC-4DDD-8984-60E79D4285E5}</c15:txfldGUID>
                      <c15:f>Diagramm!$K$53</c15:f>
                      <c15:dlblFieldTableCache>
                        <c:ptCount val="1"/>
                      </c15:dlblFieldTableCache>
                    </c15:dlblFTEntry>
                  </c15:dlblFieldTable>
                  <c15:showDataLabelsRange val="0"/>
                </c:ext>
                <c:ext xmlns:c16="http://schemas.microsoft.com/office/drawing/2014/chart" uri="{C3380CC4-5D6E-409C-BE32-E72D297353CC}">
                  <c16:uniqueId val="{0000001E-ADA6-48CD-AAF9-85A489F3FBB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{151CE6A6-D103-49D4-87AA-FF891BBF6481}</c15:txfldGUID>
                      <c15:f>Diagramm!$K$54</c15:f>
                      <c15:dlblFieldTableCache>
                        <c:ptCount val="1"/>
                      </c15:dlblFieldTableCache>
                    </c15:dlblFTEntry>
                  </c15:dlblFieldTable>
                  <c15:showDataLabelsRange val="0"/>
                </c:ext>
                <c:ext xmlns:c16="http://schemas.microsoft.com/office/drawing/2014/chart" uri="{C3380CC4-5D6E-409C-BE32-E72D297353CC}">
                  <c16:uniqueId val="{0000001F-ADA6-48CD-AAF9-85A489F3FBB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{2CDC3B35-6C16-4C72-9F6C-65CE9235C8D8}</c15:txfldGUID>
                      <c15:f>Diagramm!$K$55</c15:f>
                      <c15:dlblFieldTableCache>
                        <c:ptCount val="1"/>
                      </c15:dlblFieldTableCache>
                    </c15:dlblFTEntry>
                  </c15:dlblFieldTable>
                  <c15:showDataLabelsRange val="0"/>
                </c:ext>
                <c:ext xmlns:c16="http://schemas.microsoft.com/office/drawing/2014/chart" uri="{C3380CC4-5D6E-409C-BE32-E72D297353CC}">
                  <c16:uniqueId val="{00000020-ADA6-48CD-AAF9-85A489F3FBB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{780A6A11-6F9B-4433-8F37-E5E1F341E0D0}</c15:txfldGUID>
                      <c15:f>Diagramm!$K$56</c15:f>
                      <c15:dlblFieldTableCache>
                        <c:ptCount val="1"/>
                      </c15:dlblFieldTableCache>
                    </c15:dlblFTEntry>
                  </c15:dlblFieldTable>
                  <c15:showDataLabelsRange val="0"/>
                </c:ext>
                <c:ext xmlns:c16="http://schemas.microsoft.com/office/drawing/2014/chart" uri="{C3380CC4-5D6E-409C-BE32-E72D297353CC}">
                  <c16:uniqueId val="{00000021-ADA6-48CD-AAF9-85A489F3FBB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{661E8F21-15D5-44DD-92B2-8A71622621B8}</c15:txfldGUID>
                      <c15:f>Diagramm!$K$57</c15:f>
                      <c15:dlblFieldTableCache>
                        <c:ptCount val="1"/>
                      </c15:dlblFieldTableCache>
                    </c15:dlblFTEntry>
                  </c15:dlblFieldTable>
                  <c15:showDataLabelsRange val="0"/>
                </c:ext>
                <c:ext xmlns:c16="http://schemas.microsoft.com/office/drawing/2014/chart" uri="{C3380CC4-5D6E-409C-BE32-E72D297353CC}">
                  <c16:uniqueId val="{00000022-ADA6-48CD-AAF9-85A489F3FBB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{F27758AC-AE9A-4FA6-AC3C-08415BEB6AB5}</c15:txfldGUID>
                      <c15:f>Diagramm!$K$58</c15:f>
                      <c15:dlblFieldTableCache>
                        <c:ptCount val="1"/>
                      </c15:dlblFieldTableCache>
                    </c15:dlblFTEntry>
                  </c15:dlblFieldTable>
                  <c15:showDataLabelsRange val="0"/>
                </c:ext>
                <c:ext xmlns:c16="http://schemas.microsoft.com/office/drawing/2014/chart" uri="{C3380CC4-5D6E-409C-BE32-E72D297353CC}">
                  <c16:uniqueId val="{00000023-ADA6-48CD-AAF9-85A489F3FBB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{5BEBFCC2-DABC-456E-93AC-B94F36D189CF}</c15:txfldGUID>
                      <c15:f>Diagramm!$K$59</c15:f>
                      <c15:dlblFieldTableCache>
                        <c:ptCount val="1"/>
                      </c15:dlblFieldTableCache>
                    </c15:dlblFTEntry>
                  </c15:dlblFieldTable>
                  <c15:showDataLabelsRange val="0"/>
                </c:ext>
                <c:ext xmlns:c16="http://schemas.microsoft.com/office/drawing/2014/chart" uri="{C3380CC4-5D6E-409C-BE32-E72D297353CC}">
                  <c16:uniqueId val="{00000024-ADA6-48CD-AAF9-85A489F3FBB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{53A23AF9-C439-4E0B-830B-6A4C24FF7610}</c15:txfldGUID>
                      <c15:f>Diagramm!$K$60</c15:f>
                      <c15:dlblFieldTableCache>
                        <c:ptCount val="1"/>
                      </c15:dlblFieldTableCache>
                    </c15:dlblFTEntry>
                  </c15:dlblFieldTable>
                  <c15:showDataLabelsRange val="0"/>
                </c:ext>
                <c:ext xmlns:c16="http://schemas.microsoft.com/office/drawing/2014/chart" uri="{C3380CC4-5D6E-409C-BE32-E72D297353CC}">
                  <c16:uniqueId val="{00000025-ADA6-48CD-AAF9-85A489F3FBB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{CD9C1895-CB61-4F75-8F5F-48F4DF78DD47}</c15:txfldGUID>
                      <c15:f>Diagramm!$K$61</c15:f>
                      <c15:dlblFieldTableCache>
                        <c:ptCount val="1"/>
                      </c15:dlblFieldTableCache>
                    </c15:dlblFTEntry>
                  </c15:dlblFieldTable>
                  <c15:showDataLabelsRange val="0"/>
                </c:ext>
                <c:ext xmlns:c16="http://schemas.microsoft.com/office/drawing/2014/chart" uri="{C3380CC4-5D6E-409C-BE32-E72D297353CC}">
                  <c16:uniqueId val="{00000026-ADA6-48CD-AAF9-85A489F3FBB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{1027EC08-F6CE-461E-9F12-88C994FF0BAF}</c15:txfldGUID>
                      <c15:f>Diagramm!$K$62</c15:f>
                      <c15:dlblFieldTableCache>
                        <c:ptCount val="1"/>
                      </c15:dlblFieldTableCache>
                    </c15:dlblFTEntry>
                  </c15:dlblFieldTable>
                  <c15:showDataLabelsRange val="0"/>
                </c:ext>
                <c:ext xmlns:c16="http://schemas.microsoft.com/office/drawing/2014/chart" uri="{C3380CC4-5D6E-409C-BE32-E72D297353CC}">
                  <c16:uniqueId val="{00000027-ADA6-48CD-AAF9-85A489F3FBB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{C5FF999F-8C8B-40F8-BA18-8A890FE9C19E}</c15:txfldGUID>
                      <c15:f>Diagramm!$K$63</c15:f>
                      <c15:dlblFieldTableCache>
                        <c:ptCount val="1"/>
                      </c15:dlblFieldTableCache>
                    </c15:dlblFTEntry>
                  </c15:dlblFieldTable>
                  <c15:showDataLabelsRange val="0"/>
                </c:ext>
                <c:ext xmlns:c16="http://schemas.microsoft.com/office/drawing/2014/chart" uri="{C3380CC4-5D6E-409C-BE32-E72D297353CC}">
                  <c16:uniqueId val="{00000028-ADA6-48CD-AAF9-85A489F3FBB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{A537D890-622D-4863-BD89-973D5C5710E5}</c15:txfldGUID>
                      <c15:f>Diagramm!$K$64</c15:f>
                      <c15:dlblFieldTableCache>
                        <c:ptCount val="1"/>
                      </c15:dlblFieldTableCache>
                    </c15:dlblFTEntry>
                  </c15:dlblFieldTable>
                  <c15:showDataLabelsRange val="0"/>
                </c:ext>
                <c:ext xmlns:c16="http://schemas.microsoft.com/office/drawing/2014/chart" uri="{C3380CC4-5D6E-409C-BE32-E72D297353CC}">
                  <c16:uniqueId val="{00000029-ADA6-48CD-AAF9-85A489F3FBB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{21C4863B-04F8-40B2-AC59-45FCD01DD0DC}</c15:txfldGUID>
                      <c15:f>Diagramm!$K$65</c15:f>
                      <c15:dlblFieldTableCache>
                        <c:ptCount val="1"/>
                      </c15:dlblFieldTableCache>
                    </c15:dlblFTEntry>
                  </c15:dlblFieldTable>
                  <c15:showDataLabelsRange val="0"/>
                </c:ext>
                <c:ext xmlns:c16="http://schemas.microsoft.com/office/drawing/2014/chart" uri="{C3380CC4-5D6E-409C-BE32-E72D297353CC}">
                  <c16:uniqueId val="{0000002A-ADA6-48CD-AAF9-85A489F3FBB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{FC3A0E28-D2C1-41E0-8EF9-614193437FCD}</c15:txfldGUID>
                      <c15:f>Diagramm!$K$66</c15:f>
                      <c15:dlblFieldTableCache>
                        <c:ptCount val="1"/>
                      </c15:dlblFieldTableCache>
                    </c15:dlblFTEntry>
                  </c15:dlblFieldTable>
                  <c15:showDataLabelsRange val="0"/>
                </c:ext>
                <c:ext xmlns:c16="http://schemas.microsoft.com/office/drawing/2014/chart" uri="{C3380CC4-5D6E-409C-BE32-E72D297353CC}">
                  <c16:uniqueId val="{0000002B-ADA6-48CD-AAF9-85A489F3FBB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{F84ABEA8-793E-405D-8AFF-9F27B479EBE1}</c15:txfldGUID>
                      <c15:f>Diagramm!$K$67</c15:f>
                      <c15:dlblFieldTableCache>
                        <c:ptCount val="1"/>
                      </c15:dlblFieldTableCache>
                    </c15:dlblFTEntry>
                  </c15:dlblFieldTable>
                  <c15:showDataLabelsRange val="0"/>
                </c:ext>
                <c:ext xmlns:c16="http://schemas.microsoft.com/office/drawing/2014/chart" uri="{C3380CC4-5D6E-409C-BE32-E72D297353CC}">
                  <c16:uniqueId val="{0000002C-ADA6-48CD-AAF9-85A489F3FB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A6-48CD-AAF9-85A489F3FBB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{3DD30255-03E7-405E-A536-47367CF7A64E}</c15:txfldGUID>
                      <c15:f>Diagramm!$J$46</c15:f>
                      <c15:dlblFieldTableCache>
                        <c:ptCount val="1"/>
                      </c15:dlblFieldTableCache>
                    </c15:dlblFTEntry>
                  </c15:dlblFieldTable>
                  <c15:showDataLabelsRange val="0"/>
                </c:ext>
                <c:ext xmlns:c16="http://schemas.microsoft.com/office/drawing/2014/chart" uri="{C3380CC4-5D6E-409C-BE32-E72D297353CC}">
                  <c16:uniqueId val="{0000002E-ADA6-48CD-AAF9-85A489F3FBB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{51C49936-92DF-4B3D-B010-A96E77A1800B}</c15:txfldGUID>
                      <c15:f>Diagramm!$J$47</c15:f>
                      <c15:dlblFieldTableCache>
                        <c:ptCount val="1"/>
                      </c15:dlblFieldTableCache>
                    </c15:dlblFTEntry>
                  </c15:dlblFieldTable>
                  <c15:showDataLabelsRange val="0"/>
                </c:ext>
                <c:ext xmlns:c16="http://schemas.microsoft.com/office/drawing/2014/chart" uri="{C3380CC4-5D6E-409C-BE32-E72D297353CC}">
                  <c16:uniqueId val="{0000002F-ADA6-48CD-AAF9-85A489F3FBB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{A0D0B44B-145A-4A30-8908-36F723F5B9EF}</c15:txfldGUID>
                      <c15:f>Diagramm!$J$48</c15:f>
                      <c15:dlblFieldTableCache>
                        <c:ptCount val="1"/>
                      </c15:dlblFieldTableCache>
                    </c15:dlblFTEntry>
                  </c15:dlblFieldTable>
                  <c15:showDataLabelsRange val="0"/>
                </c:ext>
                <c:ext xmlns:c16="http://schemas.microsoft.com/office/drawing/2014/chart" uri="{C3380CC4-5D6E-409C-BE32-E72D297353CC}">
                  <c16:uniqueId val="{00000030-ADA6-48CD-AAF9-85A489F3FBB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{62FAD270-68BE-4871-99D1-D4429295F834}</c15:txfldGUID>
                      <c15:f>Diagramm!$J$49</c15:f>
                      <c15:dlblFieldTableCache>
                        <c:ptCount val="1"/>
                      </c15:dlblFieldTableCache>
                    </c15:dlblFTEntry>
                  </c15:dlblFieldTable>
                  <c15:showDataLabelsRange val="0"/>
                </c:ext>
                <c:ext xmlns:c16="http://schemas.microsoft.com/office/drawing/2014/chart" uri="{C3380CC4-5D6E-409C-BE32-E72D297353CC}">
                  <c16:uniqueId val="{00000031-ADA6-48CD-AAF9-85A489F3FBB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{AC49FF5C-DD32-4735-9801-1B5BD085B3A9}</c15:txfldGUID>
                      <c15:f>Diagramm!$J$50</c15:f>
                      <c15:dlblFieldTableCache>
                        <c:ptCount val="1"/>
                      </c15:dlblFieldTableCache>
                    </c15:dlblFTEntry>
                  </c15:dlblFieldTable>
                  <c15:showDataLabelsRange val="0"/>
                </c:ext>
                <c:ext xmlns:c16="http://schemas.microsoft.com/office/drawing/2014/chart" uri="{C3380CC4-5D6E-409C-BE32-E72D297353CC}">
                  <c16:uniqueId val="{00000032-ADA6-48CD-AAF9-85A489F3FBB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{BEC1A7BB-CD74-49FE-8FFA-A7DE83FE4291}</c15:txfldGUID>
                      <c15:f>Diagramm!$J$51</c15:f>
                      <c15:dlblFieldTableCache>
                        <c:ptCount val="1"/>
                      </c15:dlblFieldTableCache>
                    </c15:dlblFTEntry>
                  </c15:dlblFieldTable>
                  <c15:showDataLabelsRange val="0"/>
                </c:ext>
                <c:ext xmlns:c16="http://schemas.microsoft.com/office/drawing/2014/chart" uri="{C3380CC4-5D6E-409C-BE32-E72D297353CC}">
                  <c16:uniqueId val="{00000033-ADA6-48CD-AAF9-85A489F3FBB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{B6AD4552-D505-49D1-9608-868642F5A2B8}</c15:txfldGUID>
                      <c15:f>Diagramm!$J$52</c15:f>
                      <c15:dlblFieldTableCache>
                        <c:ptCount val="1"/>
                      </c15:dlblFieldTableCache>
                    </c15:dlblFTEntry>
                  </c15:dlblFieldTable>
                  <c15:showDataLabelsRange val="0"/>
                </c:ext>
                <c:ext xmlns:c16="http://schemas.microsoft.com/office/drawing/2014/chart" uri="{C3380CC4-5D6E-409C-BE32-E72D297353CC}">
                  <c16:uniqueId val="{00000034-ADA6-48CD-AAF9-85A489F3FBB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{75BAC0DF-2F08-43A8-9C47-A8E02C8FC89B}</c15:txfldGUID>
                      <c15:f>Diagramm!$J$53</c15:f>
                      <c15:dlblFieldTableCache>
                        <c:ptCount val="1"/>
                      </c15:dlblFieldTableCache>
                    </c15:dlblFTEntry>
                  </c15:dlblFieldTable>
                  <c15:showDataLabelsRange val="0"/>
                </c:ext>
                <c:ext xmlns:c16="http://schemas.microsoft.com/office/drawing/2014/chart" uri="{C3380CC4-5D6E-409C-BE32-E72D297353CC}">
                  <c16:uniqueId val="{00000035-ADA6-48CD-AAF9-85A489F3FBB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{555C0D19-A8AC-438C-8273-F5EF65EE1D3B}</c15:txfldGUID>
                      <c15:f>Diagramm!$J$54</c15:f>
                      <c15:dlblFieldTableCache>
                        <c:ptCount val="1"/>
                      </c15:dlblFieldTableCache>
                    </c15:dlblFTEntry>
                  </c15:dlblFieldTable>
                  <c15:showDataLabelsRange val="0"/>
                </c:ext>
                <c:ext xmlns:c16="http://schemas.microsoft.com/office/drawing/2014/chart" uri="{C3380CC4-5D6E-409C-BE32-E72D297353CC}">
                  <c16:uniqueId val="{00000036-ADA6-48CD-AAF9-85A489F3FBB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{F831A44E-F7DA-4C8E-B726-EB9E047568B6}</c15:txfldGUID>
                      <c15:f>Diagramm!$J$55</c15:f>
                      <c15:dlblFieldTableCache>
                        <c:ptCount val="1"/>
                      </c15:dlblFieldTableCache>
                    </c15:dlblFTEntry>
                  </c15:dlblFieldTable>
                  <c15:showDataLabelsRange val="0"/>
                </c:ext>
                <c:ext xmlns:c16="http://schemas.microsoft.com/office/drawing/2014/chart" uri="{C3380CC4-5D6E-409C-BE32-E72D297353CC}">
                  <c16:uniqueId val="{00000037-ADA6-48CD-AAF9-85A489F3FBB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{3B96BCD6-9F83-46F4-B4A0-F4F23D9C20F2}</c15:txfldGUID>
                      <c15:f>Diagramm!$J$56</c15:f>
                      <c15:dlblFieldTableCache>
                        <c:ptCount val="1"/>
                      </c15:dlblFieldTableCache>
                    </c15:dlblFTEntry>
                  </c15:dlblFieldTable>
                  <c15:showDataLabelsRange val="0"/>
                </c:ext>
                <c:ext xmlns:c16="http://schemas.microsoft.com/office/drawing/2014/chart" uri="{C3380CC4-5D6E-409C-BE32-E72D297353CC}">
                  <c16:uniqueId val="{00000038-ADA6-48CD-AAF9-85A489F3FBB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{2D759AD5-882E-49D4-AE60-BD67AC68FEB0}</c15:txfldGUID>
                      <c15:f>Diagramm!$J$57</c15:f>
                      <c15:dlblFieldTableCache>
                        <c:ptCount val="1"/>
                      </c15:dlblFieldTableCache>
                    </c15:dlblFTEntry>
                  </c15:dlblFieldTable>
                  <c15:showDataLabelsRange val="0"/>
                </c:ext>
                <c:ext xmlns:c16="http://schemas.microsoft.com/office/drawing/2014/chart" uri="{C3380CC4-5D6E-409C-BE32-E72D297353CC}">
                  <c16:uniqueId val="{00000039-ADA6-48CD-AAF9-85A489F3FBB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{46662EA4-9C81-4B9F-AB56-16CCFF78E5E2}</c15:txfldGUID>
                      <c15:f>Diagramm!$J$58</c15:f>
                      <c15:dlblFieldTableCache>
                        <c:ptCount val="1"/>
                      </c15:dlblFieldTableCache>
                    </c15:dlblFTEntry>
                  </c15:dlblFieldTable>
                  <c15:showDataLabelsRange val="0"/>
                </c:ext>
                <c:ext xmlns:c16="http://schemas.microsoft.com/office/drawing/2014/chart" uri="{C3380CC4-5D6E-409C-BE32-E72D297353CC}">
                  <c16:uniqueId val="{0000003A-ADA6-48CD-AAF9-85A489F3FBB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{4170449E-62F2-41E0-96B0-0052324495E4}</c15:txfldGUID>
                      <c15:f>Diagramm!$J$59</c15:f>
                      <c15:dlblFieldTableCache>
                        <c:ptCount val="1"/>
                      </c15:dlblFieldTableCache>
                    </c15:dlblFTEntry>
                  </c15:dlblFieldTable>
                  <c15:showDataLabelsRange val="0"/>
                </c:ext>
                <c:ext xmlns:c16="http://schemas.microsoft.com/office/drawing/2014/chart" uri="{C3380CC4-5D6E-409C-BE32-E72D297353CC}">
                  <c16:uniqueId val="{0000003B-ADA6-48CD-AAF9-85A489F3FBB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{C1FDB4FC-AF7D-4E95-9CE2-E995163CF8D9}</c15:txfldGUID>
                      <c15:f>Diagramm!$J$60</c15:f>
                      <c15:dlblFieldTableCache>
                        <c:ptCount val="1"/>
                      </c15:dlblFieldTableCache>
                    </c15:dlblFTEntry>
                  </c15:dlblFieldTable>
                  <c15:showDataLabelsRange val="0"/>
                </c:ext>
                <c:ext xmlns:c16="http://schemas.microsoft.com/office/drawing/2014/chart" uri="{C3380CC4-5D6E-409C-BE32-E72D297353CC}">
                  <c16:uniqueId val="{0000003C-ADA6-48CD-AAF9-85A489F3FBB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{54E2C75E-4681-4408-B299-40D9E3A2D5A9}</c15:txfldGUID>
                      <c15:f>Diagramm!$J$61</c15:f>
                      <c15:dlblFieldTableCache>
                        <c:ptCount val="1"/>
                      </c15:dlblFieldTableCache>
                    </c15:dlblFTEntry>
                  </c15:dlblFieldTable>
                  <c15:showDataLabelsRange val="0"/>
                </c:ext>
                <c:ext xmlns:c16="http://schemas.microsoft.com/office/drawing/2014/chart" uri="{C3380CC4-5D6E-409C-BE32-E72D297353CC}">
                  <c16:uniqueId val="{0000003D-ADA6-48CD-AAF9-85A489F3FBB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{3A40E196-3BFA-45E2-993D-9DFAD1926A68}</c15:txfldGUID>
                      <c15:f>Diagramm!$J$62</c15:f>
                      <c15:dlblFieldTableCache>
                        <c:ptCount val="1"/>
                      </c15:dlblFieldTableCache>
                    </c15:dlblFTEntry>
                  </c15:dlblFieldTable>
                  <c15:showDataLabelsRange val="0"/>
                </c:ext>
                <c:ext xmlns:c16="http://schemas.microsoft.com/office/drawing/2014/chart" uri="{C3380CC4-5D6E-409C-BE32-E72D297353CC}">
                  <c16:uniqueId val="{0000003E-ADA6-48CD-AAF9-85A489F3FBB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{E28E397B-B7E7-4B6E-ADD8-193D86D3C03E}</c15:txfldGUID>
                      <c15:f>Diagramm!$J$63</c15:f>
                      <c15:dlblFieldTableCache>
                        <c:ptCount val="1"/>
                      </c15:dlblFieldTableCache>
                    </c15:dlblFTEntry>
                  </c15:dlblFieldTable>
                  <c15:showDataLabelsRange val="0"/>
                </c:ext>
                <c:ext xmlns:c16="http://schemas.microsoft.com/office/drawing/2014/chart" uri="{C3380CC4-5D6E-409C-BE32-E72D297353CC}">
                  <c16:uniqueId val="{0000003F-ADA6-48CD-AAF9-85A489F3FBB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{AA3409F6-668D-4F0A-BC32-9D8CE46108A0}</c15:txfldGUID>
                      <c15:f>Diagramm!$J$64</c15:f>
                      <c15:dlblFieldTableCache>
                        <c:ptCount val="1"/>
                      </c15:dlblFieldTableCache>
                    </c15:dlblFTEntry>
                  </c15:dlblFieldTable>
                  <c15:showDataLabelsRange val="0"/>
                </c:ext>
                <c:ext xmlns:c16="http://schemas.microsoft.com/office/drawing/2014/chart" uri="{C3380CC4-5D6E-409C-BE32-E72D297353CC}">
                  <c16:uniqueId val="{00000040-ADA6-48CD-AAF9-85A489F3FBB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{81D11B9F-D85F-42CF-83FF-65E9E86592BF}</c15:txfldGUID>
                      <c15:f>Diagramm!$J$65</c15:f>
                      <c15:dlblFieldTableCache>
                        <c:ptCount val="1"/>
                      </c15:dlblFieldTableCache>
                    </c15:dlblFTEntry>
                  </c15:dlblFieldTable>
                  <c15:showDataLabelsRange val="0"/>
                </c:ext>
                <c:ext xmlns:c16="http://schemas.microsoft.com/office/drawing/2014/chart" uri="{C3380CC4-5D6E-409C-BE32-E72D297353CC}">
                  <c16:uniqueId val="{00000041-ADA6-48CD-AAF9-85A489F3FBB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{F436B423-D51C-4CAF-A083-029DEAAB4257}</c15:txfldGUID>
                      <c15:f>Diagramm!$J$66</c15:f>
                      <c15:dlblFieldTableCache>
                        <c:ptCount val="1"/>
                      </c15:dlblFieldTableCache>
                    </c15:dlblFTEntry>
                  </c15:dlblFieldTable>
                  <c15:showDataLabelsRange val="0"/>
                </c:ext>
                <c:ext xmlns:c16="http://schemas.microsoft.com/office/drawing/2014/chart" uri="{C3380CC4-5D6E-409C-BE32-E72D297353CC}">
                  <c16:uniqueId val="{00000042-ADA6-48CD-AAF9-85A489F3FBB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{780B273F-E54C-4814-A8F3-C7352DEF97A8}</c15:txfldGUID>
                      <c15:f>Diagramm!$J$67</c15:f>
                      <c15:dlblFieldTableCache>
                        <c:ptCount val="1"/>
                      </c15:dlblFieldTableCache>
                    </c15:dlblFTEntry>
                  </c15:dlblFieldTable>
                  <c15:showDataLabelsRange val="0"/>
                </c:ext>
                <c:ext xmlns:c16="http://schemas.microsoft.com/office/drawing/2014/chart" uri="{C3380CC4-5D6E-409C-BE32-E72D297353CC}">
                  <c16:uniqueId val="{00000043-ADA6-48CD-AAF9-85A489F3FB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A6-48CD-AAF9-85A489F3FBB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A9-4141-BBA7-35994EA799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A9-4141-BBA7-35994EA799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A9-4141-BBA7-35994EA799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A9-4141-BBA7-35994EA799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A9-4141-BBA7-35994EA799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A9-4141-BBA7-35994EA799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A9-4141-BBA7-35994EA799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A9-4141-BBA7-35994EA799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A9-4141-BBA7-35994EA799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A9-4141-BBA7-35994EA799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A9-4141-BBA7-35994EA799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A9-4141-BBA7-35994EA799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A9-4141-BBA7-35994EA799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A9-4141-BBA7-35994EA799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A9-4141-BBA7-35994EA799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A9-4141-BBA7-35994EA799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A9-4141-BBA7-35994EA799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FA9-4141-BBA7-35994EA799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A9-4141-BBA7-35994EA799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FA9-4141-BBA7-35994EA799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FA9-4141-BBA7-35994EA799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FA9-4141-BBA7-35994EA799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FA9-4141-BBA7-35994EA7994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FA9-4141-BBA7-35994EA799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FA9-4141-BBA7-35994EA799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FA9-4141-BBA7-35994EA799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FA9-4141-BBA7-35994EA799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FA9-4141-BBA7-35994EA799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FA9-4141-BBA7-35994EA799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FA9-4141-BBA7-35994EA799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FA9-4141-BBA7-35994EA799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FA9-4141-BBA7-35994EA799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FA9-4141-BBA7-35994EA799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FA9-4141-BBA7-35994EA799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FA9-4141-BBA7-35994EA799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FA9-4141-BBA7-35994EA799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FA9-4141-BBA7-35994EA799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FA9-4141-BBA7-35994EA799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FA9-4141-BBA7-35994EA799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FA9-4141-BBA7-35994EA799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FA9-4141-BBA7-35994EA799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FA9-4141-BBA7-35994EA799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FA9-4141-BBA7-35994EA799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FA9-4141-BBA7-35994EA799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FA9-4141-BBA7-35994EA7994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FA9-4141-BBA7-35994EA7994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FA9-4141-BBA7-35994EA799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FA9-4141-BBA7-35994EA799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FA9-4141-BBA7-35994EA799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FA9-4141-BBA7-35994EA799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FA9-4141-BBA7-35994EA799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FA9-4141-BBA7-35994EA799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FA9-4141-BBA7-35994EA799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FA9-4141-BBA7-35994EA799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FA9-4141-BBA7-35994EA799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FA9-4141-BBA7-35994EA799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FA9-4141-BBA7-35994EA799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FA9-4141-BBA7-35994EA799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FA9-4141-BBA7-35994EA799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FA9-4141-BBA7-35994EA799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FA9-4141-BBA7-35994EA799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FA9-4141-BBA7-35994EA799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FA9-4141-BBA7-35994EA799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FA9-4141-BBA7-35994EA799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FA9-4141-BBA7-35994EA799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FA9-4141-BBA7-35994EA799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FA9-4141-BBA7-35994EA799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FA9-4141-BBA7-35994EA799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FA9-4141-BBA7-35994EA7994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101.16961665036021</c:v>
                </c:pt>
                <c:pt idx="2">
                  <c:v>103.40211687272081</c:v>
                </c:pt>
                <c:pt idx="3">
                  <c:v>103.26202970737349</c:v>
                </c:pt>
                <c:pt idx="4">
                  <c:v>103.33096148714756</c:v>
                </c:pt>
                <c:pt idx="5">
                  <c:v>104.63844169705594</c:v>
                </c:pt>
                <c:pt idx="6">
                  <c:v>107.20893000088945</c:v>
                </c:pt>
                <c:pt idx="7">
                  <c:v>106.70194787868006</c:v>
                </c:pt>
                <c:pt idx="8">
                  <c:v>107.06439562394378</c:v>
                </c:pt>
                <c:pt idx="9">
                  <c:v>108.11171395535</c:v>
                </c:pt>
                <c:pt idx="10">
                  <c:v>111.0024014942631</c:v>
                </c:pt>
                <c:pt idx="11">
                  <c:v>110.35088499510806</c:v>
                </c:pt>
                <c:pt idx="12">
                  <c:v>114.03984701592103</c:v>
                </c:pt>
                <c:pt idx="13">
                  <c:v>115.08716534732724</c:v>
                </c:pt>
                <c:pt idx="14">
                  <c:v>117.81775326870051</c:v>
                </c:pt>
                <c:pt idx="15">
                  <c:v>117.88446144267543</c:v>
                </c:pt>
                <c:pt idx="16">
                  <c:v>118.75611491594771</c:v>
                </c:pt>
                <c:pt idx="17">
                  <c:v>119.69892377479322</c:v>
                </c:pt>
                <c:pt idx="18">
                  <c:v>122.53179756292805</c:v>
                </c:pt>
                <c:pt idx="19">
                  <c:v>122.36057991639242</c:v>
                </c:pt>
                <c:pt idx="20">
                  <c:v>122.93649381837588</c:v>
                </c:pt>
                <c:pt idx="21">
                  <c:v>123.9838121497821</c:v>
                </c:pt>
                <c:pt idx="22">
                  <c:v>125.61816241216756</c:v>
                </c:pt>
                <c:pt idx="23">
                  <c:v>124.81321711287023</c:v>
                </c:pt>
                <c:pt idx="24">
                  <c:v>123.43013430579026</c:v>
                </c:pt>
              </c:numCache>
            </c:numRef>
          </c:val>
          <c:smooth val="0"/>
          <c:extLst>
            <c:ext xmlns:c16="http://schemas.microsoft.com/office/drawing/2014/chart" uri="{C3380CC4-5D6E-409C-BE32-E72D297353CC}">
              <c16:uniqueId val="{00000000-2054-438C-8092-ACD5BBB5F9A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101.88348664038547</c:v>
                </c:pt>
                <c:pt idx="2">
                  <c:v>104.92042633961162</c:v>
                </c:pt>
                <c:pt idx="3">
                  <c:v>104.64301357862462</c:v>
                </c:pt>
                <c:pt idx="4">
                  <c:v>102.83253029639363</c:v>
                </c:pt>
                <c:pt idx="5">
                  <c:v>104.20499342969775</c:v>
                </c:pt>
                <c:pt idx="6">
                  <c:v>108.40998685939553</c:v>
                </c:pt>
                <c:pt idx="7">
                  <c:v>106.7455102934735</c:v>
                </c:pt>
                <c:pt idx="8">
                  <c:v>108.87720835158416</c:v>
                </c:pt>
                <c:pt idx="9">
                  <c:v>111.33012118557453</c:v>
                </c:pt>
                <c:pt idx="10">
                  <c:v>116.89297707694554</c:v>
                </c:pt>
                <c:pt idx="11">
                  <c:v>115.18469849613082</c:v>
                </c:pt>
                <c:pt idx="12">
                  <c:v>115.69572200321214</c:v>
                </c:pt>
                <c:pt idx="13">
                  <c:v>119.09767849321069</c:v>
                </c:pt>
                <c:pt idx="14">
                  <c:v>122.04701416265149</c:v>
                </c:pt>
                <c:pt idx="15">
                  <c:v>121.95941013286611</c:v>
                </c:pt>
                <c:pt idx="16">
                  <c:v>124.0911081909768</c:v>
                </c:pt>
                <c:pt idx="17">
                  <c:v>126.14980289093299</c:v>
                </c:pt>
                <c:pt idx="18">
                  <c:v>130.19418893269091</c:v>
                </c:pt>
                <c:pt idx="19">
                  <c:v>128.44210833698349</c:v>
                </c:pt>
                <c:pt idx="20">
                  <c:v>133.59614542268946</c:v>
                </c:pt>
                <c:pt idx="21">
                  <c:v>135.12921594393342</c:v>
                </c:pt>
                <c:pt idx="22">
                  <c:v>138.9691925828588</c:v>
                </c:pt>
                <c:pt idx="23">
                  <c:v>137.30471601693679</c:v>
                </c:pt>
                <c:pt idx="24">
                  <c:v>130.95342385749746</c:v>
                </c:pt>
              </c:numCache>
            </c:numRef>
          </c:val>
          <c:smooth val="0"/>
          <c:extLst>
            <c:ext xmlns:c16="http://schemas.microsoft.com/office/drawing/2014/chart" uri="{C3380CC4-5D6E-409C-BE32-E72D297353CC}">
              <c16:uniqueId val="{00000001-2054-438C-8092-ACD5BBB5F9A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101.19678034314762</c:v>
                </c:pt>
                <c:pt idx="2">
                  <c:v>101.86401186189367</c:v>
                </c:pt>
                <c:pt idx="3">
                  <c:v>101.46155475534843</c:v>
                </c:pt>
                <c:pt idx="4">
                  <c:v>99.396314340182172</c:v>
                </c:pt>
                <c:pt idx="5">
                  <c:v>99.777589493751321</c:v>
                </c:pt>
                <c:pt idx="6">
                  <c:v>99.216267739885623</c:v>
                </c:pt>
                <c:pt idx="7">
                  <c:v>97.489938572336371</c:v>
                </c:pt>
                <c:pt idx="8">
                  <c:v>98.231306926498618</c:v>
                </c:pt>
                <c:pt idx="9">
                  <c:v>98.284261808938794</c:v>
                </c:pt>
                <c:pt idx="10">
                  <c:v>100.09531878839229</c:v>
                </c:pt>
                <c:pt idx="11">
                  <c:v>98.887947468756622</c:v>
                </c:pt>
                <c:pt idx="12">
                  <c:v>98.55962719762762</c:v>
                </c:pt>
                <c:pt idx="13">
                  <c:v>100.87905104850667</c:v>
                </c:pt>
                <c:pt idx="14">
                  <c:v>101.19678034314762</c:v>
                </c:pt>
                <c:pt idx="15">
                  <c:v>100.69900444821012</c:v>
                </c:pt>
                <c:pt idx="16">
                  <c:v>100.13768269434442</c:v>
                </c:pt>
                <c:pt idx="17">
                  <c:v>101.03791569582717</c:v>
                </c:pt>
                <c:pt idx="18">
                  <c:v>100.11650074136836</c:v>
                </c:pt>
                <c:pt idx="19">
                  <c:v>99.142130904469397</c:v>
                </c:pt>
                <c:pt idx="20">
                  <c:v>99.470451175598399</c:v>
                </c:pt>
                <c:pt idx="21">
                  <c:v>100.42363905952129</c:v>
                </c:pt>
                <c:pt idx="22">
                  <c:v>99.894090235119677</c:v>
                </c:pt>
                <c:pt idx="23">
                  <c:v>99.099766998517254</c:v>
                </c:pt>
                <c:pt idx="24">
                  <c:v>95.753018428299086</c:v>
                </c:pt>
              </c:numCache>
            </c:numRef>
          </c:val>
          <c:smooth val="0"/>
          <c:extLst>
            <c:ext xmlns:c16="http://schemas.microsoft.com/office/drawing/2014/chart" uri="{C3380CC4-5D6E-409C-BE32-E72D297353CC}">
              <c16:uniqueId val="{00000002-2054-438C-8092-ACD5BBB5F9A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054-438C-8092-ACD5BBB5F9AD}"/>
                </c:ext>
              </c:extLst>
            </c:dLbl>
            <c:dLbl>
              <c:idx val="1"/>
              <c:delete val="1"/>
              <c:extLst>
                <c:ext xmlns:c15="http://schemas.microsoft.com/office/drawing/2012/chart" uri="{CE6537A1-D6FC-4f65-9D91-7224C49458BB}"/>
                <c:ext xmlns:c16="http://schemas.microsoft.com/office/drawing/2014/chart" uri="{C3380CC4-5D6E-409C-BE32-E72D297353CC}">
                  <c16:uniqueId val="{00000004-2054-438C-8092-ACD5BBB5F9AD}"/>
                </c:ext>
              </c:extLst>
            </c:dLbl>
            <c:dLbl>
              <c:idx val="2"/>
              <c:delete val="1"/>
              <c:extLst>
                <c:ext xmlns:c15="http://schemas.microsoft.com/office/drawing/2012/chart" uri="{CE6537A1-D6FC-4f65-9D91-7224C49458BB}"/>
                <c:ext xmlns:c16="http://schemas.microsoft.com/office/drawing/2014/chart" uri="{C3380CC4-5D6E-409C-BE32-E72D297353CC}">
                  <c16:uniqueId val="{00000005-2054-438C-8092-ACD5BBB5F9AD}"/>
                </c:ext>
              </c:extLst>
            </c:dLbl>
            <c:dLbl>
              <c:idx val="3"/>
              <c:delete val="1"/>
              <c:extLst>
                <c:ext xmlns:c15="http://schemas.microsoft.com/office/drawing/2012/chart" uri="{CE6537A1-D6FC-4f65-9D91-7224C49458BB}"/>
                <c:ext xmlns:c16="http://schemas.microsoft.com/office/drawing/2014/chart" uri="{C3380CC4-5D6E-409C-BE32-E72D297353CC}">
                  <c16:uniqueId val="{00000006-2054-438C-8092-ACD5BBB5F9AD}"/>
                </c:ext>
              </c:extLst>
            </c:dLbl>
            <c:dLbl>
              <c:idx val="4"/>
              <c:delete val="1"/>
              <c:extLst>
                <c:ext xmlns:c15="http://schemas.microsoft.com/office/drawing/2012/chart" uri="{CE6537A1-D6FC-4f65-9D91-7224C49458BB}"/>
                <c:ext xmlns:c16="http://schemas.microsoft.com/office/drawing/2014/chart" uri="{C3380CC4-5D6E-409C-BE32-E72D297353CC}">
                  <c16:uniqueId val="{00000007-2054-438C-8092-ACD5BBB5F9AD}"/>
                </c:ext>
              </c:extLst>
            </c:dLbl>
            <c:dLbl>
              <c:idx val="5"/>
              <c:delete val="1"/>
              <c:extLst>
                <c:ext xmlns:c15="http://schemas.microsoft.com/office/drawing/2012/chart" uri="{CE6537A1-D6FC-4f65-9D91-7224C49458BB}"/>
                <c:ext xmlns:c16="http://schemas.microsoft.com/office/drawing/2014/chart" uri="{C3380CC4-5D6E-409C-BE32-E72D297353CC}">
                  <c16:uniqueId val="{00000008-2054-438C-8092-ACD5BBB5F9AD}"/>
                </c:ext>
              </c:extLst>
            </c:dLbl>
            <c:dLbl>
              <c:idx val="6"/>
              <c:delete val="1"/>
              <c:extLst>
                <c:ext xmlns:c15="http://schemas.microsoft.com/office/drawing/2012/chart" uri="{CE6537A1-D6FC-4f65-9D91-7224C49458BB}"/>
                <c:ext xmlns:c16="http://schemas.microsoft.com/office/drawing/2014/chart" uri="{C3380CC4-5D6E-409C-BE32-E72D297353CC}">
                  <c16:uniqueId val="{00000009-2054-438C-8092-ACD5BBB5F9AD}"/>
                </c:ext>
              </c:extLst>
            </c:dLbl>
            <c:dLbl>
              <c:idx val="7"/>
              <c:delete val="1"/>
              <c:extLst>
                <c:ext xmlns:c15="http://schemas.microsoft.com/office/drawing/2012/chart" uri="{CE6537A1-D6FC-4f65-9D91-7224C49458BB}"/>
                <c:ext xmlns:c16="http://schemas.microsoft.com/office/drawing/2014/chart" uri="{C3380CC4-5D6E-409C-BE32-E72D297353CC}">
                  <c16:uniqueId val="{0000000A-2054-438C-8092-ACD5BBB5F9AD}"/>
                </c:ext>
              </c:extLst>
            </c:dLbl>
            <c:dLbl>
              <c:idx val="8"/>
              <c:delete val="1"/>
              <c:extLst>
                <c:ext xmlns:c15="http://schemas.microsoft.com/office/drawing/2012/chart" uri="{CE6537A1-D6FC-4f65-9D91-7224C49458BB}"/>
                <c:ext xmlns:c16="http://schemas.microsoft.com/office/drawing/2014/chart" uri="{C3380CC4-5D6E-409C-BE32-E72D297353CC}">
                  <c16:uniqueId val="{0000000B-2054-438C-8092-ACD5BBB5F9AD}"/>
                </c:ext>
              </c:extLst>
            </c:dLbl>
            <c:dLbl>
              <c:idx val="9"/>
              <c:delete val="1"/>
              <c:extLst>
                <c:ext xmlns:c15="http://schemas.microsoft.com/office/drawing/2012/chart" uri="{CE6537A1-D6FC-4f65-9D91-7224C49458BB}"/>
                <c:ext xmlns:c16="http://schemas.microsoft.com/office/drawing/2014/chart" uri="{C3380CC4-5D6E-409C-BE32-E72D297353CC}">
                  <c16:uniqueId val="{0000000C-2054-438C-8092-ACD5BBB5F9AD}"/>
                </c:ext>
              </c:extLst>
            </c:dLbl>
            <c:dLbl>
              <c:idx val="10"/>
              <c:delete val="1"/>
              <c:extLst>
                <c:ext xmlns:c15="http://schemas.microsoft.com/office/drawing/2012/chart" uri="{CE6537A1-D6FC-4f65-9D91-7224C49458BB}"/>
                <c:ext xmlns:c16="http://schemas.microsoft.com/office/drawing/2014/chart" uri="{C3380CC4-5D6E-409C-BE32-E72D297353CC}">
                  <c16:uniqueId val="{0000000D-2054-438C-8092-ACD5BBB5F9AD}"/>
                </c:ext>
              </c:extLst>
            </c:dLbl>
            <c:dLbl>
              <c:idx val="11"/>
              <c:delete val="1"/>
              <c:extLst>
                <c:ext xmlns:c15="http://schemas.microsoft.com/office/drawing/2012/chart" uri="{CE6537A1-D6FC-4f65-9D91-7224C49458BB}"/>
                <c:ext xmlns:c16="http://schemas.microsoft.com/office/drawing/2014/chart" uri="{C3380CC4-5D6E-409C-BE32-E72D297353CC}">
                  <c16:uniqueId val="{0000000E-2054-438C-8092-ACD5BBB5F9AD}"/>
                </c:ext>
              </c:extLst>
            </c:dLbl>
            <c:dLbl>
              <c:idx val="12"/>
              <c:delete val="1"/>
              <c:extLst>
                <c:ext xmlns:c15="http://schemas.microsoft.com/office/drawing/2012/chart" uri="{CE6537A1-D6FC-4f65-9D91-7224C49458BB}"/>
                <c:ext xmlns:c16="http://schemas.microsoft.com/office/drawing/2014/chart" uri="{C3380CC4-5D6E-409C-BE32-E72D297353CC}">
                  <c16:uniqueId val="{0000000F-2054-438C-8092-ACD5BBB5F9A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54-438C-8092-ACD5BBB5F9AD}"/>
                </c:ext>
              </c:extLst>
            </c:dLbl>
            <c:dLbl>
              <c:idx val="14"/>
              <c:delete val="1"/>
              <c:extLst>
                <c:ext xmlns:c15="http://schemas.microsoft.com/office/drawing/2012/chart" uri="{CE6537A1-D6FC-4f65-9D91-7224C49458BB}"/>
                <c:ext xmlns:c16="http://schemas.microsoft.com/office/drawing/2014/chart" uri="{C3380CC4-5D6E-409C-BE32-E72D297353CC}">
                  <c16:uniqueId val="{00000011-2054-438C-8092-ACD5BBB5F9AD}"/>
                </c:ext>
              </c:extLst>
            </c:dLbl>
            <c:dLbl>
              <c:idx val="15"/>
              <c:delete val="1"/>
              <c:extLst>
                <c:ext xmlns:c15="http://schemas.microsoft.com/office/drawing/2012/chart" uri="{CE6537A1-D6FC-4f65-9D91-7224C49458BB}"/>
                <c:ext xmlns:c16="http://schemas.microsoft.com/office/drawing/2014/chart" uri="{C3380CC4-5D6E-409C-BE32-E72D297353CC}">
                  <c16:uniqueId val="{00000012-2054-438C-8092-ACD5BBB5F9AD}"/>
                </c:ext>
              </c:extLst>
            </c:dLbl>
            <c:dLbl>
              <c:idx val="16"/>
              <c:delete val="1"/>
              <c:extLst>
                <c:ext xmlns:c15="http://schemas.microsoft.com/office/drawing/2012/chart" uri="{CE6537A1-D6FC-4f65-9D91-7224C49458BB}"/>
                <c:ext xmlns:c16="http://schemas.microsoft.com/office/drawing/2014/chart" uri="{C3380CC4-5D6E-409C-BE32-E72D297353CC}">
                  <c16:uniqueId val="{00000013-2054-438C-8092-ACD5BBB5F9AD}"/>
                </c:ext>
              </c:extLst>
            </c:dLbl>
            <c:dLbl>
              <c:idx val="17"/>
              <c:delete val="1"/>
              <c:extLst>
                <c:ext xmlns:c15="http://schemas.microsoft.com/office/drawing/2012/chart" uri="{CE6537A1-D6FC-4f65-9D91-7224C49458BB}"/>
                <c:ext xmlns:c16="http://schemas.microsoft.com/office/drawing/2014/chart" uri="{C3380CC4-5D6E-409C-BE32-E72D297353CC}">
                  <c16:uniqueId val="{00000014-2054-438C-8092-ACD5BBB5F9AD}"/>
                </c:ext>
              </c:extLst>
            </c:dLbl>
            <c:dLbl>
              <c:idx val="18"/>
              <c:delete val="1"/>
              <c:extLst>
                <c:ext xmlns:c15="http://schemas.microsoft.com/office/drawing/2012/chart" uri="{CE6537A1-D6FC-4f65-9D91-7224C49458BB}"/>
                <c:ext xmlns:c16="http://schemas.microsoft.com/office/drawing/2014/chart" uri="{C3380CC4-5D6E-409C-BE32-E72D297353CC}">
                  <c16:uniqueId val="{00000015-2054-438C-8092-ACD5BBB5F9AD}"/>
                </c:ext>
              </c:extLst>
            </c:dLbl>
            <c:dLbl>
              <c:idx val="19"/>
              <c:delete val="1"/>
              <c:extLst>
                <c:ext xmlns:c15="http://schemas.microsoft.com/office/drawing/2012/chart" uri="{CE6537A1-D6FC-4f65-9D91-7224C49458BB}"/>
                <c:ext xmlns:c16="http://schemas.microsoft.com/office/drawing/2014/chart" uri="{C3380CC4-5D6E-409C-BE32-E72D297353CC}">
                  <c16:uniqueId val="{00000016-2054-438C-8092-ACD5BBB5F9AD}"/>
                </c:ext>
              </c:extLst>
            </c:dLbl>
            <c:dLbl>
              <c:idx val="20"/>
              <c:delete val="1"/>
              <c:extLst>
                <c:ext xmlns:c15="http://schemas.microsoft.com/office/drawing/2012/chart" uri="{CE6537A1-D6FC-4f65-9D91-7224C49458BB}"/>
                <c:ext xmlns:c16="http://schemas.microsoft.com/office/drawing/2014/chart" uri="{C3380CC4-5D6E-409C-BE32-E72D297353CC}">
                  <c16:uniqueId val="{00000017-2054-438C-8092-ACD5BBB5F9AD}"/>
                </c:ext>
              </c:extLst>
            </c:dLbl>
            <c:dLbl>
              <c:idx val="21"/>
              <c:delete val="1"/>
              <c:extLst>
                <c:ext xmlns:c15="http://schemas.microsoft.com/office/drawing/2012/chart" uri="{CE6537A1-D6FC-4f65-9D91-7224C49458BB}"/>
                <c:ext xmlns:c16="http://schemas.microsoft.com/office/drawing/2014/chart" uri="{C3380CC4-5D6E-409C-BE32-E72D297353CC}">
                  <c16:uniqueId val="{00000018-2054-438C-8092-ACD5BBB5F9AD}"/>
                </c:ext>
              </c:extLst>
            </c:dLbl>
            <c:dLbl>
              <c:idx val="22"/>
              <c:delete val="1"/>
              <c:extLst>
                <c:ext xmlns:c15="http://schemas.microsoft.com/office/drawing/2012/chart" uri="{CE6537A1-D6FC-4f65-9D91-7224C49458BB}"/>
                <c:ext xmlns:c16="http://schemas.microsoft.com/office/drawing/2014/chart" uri="{C3380CC4-5D6E-409C-BE32-E72D297353CC}">
                  <c16:uniqueId val="{00000019-2054-438C-8092-ACD5BBB5F9AD}"/>
                </c:ext>
              </c:extLst>
            </c:dLbl>
            <c:dLbl>
              <c:idx val="23"/>
              <c:delete val="1"/>
              <c:extLst>
                <c:ext xmlns:c15="http://schemas.microsoft.com/office/drawing/2012/chart" uri="{CE6537A1-D6FC-4f65-9D91-7224C49458BB}"/>
                <c:ext xmlns:c16="http://schemas.microsoft.com/office/drawing/2014/chart" uri="{C3380CC4-5D6E-409C-BE32-E72D297353CC}">
                  <c16:uniqueId val="{0000001A-2054-438C-8092-ACD5BBB5F9AD}"/>
                </c:ext>
              </c:extLst>
            </c:dLbl>
            <c:dLbl>
              <c:idx val="24"/>
              <c:delete val="1"/>
              <c:extLst>
                <c:ext xmlns:c15="http://schemas.microsoft.com/office/drawing/2012/chart" uri="{CE6537A1-D6FC-4f65-9D91-7224C49458BB}"/>
                <c:ext xmlns:c16="http://schemas.microsoft.com/office/drawing/2014/chart" uri="{C3380CC4-5D6E-409C-BE32-E72D297353CC}">
                  <c16:uniqueId val="{0000001B-2054-438C-8092-ACD5BBB5F9A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054-438C-8092-ACD5BBB5F9A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Oberallgäu (09780)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55509</v>
      </c>
      <c r="F11" s="238">
        <v>56131</v>
      </c>
      <c r="G11" s="238">
        <v>56493</v>
      </c>
      <c r="H11" s="238">
        <v>55758</v>
      </c>
      <c r="I11" s="265">
        <v>55287</v>
      </c>
      <c r="J11" s="263">
        <v>222</v>
      </c>
      <c r="K11" s="266">
        <v>0.40154104943295893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16.159541695941197</v>
      </c>
      <c r="E13" s="115">
        <v>8970</v>
      </c>
      <c r="F13" s="114">
        <v>9182</v>
      </c>
      <c r="G13" s="114">
        <v>9405</v>
      </c>
      <c r="H13" s="114">
        <v>9502</v>
      </c>
      <c r="I13" s="140">
        <v>9327</v>
      </c>
      <c r="J13" s="115">
        <v>-357</v>
      </c>
      <c r="K13" s="116">
        <v>-3.8275972981666131</v>
      </c>
    </row>
    <row r="14" spans="1:255" ht="14.1" customHeight="1" x14ac:dyDescent="0.2">
      <c r="A14" s="306" t="s">
        <v>230</v>
      </c>
      <c r="B14" s="307"/>
      <c r="C14" s="308"/>
      <c r="D14" s="113">
        <v>63.512223243077699</v>
      </c>
      <c r="E14" s="115">
        <v>35255</v>
      </c>
      <c r="F14" s="114">
        <v>35739</v>
      </c>
      <c r="G14" s="114">
        <v>35998</v>
      </c>
      <c r="H14" s="114">
        <v>35103</v>
      </c>
      <c r="I14" s="140">
        <v>34886</v>
      </c>
      <c r="J14" s="115">
        <v>369</v>
      </c>
      <c r="K14" s="116">
        <v>1.0577308949148656</v>
      </c>
    </row>
    <row r="15" spans="1:255" ht="14.1" customHeight="1" x14ac:dyDescent="0.2">
      <c r="A15" s="306" t="s">
        <v>231</v>
      </c>
      <c r="B15" s="307"/>
      <c r="C15" s="308"/>
      <c r="D15" s="113">
        <v>11.875551712334937</v>
      </c>
      <c r="E15" s="115">
        <v>6592</v>
      </c>
      <c r="F15" s="114">
        <v>6544</v>
      </c>
      <c r="G15" s="114">
        <v>6480</v>
      </c>
      <c r="H15" s="114">
        <v>6608</v>
      </c>
      <c r="I15" s="140">
        <v>6605</v>
      </c>
      <c r="J15" s="115">
        <v>-13</v>
      </c>
      <c r="K15" s="116">
        <v>-0.19682059046177139</v>
      </c>
    </row>
    <row r="16" spans="1:255" ht="14.1" customHeight="1" x14ac:dyDescent="0.2">
      <c r="A16" s="306" t="s">
        <v>232</v>
      </c>
      <c r="B16" s="307"/>
      <c r="C16" s="308"/>
      <c r="D16" s="113">
        <v>8.4526833486461648</v>
      </c>
      <c r="E16" s="115">
        <v>4692</v>
      </c>
      <c r="F16" s="114">
        <v>4666</v>
      </c>
      <c r="G16" s="114">
        <v>4610</v>
      </c>
      <c r="H16" s="114">
        <v>4545</v>
      </c>
      <c r="I16" s="140">
        <v>4469</v>
      </c>
      <c r="J16" s="115">
        <v>223</v>
      </c>
      <c r="K16" s="116">
        <v>4.9899306332512863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0.82148840728530503</v>
      </c>
      <c r="E18" s="115">
        <v>456</v>
      </c>
      <c r="F18" s="114">
        <v>402</v>
      </c>
      <c r="G18" s="114">
        <v>553</v>
      </c>
      <c r="H18" s="114">
        <v>552</v>
      </c>
      <c r="I18" s="140">
        <v>439</v>
      </c>
      <c r="J18" s="115">
        <v>17</v>
      </c>
      <c r="K18" s="116">
        <v>3.8724373576309796</v>
      </c>
    </row>
    <row r="19" spans="1:255" ht="14.1" customHeight="1" x14ac:dyDescent="0.2">
      <c r="A19" s="306" t="s">
        <v>235</v>
      </c>
      <c r="B19" s="307" t="s">
        <v>236</v>
      </c>
      <c r="C19" s="308"/>
      <c r="D19" s="113">
        <v>0.35850042335477128</v>
      </c>
      <c r="E19" s="115">
        <v>199</v>
      </c>
      <c r="F19" s="114">
        <v>165</v>
      </c>
      <c r="G19" s="114">
        <v>203</v>
      </c>
      <c r="H19" s="114">
        <v>207</v>
      </c>
      <c r="I19" s="140">
        <v>175</v>
      </c>
      <c r="J19" s="115">
        <v>24</v>
      </c>
      <c r="K19" s="116">
        <v>13.714285714285714</v>
      </c>
    </row>
    <row r="20" spans="1:255" ht="14.1" customHeight="1" x14ac:dyDescent="0.2">
      <c r="A20" s="306">
        <v>12</v>
      </c>
      <c r="B20" s="307" t="s">
        <v>237</v>
      </c>
      <c r="C20" s="308"/>
      <c r="D20" s="113">
        <v>0.69177971139815164</v>
      </c>
      <c r="E20" s="115">
        <v>384</v>
      </c>
      <c r="F20" s="114">
        <v>378</v>
      </c>
      <c r="G20" s="114">
        <v>429</v>
      </c>
      <c r="H20" s="114">
        <v>424</v>
      </c>
      <c r="I20" s="140">
        <v>357</v>
      </c>
      <c r="J20" s="115">
        <v>27</v>
      </c>
      <c r="K20" s="116">
        <v>7.5630252100840334</v>
      </c>
    </row>
    <row r="21" spans="1:255" ht="14.1" customHeight="1" x14ac:dyDescent="0.2">
      <c r="A21" s="306">
        <v>21</v>
      </c>
      <c r="B21" s="307" t="s">
        <v>238</v>
      </c>
      <c r="C21" s="308"/>
      <c r="D21" s="113">
        <v>0.16213586985894179</v>
      </c>
      <c r="E21" s="115">
        <v>90</v>
      </c>
      <c r="F21" s="114">
        <v>85</v>
      </c>
      <c r="G21" s="114">
        <v>100</v>
      </c>
      <c r="H21" s="114">
        <v>95</v>
      </c>
      <c r="I21" s="140">
        <v>89</v>
      </c>
      <c r="J21" s="115">
        <v>1</v>
      </c>
      <c r="K21" s="116">
        <v>1.1235955056179776</v>
      </c>
    </row>
    <row r="22" spans="1:255" ht="14.1" customHeight="1" x14ac:dyDescent="0.2">
      <c r="A22" s="306">
        <v>22</v>
      </c>
      <c r="B22" s="307" t="s">
        <v>239</v>
      </c>
      <c r="C22" s="308"/>
      <c r="D22" s="113">
        <v>1.7672809814624655</v>
      </c>
      <c r="E22" s="115">
        <v>981</v>
      </c>
      <c r="F22" s="114">
        <v>982</v>
      </c>
      <c r="G22" s="114">
        <v>994</v>
      </c>
      <c r="H22" s="114">
        <v>983</v>
      </c>
      <c r="I22" s="140">
        <v>986</v>
      </c>
      <c r="J22" s="115">
        <v>-5</v>
      </c>
      <c r="K22" s="116">
        <v>-0.50709939148073024</v>
      </c>
    </row>
    <row r="23" spans="1:255" ht="14.1" customHeight="1" x14ac:dyDescent="0.2">
      <c r="A23" s="306">
        <v>23</v>
      </c>
      <c r="B23" s="307" t="s">
        <v>240</v>
      </c>
      <c r="C23" s="308"/>
      <c r="D23" s="113">
        <v>1.0358680574321282</v>
      </c>
      <c r="E23" s="115">
        <v>575</v>
      </c>
      <c r="F23" s="114">
        <v>587</v>
      </c>
      <c r="G23" s="114">
        <v>593</v>
      </c>
      <c r="H23" s="114">
        <v>590</v>
      </c>
      <c r="I23" s="140">
        <v>589</v>
      </c>
      <c r="J23" s="115">
        <v>-14</v>
      </c>
      <c r="K23" s="116">
        <v>-2.3769100169779285</v>
      </c>
    </row>
    <row r="24" spans="1:255" ht="14.1" customHeight="1" x14ac:dyDescent="0.2">
      <c r="A24" s="306">
        <v>24</v>
      </c>
      <c r="B24" s="307" t="s">
        <v>241</v>
      </c>
      <c r="C24" s="308"/>
      <c r="D24" s="113">
        <v>3.4805166729719503</v>
      </c>
      <c r="E24" s="115">
        <v>1932</v>
      </c>
      <c r="F24" s="114">
        <v>1952</v>
      </c>
      <c r="G24" s="114">
        <v>1991</v>
      </c>
      <c r="H24" s="114">
        <v>2056</v>
      </c>
      <c r="I24" s="140">
        <v>2081</v>
      </c>
      <c r="J24" s="115">
        <v>-149</v>
      </c>
      <c r="K24" s="116">
        <v>-7.1600192215281115</v>
      </c>
    </row>
    <row r="25" spans="1:255" ht="14.1" customHeight="1" x14ac:dyDescent="0.2">
      <c r="A25" s="306">
        <v>25</v>
      </c>
      <c r="B25" s="307" t="s">
        <v>242</v>
      </c>
      <c r="C25" s="308"/>
      <c r="D25" s="113">
        <v>8.0599542416545074</v>
      </c>
      <c r="E25" s="115">
        <v>4474</v>
      </c>
      <c r="F25" s="114">
        <v>4495</v>
      </c>
      <c r="G25" s="114">
        <v>4530</v>
      </c>
      <c r="H25" s="114">
        <v>4257</v>
      </c>
      <c r="I25" s="140">
        <v>4229</v>
      </c>
      <c r="J25" s="115">
        <v>245</v>
      </c>
      <c r="K25" s="116">
        <v>5.7933317569165288</v>
      </c>
    </row>
    <row r="26" spans="1:255" ht="14.1" customHeight="1" x14ac:dyDescent="0.2">
      <c r="A26" s="306">
        <v>26</v>
      </c>
      <c r="B26" s="307" t="s">
        <v>243</v>
      </c>
      <c r="C26" s="308"/>
      <c r="D26" s="113">
        <v>3.3832351510565855</v>
      </c>
      <c r="E26" s="115">
        <v>1878</v>
      </c>
      <c r="F26" s="114">
        <v>1885</v>
      </c>
      <c r="G26" s="114">
        <v>1879</v>
      </c>
      <c r="H26" s="114">
        <v>1791</v>
      </c>
      <c r="I26" s="140">
        <v>1809</v>
      </c>
      <c r="J26" s="115">
        <v>69</v>
      </c>
      <c r="K26" s="116">
        <v>3.8142620232172471</v>
      </c>
    </row>
    <row r="27" spans="1:255" ht="14.1" customHeight="1" x14ac:dyDescent="0.2">
      <c r="A27" s="306">
        <v>27</v>
      </c>
      <c r="B27" s="307" t="s">
        <v>244</v>
      </c>
      <c r="C27" s="308"/>
      <c r="D27" s="113">
        <v>4.1308616620728174</v>
      </c>
      <c r="E27" s="115">
        <v>2293</v>
      </c>
      <c r="F27" s="114">
        <v>2297</v>
      </c>
      <c r="G27" s="114">
        <v>2288</v>
      </c>
      <c r="H27" s="114">
        <v>2368</v>
      </c>
      <c r="I27" s="140">
        <v>2368</v>
      </c>
      <c r="J27" s="115">
        <v>-75</v>
      </c>
      <c r="K27" s="116">
        <v>-3.1672297297297298</v>
      </c>
    </row>
    <row r="28" spans="1:255" ht="14.1" customHeight="1" x14ac:dyDescent="0.2">
      <c r="A28" s="306">
        <v>28</v>
      </c>
      <c r="B28" s="307" t="s">
        <v>245</v>
      </c>
      <c r="C28" s="308"/>
      <c r="D28" s="113">
        <v>0.41074420364265252</v>
      </c>
      <c r="E28" s="115">
        <v>228</v>
      </c>
      <c r="F28" s="114">
        <v>225</v>
      </c>
      <c r="G28" s="114">
        <v>224</v>
      </c>
      <c r="H28" s="114">
        <v>229</v>
      </c>
      <c r="I28" s="140">
        <v>237</v>
      </c>
      <c r="J28" s="115">
        <v>-9</v>
      </c>
      <c r="K28" s="116">
        <v>-3.7974683544303796</v>
      </c>
    </row>
    <row r="29" spans="1:255" ht="14.1" customHeight="1" x14ac:dyDescent="0.2">
      <c r="A29" s="306">
        <v>29</v>
      </c>
      <c r="B29" s="307" t="s">
        <v>246</v>
      </c>
      <c r="C29" s="308"/>
      <c r="D29" s="113">
        <v>4.8010232574897769</v>
      </c>
      <c r="E29" s="115">
        <v>2665</v>
      </c>
      <c r="F29" s="114">
        <v>2830</v>
      </c>
      <c r="G29" s="114">
        <v>2904</v>
      </c>
      <c r="H29" s="114">
        <v>2843</v>
      </c>
      <c r="I29" s="140">
        <v>2823</v>
      </c>
      <c r="J29" s="115">
        <v>-158</v>
      </c>
      <c r="K29" s="116">
        <v>-5.596882748848742</v>
      </c>
    </row>
    <row r="30" spans="1:255" ht="14.1" customHeight="1" x14ac:dyDescent="0.2">
      <c r="A30" s="306" t="s">
        <v>247</v>
      </c>
      <c r="B30" s="307" t="s">
        <v>248</v>
      </c>
      <c r="C30" s="308"/>
      <c r="D30" s="113">
        <v>1.6195571889243185</v>
      </c>
      <c r="E30" s="115">
        <v>899</v>
      </c>
      <c r="F30" s="114">
        <v>921</v>
      </c>
      <c r="G30" s="114">
        <v>949</v>
      </c>
      <c r="H30" s="114">
        <v>932</v>
      </c>
      <c r="I30" s="140">
        <v>946</v>
      </c>
      <c r="J30" s="115">
        <v>-47</v>
      </c>
      <c r="K30" s="116">
        <v>-4.9682875264270612</v>
      </c>
    </row>
    <row r="31" spans="1:255" ht="14.1" customHeight="1" x14ac:dyDescent="0.2">
      <c r="A31" s="306" t="s">
        <v>249</v>
      </c>
      <c r="B31" s="307" t="s">
        <v>250</v>
      </c>
      <c r="C31" s="308"/>
      <c r="D31" s="113">
        <v>3.1202147399520799</v>
      </c>
      <c r="E31" s="115">
        <v>1732</v>
      </c>
      <c r="F31" s="114">
        <v>1876</v>
      </c>
      <c r="G31" s="114">
        <v>1921</v>
      </c>
      <c r="H31" s="114">
        <v>1879</v>
      </c>
      <c r="I31" s="140">
        <v>1844</v>
      </c>
      <c r="J31" s="115">
        <v>-112</v>
      </c>
      <c r="K31" s="116">
        <v>-6.0737527114967458</v>
      </c>
    </row>
    <row r="32" spans="1:255" ht="14.1" customHeight="1" x14ac:dyDescent="0.2">
      <c r="A32" s="306">
        <v>31</v>
      </c>
      <c r="B32" s="307" t="s">
        <v>251</v>
      </c>
      <c r="C32" s="308"/>
      <c r="D32" s="113">
        <v>0.56026950584589885</v>
      </c>
      <c r="E32" s="115">
        <v>311</v>
      </c>
      <c r="F32" s="114">
        <v>299</v>
      </c>
      <c r="G32" s="114">
        <v>293</v>
      </c>
      <c r="H32" s="114">
        <v>283</v>
      </c>
      <c r="I32" s="140">
        <v>282</v>
      </c>
      <c r="J32" s="115">
        <v>29</v>
      </c>
      <c r="K32" s="116">
        <v>10.283687943262411</v>
      </c>
    </row>
    <row r="33" spans="1:11" ht="14.1" customHeight="1" x14ac:dyDescent="0.2">
      <c r="A33" s="306">
        <v>32</v>
      </c>
      <c r="B33" s="307" t="s">
        <v>252</v>
      </c>
      <c r="C33" s="308"/>
      <c r="D33" s="113">
        <v>1.8069141940946514</v>
      </c>
      <c r="E33" s="115">
        <v>1003</v>
      </c>
      <c r="F33" s="114">
        <v>1003</v>
      </c>
      <c r="G33" s="114">
        <v>1045</v>
      </c>
      <c r="H33" s="114">
        <v>1044</v>
      </c>
      <c r="I33" s="140">
        <v>1002</v>
      </c>
      <c r="J33" s="115">
        <v>1</v>
      </c>
      <c r="K33" s="116">
        <v>9.9800399201596807E-2</v>
      </c>
    </row>
    <row r="34" spans="1:11" ht="14.1" customHeight="1" x14ac:dyDescent="0.2">
      <c r="A34" s="306">
        <v>33</v>
      </c>
      <c r="B34" s="307" t="s">
        <v>253</v>
      </c>
      <c r="C34" s="308"/>
      <c r="D34" s="113">
        <v>1.9816606316092886</v>
      </c>
      <c r="E34" s="115">
        <v>1100</v>
      </c>
      <c r="F34" s="114">
        <v>1123</v>
      </c>
      <c r="G34" s="114">
        <v>1170</v>
      </c>
      <c r="H34" s="114">
        <v>1157</v>
      </c>
      <c r="I34" s="140">
        <v>1123</v>
      </c>
      <c r="J34" s="115">
        <v>-23</v>
      </c>
      <c r="K34" s="116">
        <v>-2.048085485307213</v>
      </c>
    </row>
    <row r="35" spans="1:11" ht="14.1" customHeight="1" x14ac:dyDescent="0.2">
      <c r="A35" s="306">
        <v>34</v>
      </c>
      <c r="B35" s="307" t="s">
        <v>254</v>
      </c>
      <c r="C35" s="308"/>
      <c r="D35" s="113">
        <v>2.8391792321965807</v>
      </c>
      <c r="E35" s="115">
        <v>1576</v>
      </c>
      <c r="F35" s="114">
        <v>1600</v>
      </c>
      <c r="G35" s="114">
        <v>1606</v>
      </c>
      <c r="H35" s="114">
        <v>1575</v>
      </c>
      <c r="I35" s="140">
        <v>1545</v>
      </c>
      <c r="J35" s="115">
        <v>31</v>
      </c>
      <c r="K35" s="116">
        <v>2.0064724919093853</v>
      </c>
    </row>
    <row r="36" spans="1:11" ht="14.1" customHeight="1" x14ac:dyDescent="0.2">
      <c r="A36" s="306">
        <v>41</v>
      </c>
      <c r="B36" s="307" t="s">
        <v>255</v>
      </c>
      <c r="C36" s="308"/>
      <c r="D36" s="113">
        <v>0.30085211407159201</v>
      </c>
      <c r="E36" s="115">
        <v>167</v>
      </c>
      <c r="F36" s="114">
        <v>168</v>
      </c>
      <c r="G36" s="114">
        <v>172</v>
      </c>
      <c r="H36" s="114">
        <v>173</v>
      </c>
      <c r="I36" s="140">
        <v>160</v>
      </c>
      <c r="J36" s="115">
        <v>7</v>
      </c>
      <c r="K36" s="116">
        <v>4.375</v>
      </c>
    </row>
    <row r="37" spans="1:11" ht="14.1" customHeight="1" x14ac:dyDescent="0.2">
      <c r="A37" s="306">
        <v>42</v>
      </c>
      <c r="B37" s="307" t="s">
        <v>256</v>
      </c>
      <c r="C37" s="308"/>
      <c r="D37" s="113">
        <v>0.12970869588715345</v>
      </c>
      <c r="E37" s="115">
        <v>72</v>
      </c>
      <c r="F37" s="114">
        <v>71</v>
      </c>
      <c r="G37" s="114">
        <v>68</v>
      </c>
      <c r="H37" s="114">
        <v>74</v>
      </c>
      <c r="I37" s="140">
        <v>72</v>
      </c>
      <c r="J37" s="115">
        <v>0</v>
      </c>
      <c r="K37" s="116">
        <v>0</v>
      </c>
    </row>
    <row r="38" spans="1:11" ht="14.1" customHeight="1" x14ac:dyDescent="0.2">
      <c r="A38" s="306">
        <v>43</v>
      </c>
      <c r="B38" s="307" t="s">
        <v>257</v>
      </c>
      <c r="C38" s="308"/>
      <c r="D38" s="113">
        <v>1.1962024176259705</v>
      </c>
      <c r="E38" s="115">
        <v>664</v>
      </c>
      <c r="F38" s="114">
        <v>647</v>
      </c>
      <c r="G38" s="114">
        <v>641</v>
      </c>
      <c r="H38" s="114">
        <v>619</v>
      </c>
      <c r="I38" s="140">
        <v>604</v>
      </c>
      <c r="J38" s="115">
        <v>60</v>
      </c>
      <c r="K38" s="116">
        <v>9.9337748344370862</v>
      </c>
    </row>
    <row r="39" spans="1:11" ht="14.1" customHeight="1" x14ac:dyDescent="0.2">
      <c r="A39" s="306">
        <v>51</v>
      </c>
      <c r="B39" s="307" t="s">
        <v>258</v>
      </c>
      <c r="C39" s="308"/>
      <c r="D39" s="113">
        <v>4.3434398025545411</v>
      </c>
      <c r="E39" s="115">
        <v>2411</v>
      </c>
      <c r="F39" s="114">
        <v>2425</v>
      </c>
      <c r="G39" s="114">
        <v>2386</v>
      </c>
      <c r="H39" s="114">
        <v>2407</v>
      </c>
      <c r="I39" s="140">
        <v>2381</v>
      </c>
      <c r="J39" s="115">
        <v>30</v>
      </c>
      <c r="K39" s="116">
        <v>1.2599748005039899</v>
      </c>
    </row>
    <row r="40" spans="1:11" ht="14.1" customHeight="1" x14ac:dyDescent="0.2">
      <c r="A40" s="306" t="s">
        <v>259</v>
      </c>
      <c r="B40" s="307" t="s">
        <v>260</v>
      </c>
      <c r="C40" s="308"/>
      <c r="D40" s="113">
        <v>3.5922102722081104</v>
      </c>
      <c r="E40" s="115">
        <v>1994</v>
      </c>
      <c r="F40" s="114">
        <v>1998</v>
      </c>
      <c r="G40" s="114">
        <v>1981</v>
      </c>
      <c r="H40" s="114">
        <v>2001</v>
      </c>
      <c r="I40" s="140">
        <v>1949</v>
      </c>
      <c r="J40" s="115">
        <v>45</v>
      </c>
      <c r="K40" s="116">
        <v>2.3088763468445355</v>
      </c>
    </row>
    <row r="41" spans="1:11" ht="14.1" customHeight="1" x14ac:dyDescent="0.2">
      <c r="A41" s="306"/>
      <c r="B41" s="307" t="s">
        <v>261</v>
      </c>
      <c r="C41" s="308"/>
      <c r="D41" s="113">
        <v>3.0643679403339998</v>
      </c>
      <c r="E41" s="115">
        <v>1701</v>
      </c>
      <c r="F41" s="114">
        <v>1707</v>
      </c>
      <c r="G41" s="114">
        <v>1698</v>
      </c>
      <c r="H41" s="114">
        <v>1719</v>
      </c>
      <c r="I41" s="140">
        <v>1675</v>
      </c>
      <c r="J41" s="115">
        <v>26</v>
      </c>
      <c r="K41" s="116">
        <v>1.5522388059701493</v>
      </c>
    </row>
    <row r="42" spans="1:11" ht="14.1" customHeight="1" x14ac:dyDescent="0.2">
      <c r="A42" s="306">
        <v>52</v>
      </c>
      <c r="B42" s="307" t="s">
        <v>262</v>
      </c>
      <c r="C42" s="308"/>
      <c r="D42" s="113">
        <v>3.6588661298167864</v>
      </c>
      <c r="E42" s="115">
        <v>2031</v>
      </c>
      <c r="F42" s="114">
        <v>2101</v>
      </c>
      <c r="G42" s="114">
        <v>2074</v>
      </c>
      <c r="H42" s="114">
        <v>2052</v>
      </c>
      <c r="I42" s="140">
        <v>2069</v>
      </c>
      <c r="J42" s="115">
        <v>-38</v>
      </c>
      <c r="K42" s="116">
        <v>-1.8366360560657322</v>
      </c>
    </row>
    <row r="43" spans="1:11" ht="14.1" customHeight="1" x14ac:dyDescent="0.2">
      <c r="A43" s="306" t="s">
        <v>263</v>
      </c>
      <c r="B43" s="307" t="s">
        <v>264</v>
      </c>
      <c r="C43" s="308"/>
      <c r="D43" s="113">
        <v>2.75811129726711</v>
      </c>
      <c r="E43" s="115">
        <v>1531</v>
      </c>
      <c r="F43" s="114">
        <v>1582</v>
      </c>
      <c r="G43" s="114">
        <v>1619</v>
      </c>
      <c r="H43" s="114">
        <v>1599</v>
      </c>
      <c r="I43" s="140">
        <v>1529</v>
      </c>
      <c r="J43" s="115">
        <v>2</v>
      </c>
      <c r="K43" s="116">
        <v>0.13080444735120994</v>
      </c>
    </row>
    <row r="44" spans="1:11" ht="14.1" customHeight="1" x14ac:dyDescent="0.2">
      <c r="A44" s="306">
        <v>53</v>
      </c>
      <c r="B44" s="307" t="s">
        <v>265</v>
      </c>
      <c r="C44" s="308"/>
      <c r="D44" s="113">
        <v>0.50081968689762024</v>
      </c>
      <c r="E44" s="115">
        <v>278</v>
      </c>
      <c r="F44" s="114">
        <v>265</v>
      </c>
      <c r="G44" s="114">
        <v>269</v>
      </c>
      <c r="H44" s="114">
        <v>281</v>
      </c>
      <c r="I44" s="140">
        <v>264</v>
      </c>
      <c r="J44" s="115">
        <v>14</v>
      </c>
      <c r="K44" s="116">
        <v>5.3030303030303028</v>
      </c>
    </row>
    <row r="45" spans="1:11" ht="14.1" customHeight="1" x14ac:dyDescent="0.2">
      <c r="A45" s="306" t="s">
        <v>266</v>
      </c>
      <c r="B45" s="307" t="s">
        <v>267</v>
      </c>
      <c r="C45" s="308"/>
      <c r="D45" s="113">
        <v>0.46118647426543441</v>
      </c>
      <c r="E45" s="115">
        <v>256</v>
      </c>
      <c r="F45" s="114">
        <v>245</v>
      </c>
      <c r="G45" s="114">
        <v>249</v>
      </c>
      <c r="H45" s="114">
        <v>260</v>
      </c>
      <c r="I45" s="140">
        <v>243</v>
      </c>
      <c r="J45" s="115">
        <v>13</v>
      </c>
      <c r="K45" s="116">
        <v>5.3497942386831276</v>
      </c>
    </row>
    <row r="46" spans="1:11" ht="14.1" customHeight="1" x14ac:dyDescent="0.2">
      <c r="A46" s="306">
        <v>54</v>
      </c>
      <c r="B46" s="307" t="s">
        <v>268</v>
      </c>
      <c r="C46" s="308"/>
      <c r="D46" s="113">
        <v>3.9993514565205643</v>
      </c>
      <c r="E46" s="115">
        <v>2220</v>
      </c>
      <c r="F46" s="114">
        <v>2286</v>
      </c>
      <c r="G46" s="114">
        <v>2312</v>
      </c>
      <c r="H46" s="114">
        <v>2294</v>
      </c>
      <c r="I46" s="140">
        <v>2409</v>
      </c>
      <c r="J46" s="115">
        <v>-189</v>
      </c>
      <c r="K46" s="116">
        <v>-7.8455790784557911</v>
      </c>
    </row>
    <row r="47" spans="1:11" ht="14.1" customHeight="1" x14ac:dyDescent="0.2">
      <c r="A47" s="306">
        <v>61</v>
      </c>
      <c r="B47" s="307" t="s">
        <v>269</v>
      </c>
      <c r="C47" s="308"/>
      <c r="D47" s="113">
        <v>2.361779170945252</v>
      </c>
      <c r="E47" s="115">
        <v>1311</v>
      </c>
      <c r="F47" s="114">
        <v>1317</v>
      </c>
      <c r="G47" s="114">
        <v>1321</v>
      </c>
      <c r="H47" s="114">
        <v>1323</v>
      </c>
      <c r="I47" s="140">
        <v>1293</v>
      </c>
      <c r="J47" s="115">
        <v>18</v>
      </c>
      <c r="K47" s="116">
        <v>1.3921113689095128</v>
      </c>
    </row>
    <row r="48" spans="1:11" ht="14.1" customHeight="1" x14ac:dyDescent="0.2">
      <c r="A48" s="306">
        <v>62</v>
      </c>
      <c r="B48" s="307" t="s">
        <v>270</v>
      </c>
      <c r="C48" s="308"/>
      <c r="D48" s="113">
        <v>7.1501918607793327</v>
      </c>
      <c r="E48" s="115">
        <v>3969</v>
      </c>
      <c r="F48" s="114">
        <v>3903</v>
      </c>
      <c r="G48" s="114">
        <v>3896</v>
      </c>
      <c r="H48" s="114">
        <v>3867</v>
      </c>
      <c r="I48" s="140">
        <v>3847</v>
      </c>
      <c r="J48" s="115">
        <v>122</v>
      </c>
      <c r="K48" s="116">
        <v>3.1713023134910321</v>
      </c>
    </row>
    <row r="49" spans="1:11" ht="14.1" customHeight="1" x14ac:dyDescent="0.2">
      <c r="A49" s="306">
        <v>63</v>
      </c>
      <c r="B49" s="307" t="s">
        <v>271</v>
      </c>
      <c r="C49" s="308"/>
      <c r="D49" s="113">
        <v>6.9051865463258206</v>
      </c>
      <c r="E49" s="115">
        <v>3833</v>
      </c>
      <c r="F49" s="114">
        <v>4153</v>
      </c>
      <c r="G49" s="114">
        <v>4243</v>
      </c>
      <c r="H49" s="114">
        <v>4175</v>
      </c>
      <c r="I49" s="140">
        <v>4061</v>
      </c>
      <c r="J49" s="115">
        <v>-228</v>
      </c>
      <c r="K49" s="116">
        <v>-5.6143806944102437</v>
      </c>
    </row>
    <row r="50" spans="1:11" ht="14.1" customHeight="1" x14ac:dyDescent="0.2">
      <c r="A50" s="306" t="s">
        <v>272</v>
      </c>
      <c r="B50" s="307" t="s">
        <v>273</v>
      </c>
      <c r="C50" s="308"/>
      <c r="D50" s="113">
        <v>2.8698048965032696</v>
      </c>
      <c r="E50" s="115">
        <v>1593</v>
      </c>
      <c r="F50" s="114">
        <v>1717</v>
      </c>
      <c r="G50" s="114">
        <v>1745</v>
      </c>
      <c r="H50" s="114">
        <v>1704</v>
      </c>
      <c r="I50" s="140">
        <v>1692</v>
      </c>
      <c r="J50" s="115">
        <v>-99</v>
      </c>
      <c r="K50" s="116">
        <v>-5.8510638297872344</v>
      </c>
    </row>
    <row r="51" spans="1:11" ht="14.1" customHeight="1" x14ac:dyDescent="0.2">
      <c r="A51" s="306" t="s">
        <v>274</v>
      </c>
      <c r="B51" s="307" t="s">
        <v>275</v>
      </c>
      <c r="C51" s="308"/>
      <c r="D51" s="113">
        <v>3.3562125060800949</v>
      </c>
      <c r="E51" s="115">
        <v>1863</v>
      </c>
      <c r="F51" s="114">
        <v>2059</v>
      </c>
      <c r="G51" s="114">
        <v>2108</v>
      </c>
      <c r="H51" s="114">
        <v>2100</v>
      </c>
      <c r="I51" s="140">
        <v>2004</v>
      </c>
      <c r="J51" s="115">
        <v>-141</v>
      </c>
      <c r="K51" s="116">
        <v>-7.0359281437125745</v>
      </c>
    </row>
    <row r="52" spans="1:11" ht="14.1" customHeight="1" x14ac:dyDescent="0.2">
      <c r="A52" s="306">
        <v>71</v>
      </c>
      <c r="B52" s="307" t="s">
        <v>276</v>
      </c>
      <c r="C52" s="308"/>
      <c r="D52" s="113">
        <v>11.068475382370426</v>
      </c>
      <c r="E52" s="115">
        <v>6144</v>
      </c>
      <c r="F52" s="114">
        <v>6181</v>
      </c>
      <c r="G52" s="114">
        <v>6177</v>
      </c>
      <c r="H52" s="114">
        <v>6137</v>
      </c>
      <c r="I52" s="140">
        <v>5998</v>
      </c>
      <c r="J52" s="115">
        <v>146</v>
      </c>
      <c r="K52" s="116">
        <v>2.4341447149049684</v>
      </c>
    </row>
    <row r="53" spans="1:11" ht="14.1" customHeight="1" x14ac:dyDescent="0.2">
      <c r="A53" s="306" t="s">
        <v>277</v>
      </c>
      <c r="B53" s="307" t="s">
        <v>278</v>
      </c>
      <c r="C53" s="308"/>
      <c r="D53" s="113">
        <v>4.157884307049307</v>
      </c>
      <c r="E53" s="115">
        <v>2308</v>
      </c>
      <c r="F53" s="114">
        <v>2329</v>
      </c>
      <c r="G53" s="114">
        <v>2330</v>
      </c>
      <c r="H53" s="114">
        <v>2266</v>
      </c>
      <c r="I53" s="140">
        <v>2216</v>
      </c>
      <c r="J53" s="115">
        <v>92</v>
      </c>
      <c r="K53" s="116">
        <v>4.1516245487364625</v>
      </c>
    </row>
    <row r="54" spans="1:11" ht="14.1" customHeight="1" x14ac:dyDescent="0.2">
      <c r="A54" s="306" t="s">
        <v>279</v>
      </c>
      <c r="B54" s="307" t="s">
        <v>280</v>
      </c>
      <c r="C54" s="308"/>
      <c r="D54" s="113">
        <v>5.9431803851627665</v>
      </c>
      <c r="E54" s="115">
        <v>3299</v>
      </c>
      <c r="F54" s="114">
        <v>3316</v>
      </c>
      <c r="G54" s="114">
        <v>3317</v>
      </c>
      <c r="H54" s="114">
        <v>3336</v>
      </c>
      <c r="I54" s="140">
        <v>3257</v>
      </c>
      <c r="J54" s="115">
        <v>42</v>
      </c>
      <c r="K54" s="116">
        <v>1.2895302425544981</v>
      </c>
    </row>
    <row r="55" spans="1:11" ht="14.1" customHeight="1" x14ac:dyDescent="0.2">
      <c r="A55" s="306">
        <v>72</v>
      </c>
      <c r="B55" s="307" t="s">
        <v>281</v>
      </c>
      <c r="C55" s="308"/>
      <c r="D55" s="113">
        <v>3.0301392566971121</v>
      </c>
      <c r="E55" s="115">
        <v>1682</v>
      </c>
      <c r="F55" s="114">
        <v>1667</v>
      </c>
      <c r="G55" s="114">
        <v>1675</v>
      </c>
      <c r="H55" s="114">
        <v>1657</v>
      </c>
      <c r="I55" s="140">
        <v>1648</v>
      </c>
      <c r="J55" s="115">
        <v>34</v>
      </c>
      <c r="K55" s="116">
        <v>2.063106796116505</v>
      </c>
    </row>
    <row r="56" spans="1:11" ht="14.1" customHeight="1" x14ac:dyDescent="0.2">
      <c r="A56" s="306" t="s">
        <v>282</v>
      </c>
      <c r="B56" s="307" t="s">
        <v>283</v>
      </c>
      <c r="C56" s="308"/>
      <c r="D56" s="113">
        <v>1.2988884685366338</v>
      </c>
      <c r="E56" s="115">
        <v>721</v>
      </c>
      <c r="F56" s="114">
        <v>716</v>
      </c>
      <c r="G56" s="114">
        <v>722</v>
      </c>
      <c r="H56" s="114">
        <v>711</v>
      </c>
      <c r="I56" s="140">
        <v>718</v>
      </c>
      <c r="J56" s="115">
        <v>3</v>
      </c>
      <c r="K56" s="116">
        <v>0.4178272980501393</v>
      </c>
    </row>
    <row r="57" spans="1:11" ht="14.1" customHeight="1" x14ac:dyDescent="0.2">
      <c r="A57" s="306" t="s">
        <v>284</v>
      </c>
      <c r="B57" s="307" t="s">
        <v>285</v>
      </c>
      <c r="C57" s="308"/>
      <c r="D57" s="113">
        <v>1.0899133473851088</v>
      </c>
      <c r="E57" s="115">
        <v>605</v>
      </c>
      <c r="F57" s="114">
        <v>603</v>
      </c>
      <c r="G57" s="114">
        <v>604</v>
      </c>
      <c r="H57" s="114">
        <v>600</v>
      </c>
      <c r="I57" s="140">
        <v>588</v>
      </c>
      <c r="J57" s="115">
        <v>17</v>
      </c>
      <c r="K57" s="116">
        <v>2.8911564625850339</v>
      </c>
    </row>
    <row r="58" spans="1:11" ht="14.1" customHeight="1" x14ac:dyDescent="0.2">
      <c r="A58" s="306">
        <v>73</v>
      </c>
      <c r="B58" s="307" t="s">
        <v>286</v>
      </c>
      <c r="C58" s="308"/>
      <c r="D58" s="113">
        <v>2.3383595452989607</v>
      </c>
      <c r="E58" s="115">
        <v>1298</v>
      </c>
      <c r="F58" s="114">
        <v>1297</v>
      </c>
      <c r="G58" s="114">
        <v>1281</v>
      </c>
      <c r="H58" s="114">
        <v>1256</v>
      </c>
      <c r="I58" s="140">
        <v>1261</v>
      </c>
      <c r="J58" s="115">
        <v>37</v>
      </c>
      <c r="K58" s="116">
        <v>2.9341792228390164</v>
      </c>
    </row>
    <row r="59" spans="1:11" ht="14.1" customHeight="1" x14ac:dyDescent="0.2">
      <c r="A59" s="306" t="s">
        <v>287</v>
      </c>
      <c r="B59" s="307" t="s">
        <v>288</v>
      </c>
      <c r="C59" s="308"/>
      <c r="D59" s="113">
        <v>2.1041632888360446</v>
      </c>
      <c r="E59" s="115">
        <v>1168</v>
      </c>
      <c r="F59" s="114">
        <v>1172</v>
      </c>
      <c r="G59" s="114">
        <v>1157</v>
      </c>
      <c r="H59" s="114">
        <v>1137</v>
      </c>
      <c r="I59" s="140">
        <v>1137</v>
      </c>
      <c r="J59" s="115">
        <v>31</v>
      </c>
      <c r="K59" s="116">
        <v>2.7264731750219875</v>
      </c>
    </row>
    <row r="60" spans="1:11" ht="14.1" customHeight="1" x14ac:dyDescent="0.2">
      <c r="A60" s="306">
        <v>81</v>
      </c>
      <c r="B60" s="307" t="s">
        <v>289</v>
      </c>
      <c r="C60" s="308"/>
      <c r="D60" s="113">
        <v>8.2383036984993421</v>
      </c>
      <c r="E60" s="115">
        <v>4573</v>
      </c>
      <c r="F60" s="114">
        <v>4588</v>
      </c>
      <c r="G60" s="114">
        <v>4549</v>
      </c>
      <c r="H60" s="114">
        <v>4460</v>
      </c>
      <c r="I60" s="140">
        <v>4478</v>
      </c>
      <c r="J60" s="115">
        <v>95</v>
      </c>
      <c r="K60" s="116">
        <v>2.1214828048235819</v>
      </c>
    </row>
    <row r="61" spans="1:11" ht="14.1" customHeight="1" x14ac:dyDescent="0.2">
      <c r="A61" s="306" t="s">
        <v>290</v>
      </c>
      <c r="B61" s="307" t="s">
        <v>291</v>
      </c>
      <c r="C61" s="308"/>
      <c r="D61" s="113">
        <v>2.1293844241474353</v>
      </c>
      <c r="E61" s="115">
        <v>1182</v>
      </c>
      <c r="F61" s="114">
        <v>1187</v>
      </c>
      <c r="G61" s="114">
        <v>1184</v>
      </c>
      <c r="H61" s="114">
        <v>1138</v>
      </c>
      <c r="I61" s="140">
        <v>1140</v>
      </c>
      <c r="J61" s="115">
        <v>42</v>
      </c>
      <c r="K61" s="116">
        <v>3.6842105263157894</v>
      </c>
    </row>
    <row r="62" spans="1:11" ht="14.1" customHeight="1" x14ac:dyDescent="0.2">
      <c r="A62" s="306" t="s">
        <v>292</v>
      </c>
      <c r="B62" s="307" t="s">
        <v>293</v>
      </c>
      <c r="C62" s="308"/>
      <c r="D62" s="113">
        <v>3.1418328559332722</v>
      </c>
      <c r="E62" s="115">
        <v>1744</v>
      </c>
      <c r="F62" s="114">
        <v>1747</v>
      </c>
      <c r="G62" s="114">
        <v>1718</v>
      </c>
      <c r="H62" s="114">
        <v>1702</v>
      </c>
      <c r="I62" s="140">
        <v>1726</v>
      </c>
      <c r="J62" s="115">
        <v>18</v>
      </c>
      <c r="K62" s="116">
        <v>1.0428736964078795</v>
      </c>
    </row>
    <row r="63" spans="1:11" ht="14.1" customHeight="1" x14ac:dyDescent="0.2">
      <c r="A63" s="306"/>
      <c r="B63" s="307" t="s">
        <v>294</v>
      </c>
      <c r="C63" s="308"/>
      <c r="D63" s="113">
        <v>2.8373777225314813</v>
      </c>
      <c r="E63" s="115">
        <v>1575</v>
      </c>
      <c r="F63" s="114">
        <v>1574</v>
      </c>
      <c r="G63" s="114">
        <v>1542</v>
      </c>
      <c r="H63" s="114">
        <v>1541</v>
      </c>
      <c r="I63" s="140">
        <v>1567</v>
      </c>
      <c r="J63" s="115">
        <v>8</v>
      </c>
      <c r="K63" s="116">
        <v>0.51052967453733245</v>
      </c>
    </row>
    <row r="64" spans="1:11" ht="14.1" customHeight="1" x14ac:dyDescent="0.2">
      <c r="A64" s="306" t="s">
        <v>295</v>
      </c>
      <c r="B64" s="307" t="s">
        <v>296</v>
      </c>
      <c r="C64" s="308"/>
      <c r="D64" s="113">
        <v>1.0178529607811346</v>
      </c>
      <c r="E64" s="115">
        <v>565</v>
      </c>
      <c r="F64" s="114">
        <v>567</v>
      </c>
      <c r="G64" s="114">
        <v>567</v>
      </c>
      <c r="H64" s="114">
        <v>563</v>
      </c>
      <c r="I64" s="140">
        <v>556</v>
      </c>
      <c r="J64" s="115">
        <v>9</v>
      </c>
      <c r="K64" s="116">
        <v>1.6187050359712229</v>
      </c>
    </row>
    <row r="65" spans="1:11" ht="14.1" customHeight="1" x14ac:dyDescent="0.2">
      <c r="A65" s="306" t="s">
        <v>297</v>
      </c>
      <c r="B65" s="307" t="s">
        <v>298</v>
      </c>
      <c r="C65" s="308"/>
      <c r="D65" s="113">
        <v>1.03046352843683</v>
      </c>
      <c r="E65" s="115">
        <v>572</v>
      </c>
      <c r="F65" s="114">
        <v>570</v>
      </c>
      <c r="G65" s="114">
        <v>564</v>
      </c>
      <c r="H65" s="114">
        <v>558</v>
      </c>
      <c r="I65" s="140">
        <v>549</v>
      </c>
      <c r="J65" s="115">
        <v>23</v>
      </c>
      <c r="K65" s="116">
        <v>4.1894353369763202</v>
      </c>
    </row>
    <row r="66" spans="1:11" ht="14.1" customHeight="1" x14ac:dyDescent="0.2">
      <c r="A66" s="306">
        <v>82</v>
      </c>
      <c r="B66" s="307" t="s">
        <v>299</v>
      </c>
      <c r="C66" s="308"/>
      <c r="D66" s="113">
        <v>2.2464825523788936</v>
      </c>
      <c r="E66" s="115">
        <v>1247</v>
      </c>
      <c r="F66" s="114">
        <v>1273</v>
      </c>
      <c r="G66" s="114">
        <v>1284</v>
      </c>
      <c r="H66" s="114">
        <v>1286</v>
      </c>
      <c r="I66" s="140">
        <v>1287</v>
      </c>
      <c r="J66" s="115">
        <v>-40</v>
      </c>
      <c r="K66" s="116">
        <v>-3.1080031080031079</v>
      </c>
    </row>
    <row r="67" spans="1:11" ht="14.1" customHeight="1" x14ac:dyDescent="0.2">
      <c r="A67" s="306" t="s">
        <v>300</v>
      </c>
      <c r="B67" s="307" t="s">
        <v>301</v>
      </c>
      <c r="C67" s="308"/>
      <c r="D67" s="113">
        <v>1.3727503648057071</v>
      </c>
      <c r="E67" s="115">
        <v>762</v>
      </c>
      <c r="F67" s="114">
        <v>777</v>
      </c>
      <c r="G67" s="114">
        <v>785</v>
      </c>
      <c r="H67" s="114">
        <v>796</v>
      </c>
      <c r="I67" s="140">
        <v>797</v>
      </c>
      <c r="J67" s="115">
        <v>-35</v>
      </c>
      <c r="K67" s="116">
        <v>-4.3914680050188206</v>
      </c>
    </row>
    <row r="68" spans="1:11" ht="14.1" customHeight="1" x14ac:dyDescent="0.2">
      <c r="A68" s="306" t="s">
        <v>302</v>
      </c>
      <c r="B68" s="307" t="s">
        <v>303</v>
      </c>
      <c r="C68" s="308"/>
      <c r="D68" s="113">
        <v>0.50622421589291822</v>
      </c>
      <c r="E68" s="115">
        <v>281</v>
      </c>
      <c r="F68" s="114">
        <v>290</v>
      </c>
      <c r="G68" s="114">
        <v>293</v>
      </c>
      <c r="H68" s="114">
        <v>293</v>
      </c>
      <c r="I68" s="140">
        <v>290</v>
      </c>
      <c r="J68" s="115">
        <v>-9</v>
      </c>
      <c r="K68" s="116">
        <v>-3.103448275862069</v>
      </c>
    </row>
    <row r="69" spans="1:11" ht="14.1" customHeight="1" x14ac:dyDescent="0.2">
      <c r="A69" s="306">
        <v>83</v>
      </c>
      <c r="B69" s="307" t="s">
        <v>304</v>
      </c>
      <c r="C69" s="308"/>
      <c r="D69" s="113">
        <v>4.2767839449458647</v>
      </c>
      <c r="E69" s="115">
        <v>2374</v>
      </c>
      <c r="F69" s="114">
        <v>2366</v>
      </c>
      <c r="G69" s="114">
        <v>2355</v>
      </c>
      <c r="H69" s="114">
        <v>2304</v>
      </c>
      <c r="I69" s="140">
        <v>2280</v>
      </c>
      <c r="J69" s="115">
        <v>94</v>
      </c>
      <c r="K69" s="116">
        <v>4.1228070175438596</v>
      </c>
    </row>
    <row r="70" spans="1:11" ht="14.1" customHeight="1" x14ac:dyDescent="0.2">
      <c r="A70" s="306" t="s">
        <v>305</v>
      </c>
      <c r="B70" s="307" t="s">
        <v>306</v>
      </c>
      <c r="C70" s="308"/>
      <c r="D70" s="113">
        <v>3.3796321317263867</v>
      </c>
      <c r="E70" s="115">
        <v>1876</v>
      </c>
      <c r="F70" s="114">
        <v>1864</v>
      </c>
      <c r="G70" s="114">
        <v>1841</v>
      </c>
      <c r="H70" s="114">
        <v>1800</v>
      </c>
      <c r="I70" s="140">
        <v>1782</v>
      </c>
      <c r="J70" s="115">
        <v>94</v>
      </c>
      <c r="K70" s="116">
        <v>5.2749719416386087</v>
      </c>
    </row>
    <row r="71" spans="1:11" ht="14.1" customHeight="1" x14ac:dyDescent="0.2">
      <c r="A71" s="306"/>
      <c r="B71" s="307" t="s">
        <v>307</v>
      </c>
      <c r="C71" s="308"/>
      <c r="D71" s="113">
        <v>2.4716712605163127</v>
      </c>
      <c r="E71" s="115">
        <v>1372</v>
      </c>
      <c r="F71" s="114">
        <v>1363</v>
      </c>
      <c r="G71" s="114">
        <v>1346</v>
      </c>
      <c r="H71" s="114">
        <v>1297</v>
      </c>
      <c r="I71" s="140">
        <v>1297</v>
      </c>
      <c r="J71" s="115">
        <v>75</v>
      </c>
      <c r="K71" s="116">
        <v>5.7825751734772552</v>
      </c>
    </row>
    <row r="72" spans="1:11" ht="14.1" customHeight="1" x14ac:dyDescent="0.2">
      <c r="A72" s="306">
        <v>84</v>
      </c>
      <c r="B72" s="307" t="s">
        <v>308</v>
      </c>
      <c r="C72" s="308"/>
      <c r="D72" s="113">
        <v>1.0394710767623268</v>
      </c>
      <c r="E72" s="115">
        <v>577</v>
      </c>
      <c r="F72" s="114">
        <v>575</v>
      </c>
      <c r="G72" s="114">
        <v>499</v>
      </c>
      <c r="H72" s="114">
        <v>498</v>
      </c>
      <c r="I72" s="140">
        <v>589</v>
      </c>
      <c r="J72" s="115">
        <v>-12</v>
      </c>
      <c r="K72" s="116">
        <v>-2.037351443123939</v>
      </c>
    </row>
    <row r="73" spans="1:11" ht="14.1" customHeight="1" x14ac:dyDescent="0.2">
      <c r="A73" s="306" t="s">
        <v>309</v>
      </c>
      <c r="B73" s="307" t="s">
        <v>310</v>
      </c>
      <c r="C73" s="308"/>
      <c r="D73" s="113">
        <v>0.27022644976490301</v>
      </c>
      <c r="E73" s="115">
        <v>150</v>
      </c>
      <c r="F73" s="114">
        <v>149</v>
      </c>
      <c r="G73" s="114">
        <v>147</v>
      </c>
      <c r="H73" s="114">
        <v>153</v>
      </c>
      <c r="I73" s="140">
        <v>151</v>
      </c>
      <c r="J73" s="115">
        <v>-1</v>
      </c>
      <c r="K73" s="116">
        <v>-0.66225165562913912</v>
      </c>
    </row>
    <row r="74" spans="1:11" ht="14.1" customHeight="1" x14ac:dyDescent="0.2">
      <c r="A74" s="306" t="s">
        <v>311</v>
      </c>
      <c r="B74" s="307" t="s">
        <v>312</v>
      </c>
      <c r="C74" s="308"/>
      <c r="D74" s="113">
        <v>0.15132681186834568</v>
      </c>
      <c r="E74" s="115">
        <v>84</v>
      </c>
      <c r="F74" s="114">
        <v>85</v>
      </c>
      <c r="G74" s="114">
        <v>82</v>
      </c>
      <c r="H74" s="114">
        <v>85</v>
      </c>
      <c r="I74" s="140">
        <v>86</v>
      </c>
      <c r="J74" s="115">
        <v>-2</v>
      </c>
      <c r="K74" s="116">
        <v>-2.3255813953488373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0.92057143886576953</v>
      </c>
      <c r="E77" s="115">
        <v>511</v>
      </c>
      <c r="F77" s="114">
        <v>492</v>
      </c>
      <c r="G77" s="114">
        <v>482</v>
      </c>
      <c r="H77" s="114">
        <v>454</v>
      </c>
      <c r="I77" s="140">
        <v>435</v>
      </c>
      <c r="J77" s="115">
        <v>76</v>
      </c>
      <c r="K77" s="116">
        <v>17.471264367816094</v>
      </c>
    </row>
    <row r="78" spans="1:11" ht="14.1" customHeight="1" x14ac:dyDescent="0.2">
      <c r="A78" s="306">
        <v>93</v>
      </c>
      <c r="B78" s="307" t="s">
        <v>317</v>
      </c>
      <c r="C78" s="308"/>
      <c r="D78" s="113">
        <v>0.17834945684483597</v>
      </c>
      <c r="E78" s="115">
        <v>99</v>
      </c>
      <c r="F78" s="114">
        <v>99</v>
      </c>
      <c r="G78" s="114">
        <v>97</v>
      </c>
      <c r="H78" s="114">
        <v>94</v>
      </c>
      <c r="I78" s="140">
        <v>92</v>
      </c>
      <c r="J78" s="115">
        <v>7</v>
      </c>
      <c r="K78" s="116">
        <v>7.6086956521739131</v>
      </c>
    </row>
    <row r="79" spans="1:11" ht="14.1" customHeight="1" x14ac:dyDescent="0.2">
      <c r="A79" s="306">
        <v>94</v>
      </c>
      <c r="B79" s="307" t="s">
        <v>318</v>
      </c>
      <c r="C79" s="308"/>
      <c r="D79" s="113">
        <v>0.10989208957106054</v>
      </c>
      <c r="E79" s="115">
        <v>61</v>
      </c>
      <c r="F79" s="114">
        <v>75</v>
      </c>
      <c r="G79" s="114">
        <v>77</v>
      </c>
      <c r="H79" s="114">
        <v>64</v>
      </c>
      <c r="I79" s="140">
        <v>61</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18010</v>
      </c>
      <c r="E12" s="114">
        <v>18761</v>
      </c>
      <c r="F12" s="114">
        <v>18950</v>
      </c>
      <c r="G12" s="114">
        <v>18737</v>
      </c>
      <c r="H12" s="140">
        <v>18542</v>
      </c>
      <c r="I12" s="115">
        <v>-532</v>
      </c>
      <c r="J12" s="116">
        <v>-2.8691619027073672</v>
      </c>
      <c r="K12"/>
      <c r="L12"/>
      <c r="M12"/>
      <c r="N12"/>
      <c r="O12"/>
      <c r="P12"/>
    </row>
    <row r="13" spans="1:16" s="110" customFormat="1" ht="14.45" customHeight="1" x14ac:dyDescent="0.2">
      <c r="A13" s="120" t="s">
        <v>105</v>
      </c>
      <c r="B13" s="119" t="s">
        <v>106</v>
      </c>
      <c r="C13" s="113">
        <v>39.478067740144361</v>
      </c>
      <c r="D13" s="115">
        <v>7110</v>
      </c>
      <c r="E13" s="114">
        <v>7435</v>
      </c>
      <c r="F13" s="114">
        <v>7498</v>
      </c>
      <c r="G13" s="114">
        <v>7362</v>
      </c>
      <c r="H13" s="140">
        <v>7315</v>
      </c>
      <c r="I13" s="115">
        <v>-205</v>
      </c>
      <c r="J13" s="116">
        <v>-2.8024606971975392</v>
      </c>
      <c r="K13"/>
      <c r="L13"/>
      <c r="M13"/>
      <c r="N13"/>
      <c r="O13"/>
      <c r="P13"/>
    </row>
    <row r="14" spans="1:16" s="110" customFormat="1" ht="14.45" customHeight="1" x14ac:dyDescent="0.2">
      <c r="A14" s="120"/>
      <c r="B14" s="119" t="s">
        <v>107</v>
      </c>
      <c r="C14" s="113">
        <v>60.521932259855639</v>
      </c>
      <c r="D14" s="115">
        <v>10900</v>
      </c>
      <c r="E14" s="114">
        <v>11326</v>
      </c>
      <c r="F14" s="114">
        <v>11452</v>
      </c>
      <c r="G14" s="114">
        <v>11375</v>
      </c>
      <c r="H14" s="140">
        <v>11227</v>
      </c>
      <c r="I14" s="115">
        <v>-327</v>
      </c>
      <c r="J14" s="116">
        <v>-2.912621359223301</v>
      </c>
      <c r="K14"/>
      <c r="L14"/>
      <c r="M14"/>
      <c r="N14"/>
      <c r="O14"/>
      <c r="P14"/>
    </row>
    <row r="15" spans="1:16" s="110" customFormat="1" ht="14.45" customHeight="1" x14ac:dyDescent="0.2">
      <c r="A15" s="118" t="s">
        <v>105</v>
      </c>
      <c r="B15" s="121" t="s">
        <v>108</v>
      </c>
      <c r="C15" s="113">
        <v>13.353692393114937</v>
      </c>
      <c r="D15" s="115">
        <v>2405</v>
      </c>
      <c r="E15" s="114">
        <v>2594</v>
      </c>
      <c r="F15" s="114">
        <v>2700</v>
      </c>
      <c r="G15" s="114">
        <v>2676</v>
      </c>
      <c r="H15" s="140">
        <v>2525</v>
      </c>
      <c r="I15" s="115">
        <v>-120</v>
      </c>
      <c r="J15" s="116">
        <v>-4.7524752475247523</v>
      </c>
      <c r="K15"/>
      <c r="L15"/>
      <c r="M15"/>
      <c r="N15"/>
      <c r="O15"/>
      <c r="P15"/>
    </row>
    <row r="16" spans="1:16" s="110" customFormat="1" ht="14.45" customHeight="1" x14ac:dyDescent="0.2">
      <c r="A16" s="118"/>
      <c r="B16" s="121" t="s">
        <v>109</v>
      </c>
      <c r="C16" s="113">
        <v>51.932259855635756</v>
      </c>
      <c r="D16" s="115">
        <v>9353</v>
      </c>
      <c r="E16" s="114">
        <v>9745</v>
      </c>
      <c r="F16" s="114">
        <v>9836</v>
      </c>
      <c r="G16" s="114">
        <v>9724</v>
      </c>
      <c r="H16" s="140">
        <v>9759</v>
      </c>
      <c r="I16" s="115">
        <v>-406</v>
      </c>
      <c r="J16" s="116">
        <v>-4.160262321959217</v>
      </c>
      <c r="K16"/>
      <c r="L16"/>
      <c r="M16"/>
      <c r="N16"/>
      <c r="O16"/>
      <c r="P16"/>
    </row>
    <row r="17" spans="1:16" s="110" customFormat="1" ht="14.45" customHeight="1" x14ac:dyDescent="0.2">
      <c r="A17" s="118"/>
      <c r="B17" s="121" t="s">
        <v>110</v>
      </c>
      <c r="C17" s="113">
        <v>18.872848417545807</v>
      </c>
      <c r="D17" s="115">
        <v>3399</v>
      </c>
      <c r="E17" s="114">
        <v>3483</v>
      </c>
      <c r="F17" s="114">
        <v>3441</v>
      </c>
      <c r="G17" s="114">
        <v>3418</v>
      </c>
      <c r="H17" s="140">
        <v>3436</v>
      </c>
      <c r="I17" s="115">
        <v>-37</v>
      </c>
      <c r="J17" s="116">
        <v>-1.0768335273573924</v>
      </c>
      <c r="K17"/>
      <c r="L17"/>
      <c r="M17"/>
      <c r="N17"/>
      <c r="O17"/>
      <c r="P17"/>
    </row>
    <row r="18" spans="1:16" s="110" customFormat="1" ht="14.45" customHeight="1" x14ac:dyDescent="0.2">
      <c r="A18" s="120"/>
      <c r="B18" s="121" t="s">
        <v>111</v>
      </c>
      <c r="C18" s="113">
        <v>15.841199333703498</v>
      </c>
      <c r="D18" s="115">
        <v>2853</v>
      </c>
      <c r="E18" s="114">
        <v>2939</v>
      </c>
      <c r="F18" s="114">
        <v>2973</v>
      </c>
      <c r="G18" s="114">
        <v>2919</v>
      </c>
      <c r="H18" s="140">
        <v>2822</v>
      </c>
      <c r="I18" s="115">
        <v>31</v>
      </c>
      <c r="J18" s="116">
        <v>1.0985116938341601</v>
      </c>
      <c r="K18"/>
      <c r="L18"/>
      <c r="M18"/>
      <c r="N18"/>
      <c r="O18"/>
      <c r="P18"/>
    </row>
    <row r="19" spans="1:16" s="110" customFormat="1" ht="14.45" customHeight="1" x14ac:dyDescent="0.2">
      <c r="A19" s="120"/>
      <c r="B19" s="121" t="s">
        <v>112</v>
      </c>
      <c r="C19" s="113">
        <v>1.3214880621876735</v>
      </c>
      <c r="D19" s="115">
        <v>238</v>
      </c>
      <c r="E19" s="114">
        <v>254</v>
      </c>
      <c r="F19" s="114">
        <v>279</v>
      </c>
      <c r="G19" s="114">
        <v>250</v>
      </c>
      <c r="H19" s="140">
        <v>224</v>
      </c>
      <c r="I19" s="115">
        <v>14</v>
      </c>
      <c r="J19" s="116">
        <v>6.25</v>
      </c>
      <c r="K19"/>
      <c r="L19"/>
      <c r="M19"/>
      <c r="N19"/>
      <c r="O19"/>
      <c r="P19"/>
    </row>
    <row r="20" spans="1:16" s="110" customFormat="1" ht="14.45" customHeight="1" x14ac:dyDescent="0.2">
      <c r="A20" s="120" t="s">
        <v>113</v>
      </c>
      <c r="B20" s="119" t="s">
        <v>116</v>
      </c>
      <c r="C20" s="113">
        <v>87.729039422543025</v>
      </c>
      <c r="D20" s="115">
        <v>15800</v>
      </c>
      <c r="E20" s="114">
        <v>16556</v>
      </c>
      <c r="F20" s="114">
        <v>16738</v>
      </c>
      <c r="G20" s="114">
        <v>16606</v>
      </c>
      <c r="H20" s="140">
        <v>16423</v>
      </c>
      <c r="I20" s="115">
        <v>-623</v>
      </c>
      <c r="J20" s="116">
        <v>-3.7934603909151798</v>
      </c>
      <c r="K20"/>
      <c r="L20"/>
      <c r="M20"/>
      <c r="N20"/>
      <c r="O20"/>
      <c r="P20"/>
    </row>
    <row r="21" spans="1:16" s="110" customFormat="1" ht="14.45" customHeight="1" x14ac:dyDescent="0.2">
      <c r="A21" s="123"/>
      <c r="B21" s="124" t="s">
        <v>117</v>
      </c>
      <c r="C21" s="125">
        <v>12.226540810660744</v>
      </c>
      <c r="D21" s="143">
        <v>2202</v>
      </c>
      <c r="E21" s="144">
        <v>2197</v>
      </c>
      <c r="F21" s="144">
        <v>2206</v>
      </c>
      <c r="G21" s="144">
        <v>2128</v>
      </c>
      <c r="H21" s="145">
        <v>2113</v>
      </c>
      <c r="I21" s="143">
        <v>89</v>
      </c>
      <c r="J21" s="146">
        <v>4.2120208234737344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18704</v>
      </c>
      <c r="E56" s="114">
        <v>19549</v>
      </c>
      <c r="F56" s="114">
        <v>19786</v>
      </c>
      <c r="G56" s="114">
        <v>19640</v>
      </c>
      <c r="H56" s="140">
        <v>19399</v>
      </c>
      <c r="I56" s="115">
        <v>-695</v>
      </c>
      <c r="J56" s="116">
        <v>-3.5826588999432962</v>
      </c>
      <c r="K56"/>
      <c r="L56"/>
      <c r="M56"/>
      <c r="N56"/>
      <c r="O56"/>
      <c r="P56"/>
    </row>
    <row r="57" spans="1:16" s="110" customFormat="1" ht="14.45" customHeight="1" x14ac:dyDescent="0.2">
      <c r="A57" s="120" t="s">
        <v>105</v>
      </c>
      <c r="B57" s="119" t="s">
        <v>106</v>
      </c>
      <c r="C57" s="113">
        <v>40.215996578272026</v>
      </c>
      <c r="D57" s="115">
        <v>7522</v>
      </c>
      <c r="E57" s="114">
        <v>7839</v>
      </c>
      <c r="F57" s="114">
        <v>7953</v>
      </c>
      <c r="G57" s="114">
        <v>7889</v>
      </c>
      <c r="H57" s="140">
        <v>7797</v>
      </c>
      <c r="I57" s="115">
        <v>-275</v>
      </c>
      <c r="J57" s="116">
        <v>-3.5269975631653199</v>
      </c>
    </row>
    <row r="58" spans="1:16" s="110" customFormat="1" ht="14.45" customHeight="1" x14ac:dyDescent="0.2">
      <c r="A58" s="120"/>
      <c r="B58" s="119" t="s">
        <v>107</v>
      </c>
      <c r="C58" s="113">
        <v>59.784003421727974</v>
      </c>
      <c r="D58" s="115">
        <v>11182</v>
      </c>
      <c r="E58" s="114">
        <v>11710</v>
      </c>
      <c r="F58" s="114">
        <v>11833</v>
      </c>
      <c r="G58" s="114">
        <v>11751</v>
      </c>
      <c r="H58" s="140">
        <v>11602</v>
      </c>
      <c r="I58" s="115">
        <v>-420</v>
      </c>
      <c r="J58" s="116">
        <v>-3.6200655059472506</v>
      </c>
    </row>
    <row r="59" spans="1:16" s="110" customFormat="1" ht="14.45" customHeight="1" x14ac:dyDescent="0.2">
      <c r="A59" s="118" t="s">
        <v>105</v>
      </c>
      <c r="B59" s="121" t="s">
        <v>108</v>
      </c>
      <c r="C59" s="113">
        <v>14.312446535500428</v>
      </c>
      <c r="D59" s="115">
        <v>2677</v>
      </c>
      <c r="E59" s="114">
        <v>2883</v>
      </c>
      <c r="F59" s="114">
        <v>2950</v>
      </c>
      <c r="G59" s="114">
        <v>2963</v>
      </c>
      <c r="H59" s="140">
        <v>2800</v>
      </c>
      <c r="I59" s="115">
        <v>-123</v>
      </c>
      <c r="J59" s="116">
        <v>-4.3928571428571432</v>
      </c>
    </row>
    <row r="60" spans="1:16" s="110" customFormat="1" ht="14.45" customHeight="1" x14ac:dyDescent="0.2">
      <c r="A60" s="118"/>
      <c r="B60" s="121" t="s">
        <v>109</v>
      </c>
      <c r="C60" s="113">
        <v>49.369118905047046</v>
      </c>
      <c r="D60" s="115">
        <v>9234</v>
      </c>
      <c r="E60" s="114">
        <v>9711</v>
      </c>
      <c r="F60" s="114">
        <v>9854</v>
      </c>
      <c r="G60" s="114">
        <v>9803</v>
      </c>
      <c r="H60" s="140">
        <v>9841</v>
      </c>
      <c r="I60" s="115">
        <v>-607</v>
      </c>
      <c r="J60" s="116">
        <v>-6.1680723503708972</v>
      </c>
    </row>
    <row r="61" spans="1:16" s="110" customFormat="1" ht="14.45" customHeight="1" x14ac:dyDescent="0.2">
      <c r="A61" s="118"/>
      <c r="B61" s="121" t="s">
        <v>110</v>
      </c>
      <c r="C61" s="113">
        <v>19.022668947818648</v>
      </c>
      <c r="D61" s="115">
        <v>3558</v>
      </c>
      <c r="E61" s="114">
        <v>3658</v>
      </c>
      <c r="F61" s="114">
        <v>3660</v>
      </c>
      <c r="G61" s="114">
        <v>3639</v>
      </c>
      <c r="H61" s="140">
        <v>3630</v>
      </c>
      <c r="I61" s="115">
        <v>-72</v>
      </c>
      <c r="J61" s="116">
        <v>-1.9834710743801653</v>
      </c>
    </row>
    <row r="62" spans="1:16" s="110" customFormat="1" ht="14.45" customHeight="1" x14ac:dyDescent="0.2">
      <c r="A62" s="120"/>
      <c r="B62" s="121" t="s">
        <v>111</v>
      </c>
      <c r="C62" s="113">
        <v>17.295765611633875</v>
      </c>
      <c r="D62" s="115">
        <v>3235</v>
      </c>
      <c r="E62" s="114">
        <v>3297</v>
      </c>
      <c r="F62" s="114">
        <v>3322</v>
      </c>
      <c r="G62" s="114">
        <v>3235</v>
      </c>
      <c r="H62" s="140">
        <v>3128</v>
      </c>
      <c r="I62" s="115">
        <v>107</v>
      </c>
      <c r="J62" s="116">
        <v>3.4207161125319692</v>
      </c>
    </row>
    <row r="63" spans="1:16" s="110" customFormat="1" ht="14.45" customHeight="1" x14ac:dyDescent="0.2">
      <c r="A63" s="120"/>
      <c r="B63" s="121" t="s">
        <v>112</v>
      </c>
      <c r="C63" s="113">
        <v>1.5932420872540634</v>
      </c>
      <c r="D63" s="115">
        <v>298</v>
      </c>
      <c r="E63" s="114">
        <v>303</v>
      </c>
      <c r="F63" s="114">
        <v>312</v>
      </c>
      <c r="G63" s="114">
        <v>261</v>
      </c>
      <c r="H63" s="140">
        <v>243</v>
      </c>
      <c r="I63" s="115">
        <v>55</v>
      </c>
      <c r="J63" s="116">
        <v>22.633744855967077</v>
      </c>
    </row>
    <row r="64" spans="1:16" s="110" customFormat="1" ht="14.45" customHeight="1" x14ac:dyDescent="0.2">
      <c r="A64" s="120" t="s">
        <v>113</v>
      </c>
      <c r="B64" s="119" t="s">
        <v>116</v>
      </c>
      <c r="C64" s="113">
        <v>91.996364414029088</v>
      </c>
      <c r="D64" s="115">
        <v>17207</v>
      </c>
      <c r="E64" s="114">
        <v>18008</v>
      </c>
      <c r="F64" s="114">
        <v>18198</v>
      </c>
      <c r="G64" s="114">
        <v>18073</v>
      </c>
      <c r="H64" s="140">
        <v>17887</v>
      </c>
      <c r="I64" s="115">
        <v>-680</v>
      </c>
      <c r="J64" s="116">
        <v>-3.8016436518141665</v>
      </c>
    </row>
    <row r="65" spans="1:10" s="110" customFormat="1" ht="14.45" customHeight="1" x14ac:dyDescent="0.2">
      <c r="A65" s="123"/>
      <c r="B65" s="124" t="s">
        <v>117</v>
      </c>
      <c r="C65" s="125">
        <v>7.9555175363558597</v>
      </c>
      <c r="D65" s="143">
        <v>1488</v>
      </c>
      <c r="E65" s="144">
        <v>1533</v>
      </c>
      <c r="F65" s="144">
        <v>1582</v>
      </c>
      <c r="G65" s="144">
        <v>1561</v>
      </c>
      <c r="H65" s="145">
        <v>1504</v>
      </c>
      <c r="I65" s="143">
        <v>-16</v>
      </c>
      <c r="J65" s="146">
        <v>-1.0638297872340425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18010</v>
      </c>
      <c r="G11" s="114">
        <v>18761</v>
      </c>
      <c r="H11" s="114">
        <v>18950</v>
      </c>
      <c r="I11" s="114">
        <v>18737</v>
      </c>
      <c r="J11" s="140">
        <v>18542</v>
      </c>
      <c r="K11" s="114">
        <v>-532</v>
      </c>
      <c r="L11" s="116">
        <v>-2.8691619027073672</v>
      </c>
    </row>
    <row r="12" spans="1:17" s="110" customFormat="1" ht="24" customHeight="1" x14ac:dyDescent="0.2">
      <c r="A12" s="604" t="s">
        <v>185</v>
      </c>
      <c r="B12" s="605"/>
      <c r="C12" s="605"/>
      <c r="D12" s="606"/>
      <c r="E12" s="113">
        <v>39.478067740144361</v>
      </c>
      <c r="F12" s="115">
        <v>7110</v>
      </c>
      <c r="G12" s="114">
        <v>7435</v>
      </c>
      <c r="H12" s="114">
        <v>7498</v>
      </c>
      <c r="I12" s="114">
        <v>7362</v>
      </c>
      <c r="J12" s="140">
        <v>7315</v>
      </c>
      <c r="K12" s="114">
        <v>-205</v>
      </c>
      <c r="L12" s="116">
        <v>-2.8024606971975392</v>
      </c>
    </row>
    <row r="13" spans="1:17" s="110" customFormat="1" ht="15" customHeight="1" x14ac:dyDescent="0.2">
      <c r="A13" s="120"/>
      <c r="B13" s="612" t="s">
        <v>107</v>
      </c>
      <c r="C13" s="612"/>
      <c r="E13" s="113">
        <v>60.521932259855639</v>
      </c>
      <c r="F13" s="115">
        <v>10900</v>
      </c>
      <c r="G13" s="114">
        <v>11326</v>
      </c>
      <c r="H13" s="114">
        <v>11452</v>
      </c>
      <c r="I13" s="114">
        <v>11375</v>
      </c>
      <c r="J13" s="140">
        <v>11227</v>
      </c>
      <c r="K13" s="114">
        <v>-327</v>
      </c>
      <c r="L13" s="116">
        <v>-2.912621359223301</v>
      </c>
    </row>
    <row r="14" spans="1:17" s="110" customFormat="1" ht="22.5" customHeight="1" x14ac:dyDescent="0.2">
      <c r="A14" s="604" t="s">
        <v>186</v>
      </c>
      <c r="B14" s="605"/>
      <c r="C14" s="605"/>
      <c r="D14" s="606"/>
      <c r="E14" s="113">
        <v>13.353692393114937</v>
      </c>
      <c r="F14" s="115">
        <v>2405</v>
      </c>
      <c r="G14" s="114">
        <v>2594</v>
      </c>
      <c r="H14" s="114">
        <v>2700</v>
      </c>
      <c r="I14" s="114">
        <v>2676</v>
      </c>
      <c r="J14" s="140">
        <v>2525</v>
      </c>
      <c r="K14" s="114">
        <v>-120</v>
      </c>
      <c r="L14" s="116">
        <v>-4.7524752475247523</v>
      </c>
    </row>
    <row r="15" spans="1:17" s="110" customFormat="1" ht="15" customHeight="1" x14ac:dyDescent="0.2">
      <c r="A15" s="120"/>
      <c r="B15" s="119"/>
      <c r="C15" s="258" t="s">
        <v>106</v>
      </c>
      <c r="E15" s="113">
        <v>47.193347193347194</v>
      </c>
      <c r="F15" s="115">
        <v>1135</v>
      </c>
      <c r="G15" s="114">
        <v>1235</v>
      </c>
      <c r="H15" s="114">
        <v>1271</v>
      </c>
      <c r="I15" s="114">
        <v>1252</v>
      </c>
      <c r="J15" s="140">
        <v>1193</v>
      </c>
      <c r="K15" s="114">
        <v>-58</v>
      </c>
      <c r="L15" s="116">
        <v>-4.8616932103939652</v>
      </c>
    </row>
    <row r="16" spans="1:17" s="110" customFormat="1" ht="15" customHeight="1" x14ac:dyDescent="0.2">
      <c r="A16" s="120"/>
      <c r="B16" s="119"/>
      <c r="C16" s="258" t="s">
        <v>107</v>
      </c>
      <c r="E16" s="113">
        <v>52.806652806652806</v>
      </c>
      <c r="F16" s="115">
        <v>1270</v>
      </c>
      <c r="G16" s="114">
        <v>1359</v>
      </c>
      <c r="H16" s="114">
        <v>1429</v>
      </c>
      <c r="I16" s="114">
        <v>1424</v>
      </c>
      <c r="J16" s="140">
        <v>1332</v>
      </c>
      <c r="K16" s="114">
        <v>-62</v>
      </c>
      <c r="L16" s="116">
        <v>-4.6546546546546548</v>
      </c>
    </row>
    <row r="17" spans="1:12" s="110" customFormat="1" ht="15" customHeight="1" x14ac:dyDescent="0.2">
      <c r="A17" s="120"/>
      <c r="B17" s="121" t="s">
        <v>109</v>
      </c>
      <c r="C17" s="258"/>
      <c r="E17" s="113">
        <v>51.932259855635756</v>
      </c>
      <c r="F17" s="115">
        <v>9353</v>
      </c>
      <c r="G17" s="114">
        <v>9745</v>
      </c>
      <c r="H17" s="114">
        <v>9836</v>
      </c>
      <c r="I17" s="114">
        <v>9724</v>
      </c>
      <c r="J17" s="140">
        <v>9759</v>
      </c>
      <c r="K17" s="114">
        <v>-406</v>
      </c>
      <c r="L17" s="116">
        <v>-4.160262321959217</v>
      </c>
    </row>
    <row r="18" spans="1:12" s="110" customFormat="1" ht="15" customHeight="1" x14ac:dyDescent="0.2">
      <c r="A18" s="120"/>
      <c r="B18" s="119"/>
      <c r="C18" s="258" t="s">
        <v>106</v>
      </c>
      <c r="E18" s="113">
        <v>36.212979792579922</v>
      </c>
      <c r="F18" s="115">
        <v>3387</v>
      </c>
      <c r="G18" s="114">
        <v>3532</v>
      </c>
      <c r="H18" s="114">
        <v>3536</v>
      </c>
      <c r="I18" s="114">
        <v>3449</v>
      </c>
      <c r="J18" s="140">
        <v>3513</v>
      </c>
      <c r="K18" s="114">
        <v>-126</v>
      </c>
      <c r="L18" s="116">
        <v>-3.5866780529461999</v>
      </c>
    </row>
    <row r="19" spans="1:12" s="110" customFormat="1" ht="15" customHeight="1" x14ac:dyDescent="0.2">
      <c r="A19" s="120"/>
      <c r="B19" s="119"/>
      <c r="C19" s="258" t="s">
        <v>107</v>
      </c>
      <c r="E19" s="113">
        <v>63.787020207420078</v>
      </c>
      <c r="F19" s="115">
        <v>5966</v>
      </c>
      <c r="G19" s="114">
        <v>6213</v>
      </c>
      <c r="H19" s="114">
        <v>6300</v>
      </c>
      <c r="I19" s="114">
        <v>6275</v>
      </c>
      <c r="J19" s="140">
        <v>6246</v>
      </c>
      <c r="K19" s="114">
        <v>-280</v>
      </c>
      <c r="L19" s="116">
        <v>-4.4828690361831569</v>
      </c>
    </row>
    <row r="20" spans="1:12" s="110" customFormat="1" ht="15" customHeight="1" x14ac:dyDescent="0.2">
      <c r="A20" s="120"/>
      <c r="B20" s="121" t="s">
        <v>110</v>
      </c>
      <c r="C20" s="258"/>
      <c r="E20" s="113">
        <v>18.872848417545807</v>
      </c>
      <c r="F20" s="115">
        <v>3399</v>
      </c>
      <c r="G20" s="114">
        <v>3483</v>
      </c>
      <c r="H20" s="114">
        <v>3441</v>
      </c>
      <c r="I20" s="114">
        <v>3418</v>
      </c>
      <c r="J20" s="140">
        <v>3436</v>
      </c>
      <c r="K20" s="114">
        <v>-37</v>
      </c>
      <c r="L20" s="116">
        <v>-1.0768335273573924</v>
      </c>
    </row>
    <row r="21" spans="1:12" s="110" customFormat="1" ht="15" customHeight="1" x14ac:dyDescent="0.2">
      <c r="A21" s="120"/>
      <c r="B21" s="119"/>
      <c r="C21" s="258" t="s">
        <v>106</v>
      </c>
      <c r="E21" s="113">
        <v>33.421594586643131</v>
      </c>
      <c r="F21" s="115">
        <v>1136</v>
      </c>
      <c r="G21" s="114">
        <v>1177</v>
      </c>
      <c r="H21" s="114">
        <v>1181</v>
      </c>
      <c r="I21" s="114">
        <v>1187</v>
      </c>
      <c r="J21" s="140">
        <v>1195</v>
      </c>
      <c r="K21" s="114">
        <v>-59</v>
      </c>
      <c r="L21" s="116">
        <v>-4.9372384937238492</v>
      </c>
    </row>
    <row r="22" spans="1:12" s="110" customFormat="1" ht="15" customHeight="1" x14ac:dyDescent="0.2">
      <c r="A22" s="120"/>
      <c r="B22" s="119"/>
      <c r="C22" s="258" t="s">
        <v>107</v>
      </c>
      <c r="E22" s="113">
        <v>66.578405413356876</v>
      </c>
      <c r="F22" s="115">
        <v>2263</v>
      </c>
      <c r="G22" s="114">
        <v>2306</v>
      </c>
      <c r="H22" s="114">
        <v>2260</v>
      </c>
      <c r="I22" s="114">
        <v>2231</v>
      </c>
      <c r="J22" s="140">
        <v>2241</v>
      </c>
      <c r="K22" s="114">
        <v>22</v>
      </c>
      <c r="L22" s="116">
        <v>0.98170459616242745</v>
      </c>
    </row>
    <row r="23" spans="1:12" s="110" customFormat="1" ht="15" customHeight="1" x14ac:dyDescent="0.2">
      <c r="A23" s="120"/>
      <c r="B23" s="121" t="s">
        <v>111</v>
      </c>
      <c r="C23" s="258"/>
      <c r="E23" s="113">
        <v>15.841199333703498</v>
      </c>
      <c r="F23" s="115">
        <v>2853</v>
      </c>
      <c r="G23" s="114">
        <v>2939</v>
      </c>
      <c r="H23" s="114">
        <v>2973</v>
      </c>
      <c r="I23" s="114">
        <v>2919</v>
      </c>
      <c r="J23" s="140">
        <v>2822</v>
      </c>
      <c r="K23" s="114">
        <v>31</v>
      </c>
      <c r="L23" s="116">
        <v>1.0985116938341601</v>
      </c>
    </row>
    <row r="24" spans="1:12" s="110" customFormat="1" ht="15" customHeight="1" x14ac:dyDescent="0.2">
      <c r="A24" s="120"/>
      <c r="B24" s="119"/>
      <c r="C24" s="258" t="s">
        <v>106</v>
      </c>
      <c r="E24" s="113">
        <v>50.893796004206102</v>
      </c>
      <c r="F24" s="115">
        <v>1452</v>
      </c>
      <c r="G24" s="114">
        <v>1491</v>
      </c>
      <c r="H24" s="114">
        <v>1510</v>
      </c>
      <c r="I24" s="114">
        <v>1474</v>
      </c>
      <c r="J24" s="140">
        <v>1414</v>
      </c>
      <c r="K24" s="114">
        <v>38</v>
      </c>
      <c r="L24" s="116">
        <v>2.6874115983026874</v>
      </c>
    </row>
    <row r="25" spans="1:12" s="110" customFormat="1" ht="15" customHeight="1" x14ac:dyDescent="0.2">
      <c r="A25" s="120"/>
      <c r="B25" s="119"/>
      <c r="C25" s="258" t="s">
        <v>107</v>
      </c>
      <c r="E25" s="113">
        <v>49.106203995793898</v>
      </c>
      <c r="F25" s="115">
        <v>1401</v>
      </c>
      <c r="G25" s="114">
        <v>1448</v>
      </c>
      <c r="H25" s="114">
        <v>1463</v>
      </c>
      <c r="I25" s="114">
        <v>1445</v>
      </c>
      <c r="J25" s="140">
        <v>1408</v>
      </c>
      <c r="K25" s="114">
        <v>-7</v>
      </c>
      <c r="L25" s="116">
        <v>-0.49715909090909088</v>
      </c>
    </row>
    <row r="26" spans="1:12" s="110" customFormat="1" ht="15" customHeight="1" x14ac:dyDescent="0.2">
      <c r="A26" s="120"/>
      <c r="C26" s="121" t="s">
        <v>187</v>
      </c>
      <c r="D26" s="110" t="s">
        <v>188</v>
      </c>
      <c r="E26" s="113">
        <v>1.3214880621876735</v>
      </c>
      <c r="F26" s="115">
        <v>238</v>
      </c>
      <c r="G26" s="114">
        <v>254</v>
      </c>
      <c r="H26" s="114">
        <v>279</v>
      </c>
      <c r="I26" s="114">
        <v>250</v>
      </c>
      <c r="J26" s="140">
        <v>224</v>
      </c>
      <c r="K26" s="114">
        <v>14</v>
      </c>
      <c r="L26" s="116">
        <v>6.25</v>
      </c>
    </row>
    <row r="27" spans="1:12" s="110" customFormat="1" ht="15" customHeight="1" x14ac:dyDescent="0.2">
      <c r="A27" s="120"/>
      <c r="B27" s="119"/>
      <c r="D27" s="259" t="s">
        <v>106</v>
      </c>
      <c r="E27" s="113">
        <v>50.420168067226889</v>
      </c>
      <c r="F27" s="115">
        <v>120</v>
      </c>
      <c r="G27" s="114">
        <v>133</v>
      </c>
      <c r="H27" s="114">
        <v>132</v>
      </c>
      <c r="I27" s="114">
        <v>111</v>
      </c>
      <c r="J27" s="140">
        <v>99</v>
      </c>
      <c r="K27" s="114">
        <v>21</v>
      </c>
      <c r="L27" s="116">
        <v>21.212121212121211</v>
      </c>
    </row>
    <row r="28" spans="1:12" s="110" customFormat="1" ht="15" customHeight="1" x14ac:dyDescent="0.2">
      <c r="A28" s="120"/>
      <c r="B28" s="119"/>
      <c r="D28" s="259" t="s">
        <v>107</v>
      </c>
      <c r="E28" s="113">
        <v>49.579831932773111</v>
      </c>
      <c r="F28" s="115">
        <v>118</v>
      </c>
      <c r="G28" s="114">
        <v>121</v>
      </c>
      <c r="H28" s="114">
        <v>147</v>
      </c>
      <c r="I28" s="114">
        <v>139</v>
      </c>
      <c r="J28" s="140">
        <v>125</v>
      </c>
      <c r="K28" s="114">
        <v>-7</v>
      </c>
      <c r="L28" s="116">
        <v>-5.6</v>
      </c>
    </row>
    <row r="29" spans="1:12" s="110" customFormat="1" ht="24" customHeight="1" x14ac:dyDescent="0.2">
      <c r="A29" s="604" t="s">
        <v>189</v>
      </c>
      <c r="B29" s="605"/>
      <c r="C29" s="605"/>
      <c r="D29" s="606"/>
      <c r="E29" s="113">
        <v>87.729039422543025</v>
      </c>
      <c r="F29" s="115">
        <v>15800</v>
      </c>
      <c r="G29" s="114">
        <v>16556</v>
      </c>
      <c r="H29" s="114">
        <v>16738</v>
      </c>
      <c r="I29" s="114">
        <v>16606</v>
      </c>
      <c r="J29" s="140">
        <v>16423</v>
      </c>
      <c r="K29" s="114">
        <v>-623</v>
      </c>
      <c r="L29" s="116">
        <v>-3.7934603909151798</v>
      </c>
    </row>
    <row r="30" spans="1:12" s="110" customFormat="1" ht="15" customHeight="1" x14ac:dyDescent="0.2">
      <c r="A30" s="120"/>
      <c r="B30" s="119"/>
      <c r="C30" s="258" t="s">
        <v>106</v>
      </c>
      <c r="E30" s="113">
        <v>39.721518987341774</v>
      </c>
      <c r="F30" s="115">
        <v>6276</v>
      </c>
      <c r="G30" s="114">
        <v>6596</v>
      </c>
      <c r="H30" s="114">
        <v>6651</v>
      </c>
      <c r="I30" s="114">
        <v>6554</v>
      </c>
      <c r="J30" s="140">
        <v>6526</v>
      </c>
      <c r="K30" s="114">
        <v>-250</v>
      </c>
      <c r="L30" s="116">
        <v>-3.8308305240576157</v>
      </c>
    </row>
    <row r="31" spans="1:12" s="110" customFormat="1" ht="15" customHeight="1" x14ac:dyDescent="0.2">
      <c r="A31" s="120"/>
      <c r="B31" s="119"/>
      <c r="C31" s="258" t="s">
        <v>107</v>
      </c>
      <c r="E31" s="113">
        <v>60.278481012658226</v>
      </c>
      <c r="F31" s="115">
        <v>9524</v>
      </c>
      <c r="G31" s="114">
        <v>9960</v>
      </c>
      <c r="H31" s="114">
        <v>10087</v>
      </c>
      <c r="I31" s="114">
        <v>10052</v>
      </c>
      <c r="J31" s="140">
        <v>9897</v>
      </c>
      <c r="K31" s="114">
        <v>-373</v>
      </c>
      <c r="L31" s="116">
        <v>-3.7688188339900979</v>
      </c>
    </row>
    <row r="32" spans="1:12" s="110" customFormat="1" ht="15" customHeight="1" x14ac:dyDescent="0.2">
      <c r="A32" s="120"/>
      <c r="B32" s="119" t="s">
        <v>117</v>
      </c>
      <c r="C32" s="258"/>
      <c r="E32" s="113">
        <v>12.226540810660744</v>
      </c>
      <c r="F32" s="114">
        <v>2202</v>
      </c>
      <c r="G32" s="114">
        <v>2197</v>
      </c>
      <c r="H32" s="114">
        <v>2206</v>
      </c>
      <c r="I32" s="114">
        <v>2128</v>
      </c>
      <c r="J32" s="140">
        <v>2113</v>
      </c>
      <c r="K32" s="114">
        <v>89</v>
      </c>
      <c r="L32" s="116">
        <v>4.2120208234737344</v>
      </c>
    </row>
    <row r="33" spans="1:12" s="110" customFormat="1" ht="15" customHeight="1" x14ac:dyDescent="0.2">
      <c r="A33" s="120"/>
      <c r="B33" s="119"/>
      <c r="C33" s="258" t="s">
        <v>106</v>
      </c>
      <c r="E33" s="113">
        <v>37.783832879200723</v>
      </c>
      <c r="F33" s="114">
        <v>832</v>
      </c>
      <c r="G33" s="114">
        <v>837</v>
      </c>
      <c r="H33" s="114">
        <v>845</v>
      </c>
      <c r="I33" s="114">
        <v>807</v>
      </c>
      <c r="J33" s="140">
        <v>787</v>
      </c>
      <c r="K33" s="114">
        <v>45</v>
      </c>
      <c r="L33" s="116">
        <v>5.7179161372299872</v>
      </c>
    </row>
    <row r="34" spans="1:12" s="110" customFormat="1" ht="15" customHeight="1" x14ac:dyDescent="0.2">
      <c r="A34" s="120"/>
      <c r="B34" s="119"/>
      <c r="C34" s="258" t="s">
        <v>107</v>
      </c>
      <c r="E34" s="113">
        <v>62.216167120799277</v>
      </c>
      <c r="F34" s="114">
        <v>1370</v>
      </c>
      <c r="G34" s="114">
        <v>1360</v>
      </c>
      <c r="H34" s="114">
        <v>1361</v>
      </c>
      <c r="I34" s="114">
        <v>1321</v>
      </c>
      <c r="J34" s="140">
        <v>1326</v>
      </c>
      <c r="K34" s="114">
        <v>44</v>
      </c>
      <c r="L34" s="116">
        <v>3.3182503770739067</v>
      </c>
    </row>
    <row r="35" spans="1:12" s="110" customFormat="1" ht="24" customHeight="1" x14ac:dyDescent="0.2">
      <c r="A35" s="604" t="s">
        <v>192</v>
      </c>
      <c r="B35" s="605"/>
      <c r="C35" s="605"/>
      <c r="D35" s="606"/>
      <c r="E35" s="113">
        <v>13.814547473625764</v>
      </c>
      <c r="F35" s="114">
        <v>2488</v>
      </c>
      <c r="G35" s="114">
        <v>2627</v>
      </c>
      <c r="H35" s="114">
        <v>2736</v>
      </c>
      <c r="I35" s="114">
        <v>2753</v>
      </c>
      <c r="J35" s="114">
        <v>2578</v>
      </c>
      <c r="K35" s="318">
        <v>-90</v>
      </c>
      <c r="L35" s="319">
        <v>-3.4910783553141971</v>
      </c>
    </row>
    <row r="36" spans="1:12" s="110" customFormat="1" ht="15" customHeight="1" x14ac:dyDescent="0.2">
      <c r="A36" s="120"/>
      <c r="B36" s="119"/>
      <c r="C36" s="258" t="s">
        <v>106</v>
      </c>
      <c r="E36" s="113">
        <v>38.745980707395496</v>
      </c>
      <c r="F36" s="114">
        <v>964</v>
      </c>
      <c r="G36" s="114">
        <v>1022</v>
      </c>
      <c r="H36" s="114">
        <v>1073</v>
      </c>
      <c r="I36" s="114">
        <v>1096</v>
      </c>
      <c r="J36" s="114">
        <v>993</v>
      </c>
      <c r="K36" s="318">
        <v>-29</v>
      </c>
      <c r="L36" s="116">
        <v>-2.9204431017119838</v>
      </c>
    </row>
    <row r="37" spans="1:12" s="110" customFormat="1" ht="15" customHeight="1" x14ac:dyDescent="0.2">
      <c r="A37" s="120"/>
      <c r="B37" s="119"/>
      <c r="C37" s="258" t="s">
        <v>107</v>
      </c>
      <c r="E37" s="113">
        <v>61.254019292604504</v>
      </c>
      <c r="F37" s="114">
        <v>1524</v>
      </c>
      <c r="G37" s="114">
        <v>1605</v>
      </c>
      <c r="H37" s="114">
        <v>1663</v>
      </c>
      <c r="I37" s="114">
        <v>1657</v>
      </c>
      <c r="J37" s="140">
        <v>1585</v>
      </c>
      <c r="K37" s="114">
        <v>-61</v>
      </c>
      <c r="L37" s="116">
        <v>-3.8485804416403786</v>
      </c>
    </row>
    <row r="38" spans="1:12" s="110" customFormat="1" ht="15" customHeight="1" x14ac:dyDescent="0.2">
      <c r="A38" s="120"/>
      <c r="B38" s="119" t="s">
        <v>328</v>
      </c>
      <c r="C38" s="258"/>
      <c r="E38" s="113">
        <v>67.257079400333154</v>
      </c>
      <c r="F38" s="114">
        <v>12113</v>
      </c>
      <c r="G38" s="114">
        <v>12586</v>
      </c>
      <c r="H38" s="114">
        <v>12656</v>
      </c>
      <c r="I38" s="114">
        <v>12477</v>
      </c>
      <c r="J38" s="140">
        <v>12406</v>
      </c>
      <c r="K38" s="114">
        <v>-293</v>
      </c>
      <c r="L38" s="116">
        <v>-2.3617604384975013</v>
      </c>
    </row>
    <row r="39" spans="1:12" s="110" customFormat="1" ht="15" customHeight="1" x14ac:dyDescent="0.2">
      <c r="A39" s="120"/>
      <c r="B39" s="119"/>
      <c r="C39" s="258" t="s">
        <v>106</v>
      </c>
      <c r="E39" s="113">
        <v>40.105671592503924</v>
      </c>
      <c r="F39" s="115">
        <v>4858</v>
      </c>
      <c r="G39" s="114">
        <v>5078</v>
      </c>
      <c r="H39" s="114">
        <v>5076</v>
      </c>
      <c r="I39" s="114">
        <v>4952</v>
      </c>
      <c r="J39" s="140">
        <v>4976</v>
      </c>
      <c r="K39" s="114">
        <v>-118</v>
      </c>
      <c r="L39" s="116">
        <v>-2.3713826366559485</v>
      </c>
    </row>
    <row r="40" spans="1:12" s="110" customFormat="1" ht="15" customHeight="1" x14ac:dyDescent="0.2">
      <c r="A40" s="120"/>
      <c r="B40" s="119"/>
      <c r="C40" s="258" t="s">
        <v>107</v>
      </c>
      <c r="E40" s="113">
        <v>59.894328407496076</v>
      </c>
      <c r="F40" s="115">
        <v>7255</v>
      </c>
      <c r="G40" s="114">
        <v>7508</v>
      </c>
      <c r="H40" s="114">
        <v>7580</v>
      </c>
      <c r="I40" s="114">
        <v>7525</v>
      </c>
      <c r="J40" s="140">
        <v>7430</v>
      </c>
      <c r="K40" s="114">
        <v>-175</v>
      </c>
      <c r="L40" s="116">
        <v>-2.3553162853297445</v>
      </c>
    </row>
    <row r="41" spans="1:12" s="110" customFormat="1" ht="15" customHeight="1" x14ac:dyDescent="0.2">
      <c r="A41" s="120"/>
      <c r="B41" s="320" t="s">
        <v>516</v>
      </c>
      <c r="C41" s="258"/>
      <c r="E41" s="113">
        <v>6.612992781787896</v>
      </c>
      <c r="F41" s="115">
        <v>1191</v>
      </c>
      <c r="G41" s="114">
        <v>1215</v>
      </c>
      <c r="H41" s="114">
        <v>1217</v>
      </c>
      <c r="I41" s="114">
        <v>1199</v>
      </c>
      <c r="J41" s="140">
        <v>1211</v>
      </c>
      <c r="K41" s="114">
        <v>-20</v>
      </c>
      <c r="L41" s="116">
        <v>-1.6515276630883566</v>
      </c>
    </row>
    <row r="42" spans="1:12" s="110" customFormat="1" ht="15" customHeight="1" x14ac:dyDescent="0.2">
      <c r="A42" s="120"/>
      <c r="B42" s="119"/>
      <c r="C42" s="268" t="s">
        <v>106</v>
      </c>
      <c r="D42" s="182"/>
      <c r="E42" s="113">
        <v>41.057934508816118</v>
      </c>
      <c r="F42" s="115">
        <v>489</v>
      </c>
      <c r="G42" s="114">
        <v>503</v>
      </c>
      <c r="H42" s="114">
        <v>512</v>
      </c>
      <c r="I42" s="114">
        <v>504</v>
      </c>
      <c r="J42" s="140">
        <v>513</v>
      </c>
      <c r="K42" s="114">
        <v>-24</v>
      </c>
      <c r="L42" s="116">
        <v>-4.6783625730994149</v>
      </c>
    </row>
    <row r="43" spans="1:12" s="110" customFormat="1" ht="15" customHeight="1" x14ac:dyDescent="0.2">
      <c r="A43" s="120"/>
      <c r="B43" s="119"/>
      <c r="C43" s="268" t="s">
        <v>107</v>
      </c>
      <c r="D43" s="182"/>
      <c r="E43" s="113">
        <v>58.942065491183882</v>
      </c>
      <c r="F43" s="115">
        <v>702</v>
      </c>
      <c r="G43" s="114">
        <v>712</v>
      </c>
      <c r="H43" s="114">
        <v>705</v>
      </c>
      <c r="I43" s="114">
        <v>695</v>
      </c>
      <c r="J43" s="140">
        <v>698</v>
      </c>
      <c r="K43" s="114">
        <v>4</v>
      </c>
      <c r="L43" s="116">
        <v>0.57306590257879653</v>
      </c>
    </row>
    <row r="44" spans="1:12" s="110" customFormat="1" ht="15" customHeight="1" x14ac:dyDescent="0.2">
      <c r="A44" s="120"/>
      <c r="B44" s="119" t="s">
        <v>205</v>
      </c>
      <c r="C44" s="268"/>
      <c r="D44" s="182"/>
      <c r="E44" s="113">
        <v>12.315380344253192</v>
      </c>
      <c r="F44" s="115">
        <v>2218</v>
      </c>
      <c r="G44" s="114">
        <v>2333</v>
      </c>
      <c r="H44" s="114">
        <v>2341</v>
      </c>
      <c r="I44" s="114">
        <v>2308</v>
      </c>
      <c r="J44" s="140">
        <v>2347</v>
      </c>
      <c r="K44" s="114">
        <v>-129</v>
      </c>
      <c r="L44" s="116">
        <v>-5.4963783553472521</v>
      </c>
    </row>
    <row r="45" spans="1:12" s="110" customFormat="1" ht="15" customHeight="1" x14ac:dyDescent="0.2">
      <c r="A45" s="120"/>
      <c r="B45" s="119"/>
      <c r="C45" s="268" t="s">
        <v>106</v>
      </c>
      <c r="D45" s="182"/>
      <c r="E45" s="113">
        <v>36.023444544634806</v>
      </c>
      <c r="F45" s="115">
        <v>799</v>
      </c>
      <c r="G45" s="114">
        <v>832</v>
      </c>
      <c r="H45" s="114">
        <v>837</v>
      </c>
      <c r="I45" s="114">
        <v>810</v>
      </c>
      <c r="J45" s="140">
        <v>833</v>
      </c>
      <c r="K45" s="114">
        <v>-34</v>
      </c>
      <c r="L45" s="116">
        <v>-4.0816326530612246</v>
      </c>
    </row>
    <row r="46" spans="1:12" s="110" customFormat="1" ht="15" customHeight="1" x14ac:dyDescent="0.2">
      <c r="A46" s="123"/>
      <c r="B46" s="124"/>
      <c r="C46" s="260" t="s">
        <v>107</v>
      </c>
      <c r="D46" s="261"/>
      <c r="E46" s="125">
        <v>63.976555455365194</v>
      </c>
      <c r="F46" s="143">
        <v>1419</v>
      </c>
      <c r="G46" s="144">
        <v>1501</v>
      </c>
      <c r="H46" s="144">
        <v>1504</v>
      </c>
      <c r="I46" s="144">
        <v>1498</v>
      </c>
      <c r="J46" s="145">
        <v>1514</v>
      </c>
      <c r="K46" s="144">
        <v>-95</v>
      </c>
      <c r="L46" s="146">
        <v>-6.2747688243064728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18010</v>
      </c>
      <c r="E11" s="114">
        <v>18761</v>
      </c>
      <c r="F11" s="114">
        <v>18950</v>
      </c>
      <c r="G11" s="114">
        <v>18737</v>
      </c>
      <c r="H11" s="140">
        <v>18542</v>
      </c>
      <c r="I11" s="115">
        <v>-532</v>
      </c>
      <c r="J11" s="116">
        <v>-2.8691619027073672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8.3953359244863961</v>
      </c>
      <c r="D14" s="115">
        <v>1512</v>
      </c>
      <c r="E14" s="114">
        <v>1544</v>
      </c>
      <c r="F14" s="114">
        <v>1626</v>
      </c>
      <c r="G14" s="114">
        <v>1597</v>
      </c>
      <c r="H14" s="140">
        <v>1627</v>
      </c>
      <c r="I14" s="115">
        <v>-115</v>
      </c>
      <c r="J14" s="116">
        <v>-7.0682237246465887</v>
      </c>
      <c r="K14" s="110"/>
      <c r="L14" s="110"/>
      <c r="M14" s="110"/>
      <c r="N14" s="110"/>
      <c r="O14" s="110"/>
    </row>
    <row r="15" spans="1:15" s="110" customFormat="1" ht="24.95" customHeight="1" x14ac:dyDescent="0.2">
      <c r="A15" s="193" t="s">
        <v>216</v>
      </c>
      <c r="B15" s="199" t="s">
        <v>217</v>
      </c>
      <c r="C15" s="113">
        <v>4.0644086618545252</v>
      </c>
      <c r="D15" s="115">
        <v>732</v>
      </c>
      <c r="E15" s="114">
        <v>756</v>
      </c>
      <c r="F15" s="114">
        <v>817</v>
      </c>
      <c r="G15" s="114">
        <v>777</v>
      </c>
      <c r="H15" s="140">
        <v>763</v>
      </c>
      <c r="I15" s="115">
        <v>-31</v>
      </c>
      <c r="J15" s="116">
        <v>-4.0629095674967237</v>
      </c>
    </row>
    <row r="16" spans="1:15" s="287" customFormat="1" ht="24.95" customHeight="1" x14ac:dyDescent="0.2">
      <c r="A16" s="193" t="s">
        <v>218</v>
      </c>
      <c r="B16" s="199" t="s">
        <v>141</v>
      </c>
      <c r="C16" s="113">
        <v>3.1649083842309826</v>
      </c>
      <c r="D16" s="115">
        <v>570</v>
      </c>
      <c r="E16" s="114">
        <v>572</v>
      </c>
      <c r="F16" s="114">
        <v>596</v>
      </c>
      <c r="G16" s="114">
        <v>609</v>
      </c>
      <c r="H16" s="140">
        <v>663</v>
      </c>
      <c r="I16" s="115">
        <v>-93</v>
      </c>
      <c r="J16" s="116">
        <v>-14.027149321266968</v>
      </c>
      <c r="K16" s="110"/>
      <c r="L16" s="110"/>
      <c r="M16" s="110"/>
      <c r="N16" s="110"/>
      <c r="O16" s="110"/>
    </row>
    <row r="17" spans="1:15" s="110" customFormat="1" ht="24.95" customHeight="1" x14ac:dyDescent="0.2">
      <c r="A17" s="193" t="s">
        <v>142</v>
      </c>
      <c r="B17" s="199" t="s">
        <v>220</v>
      </c>
      <c r="C17" s="113">
        <v>1.1660188784008885</v>
      </c>
      <c r="D17" s="115">
        <v>210</v>
      </c>
      <c r="E17" s="114">
        <v>216</v>
      </c>
      <c r="F17" s="114">
        <v>213</v>
      </c>
      <c r="G17" s="114">
        <v>211</v>
      </c>
      <c r="H17" s="140">
        <v>201</v>
      </c>
      <c r="I17" s="115">
        <v>9</v>
      </c>
      <c r="J17" s="116">
        <v>4.4776119402985071</v>
      </c>
    </row>
    <row r="18" spans="1:15" s="287" customFormat="1" ht="24.95" customHeight="1" x14ac:dyDescent="0.2">
      <c r="A18" s="201" t="s">
        <v>144</v>
      </c>
      <c r="B18" s="202" t="s">
        <v>145</v>
      </c>
      <c r="C18" s="113">
        <v>6.1132704053303719</v>
      </c>
      <c r="D18" s="115">
        <v>1101</v>
      </c>
      <c r="E18" s="114">
        <v>1050</v>
      </c>
      <c r="F18" s="114">
        <v>1055</v>
      </c>
      <c r="G18" s="114">
        <v>1035</v>
      </c>
      <c r="H18" s="140">
        <v>1011</v>
      </c>
      <c r="I18" s="115">
        <v>90</v>
      </c>
      <c r="J18" s="116">
        <v>8.9020771513353107</v>
      </c>
      <c r="K18" s="110"/>
      <c r="L18" s="110"/>
      <c r="M18" s="110"/>
      <c r="N18" s="110"/>
      <c r="O18" s="110"/>
    </row>
    <row r="19" spans="1:15" s="110" customFormat="1" ht="24.95" customHeight="1" x14ac:dyDescent="0.2">
      <c r="A19" s="193" t="s">
        <v>146</v>
      </c>
      <c r="B19" s="199" t="s">
        <v>147</v>
      </c>
      <c r="C19" s="113">
        <v>13.636868406440867</v>
      </c>
      <c r="D19" s="115">
        <v>2456</v>
      </c>
      <c r="E19" s="114">
        <v>2604</v>
      </c>
      <c r="F19" s="114">
        <v>2566</v>
      </c>
      <c r="G19" s="114">
        <v>2623</v>
      </c>
      <c r="H19" s="140">
        <v>2539</v>
      </c>
      <c r="I19" s="115">
        <v>-83</v>
      </c>
      <c r="J19" s="116">
        <v>-3.2690035447026387</v>
      </c>
    </row>
    <row r="20" spans="1:15" s="287" customFormat="1" ht="24.95" customHeight="1" x14ac:dyDescent="0.2">
      <c r="A20" s="193" t="s">
        <v>148</v>
      </c>
      <c r="B20" s="199" t="s">
        <v>149</v>
      </c>
      <c r="C20" s="113">
        <v>3.8867295946696281</v>
      </c>
      <c r="D20" s="115">
        <v>700</v>
      </c>
      <c r="E20" s="114">
        <v>804</v>
      </c>
      <c r="F20" s="114">
        <v>789</v>
      </c>
      <c r="G20" s="114">
        <v>792</v>
      </c>
      <c r="H20" s="140">
        <v>797</v>
      </c>
      <c r="I20" s="115">
        <v>-97</v>
      </c>
      <c r="J20" s="116">
        <v>-12.170639899623588</v>
      </c>
      <c r="K20" s="110"/>
      <c r="L20" s="110"/>
      <c r="M20" s="110"/>
      <c r="N20" s="110"/>
      <c r="O20" s="110"/>
    </row>
    <row r="21" spans="1:15" s="110" customFormat="1" ht="24.95" customHeight="1" x14ac:dyDescent="0.2">
      <c r="A21" s="201" t="s">
        <v>150</v>
      </c>
      <c r="B21" s="202" t="s">
        <v>151</v>
      </c>
      <c r="C21" s="113">
        <v>18.728484175458078</v>
      </c>
      <c r="D21" s="115">
        <v>3373</v>
      </c>
      <c r="E21" s="114">
        <v>3712</v>
      </c>
      <c r="F21" s="114">
        <v>3992</v>
      </c>
      <c r="G21" s="114">
        <v>3930</v>
      </c>
      <c r="H21" s="140">
        <v>3722</v>
      </c>
      <c r="I21" s="115">
        <v>-349</v>
      </c>
      <c r="J21" s="116">
        <v>-9.3766792047286405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0.83842309827873407</v>
      </c>
      <c r="D23" s="115">
        <v>151</v>
      </c>
      <c r="E23" s="114">
        <v>154</v>
      </c>
      <c r="F23" s="114">
        <v>157</v>
      </c>
      <c r="G23" s="114">
        <v>151</v>
      </c>
      <c r="H23" s="140">
        <v>149</v>
      </c>
      <c r="I23" s="115">
        <v>2</v>
      </c>
      <c r="J23" s="116">
        <v>1.3422818791946309</v>
      </c>
    </row>
    <row r="24" spans="1:15" s="110" customFormat="1" ht="24.95" customHeight="1" x14ac:dyDescent="0.2">
      <c r="A24" s="193" t="s">
        <v>156</v>
      </c>
      <c r="B24" s="199" t="s">
        <v>221</v>
      </c>
      <c r="C24" s="113">
        <v>8.4619655746807325</v>
      </c>
      <c r="D24" s="115">
        <v>1524</v>
      </c>
      <c r="E24" s="114">
        <v>1566</v>
      </c>
      <c r="F24" s="114">
        <v>1521</v>
      </c>
      <c r="G24" s="114">
        <v>1495</v>
      </c>
      <c r="H24" s="140">
        <v>1507</v>
      </c>
      <c r="I24" s="115">
        <v>17</v>
      </c>
      <c r="J24" s="116">
        <v>1.1280690112806901</v>
      </c>
    </row>
    <row r="25" spans="1:15" s="110" customFormat="1" ht="24.95" customHeight="1" x14ac:dyDescent="0.2">
      <c r="A25" s="193" t="s">
        <v>222</v>
      </c>
      <c r="B25" s="204" t="s">
        <v>159</v>
      </c>
      <c r="C25" s="113">
        <v>13.353692393114937</v>
      </c>
      <c r="D25" s="115">
        <v>2405</v>
      </c>
      <c r="E25" s="114">
        <v>2405</v>
      </c>
      <c r="F25" s="114">
        <v>2352</v>
      </c>
      <c r="G25" s="114">
        <v>2198</v>
      </c>
      <c r="H25" s="140">
        <v>2269</v>
      </c>
      <c r="I25" s="115">
        <v>136</v>
      </c>
      <c r="J25" s="116">
        <v>5.9938298810048476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2.2209883398112158</v>
      </c>
      <c r="D27" s="115">
        <v>400</v>
      </c>
      <c r="E27" s="114">
        <v>402</v>
      </c>
      <c r="F27" s="114">
        <v>407</v>
      </c>
      <c r="G27" s="114">
        <v>420</v>
      </c>
      <c r="H27" s="140">
        <v>417</v>
      </c>
      <c r="I27" s="115">
        <v>-17</v>
      </c>
      <c r="J27" s="116">
        <v>-4.0767386091127102</v>
      </c>
    </row>
    <row r="28" spans="1:15" s="110" customFormat="1" ht="24.95" customHeight="1" x14ac:dyDescent="0.2">
      <c r="A28" s="193" t="s">
        <v>163</v>
      </c>
      <c r="B28" s="199" t="s">
        <v>164</v>
      </c>
      <c r="C28" s="113">
        <v>2.0710716268739588</v>
      </c>
      <c r="D28" s="115">
        <v>373</v>
      </c>
      <c r="E28" s="114">
        <v>396</v>
      </c>
      <c r="F28" s="114">
        <v>304</v>
      </c>
      <c r="G28" s="114">
        <v>307</v>
      </c>
      <c r="H28" s="140">
        <v>435</v>
      </c>
      <c r="I28" s="115">
        <v>-62</v>
      </c>
      <c r="J28" s="116">
        <v>-14.25287356321839</v>
      </c>
    </row>
    <row r="29" spans="1:15" s="110" customFormat="1" ht="24.95" customHeight="1" x14ac:dyDescent="0.2">
      <c r="A29" s="193">
        <v>86</v>
      </c>
      <c r="B29" s="199" t="s">
        <v>165</v>
      </c>
      <c r="C29" s="113">
        <v>4.3364797334813989</v>
      </c>
      <c r="D29" s="115">
        <v>781</v>
      </c>
      <c r="E29" s="114">
        <v>785</v>
      </c>
      <c r="F29" s="114">
        <v>774</v>
      </c>
      <c r="G29" s="114">
        <v>775</v>
      </c>
      <c r="H29" s="140">
        <v>786</v>
      </c>
      <c r="I29" s="115">
        <v>-5</v>
      </c>
      <c r="J29" s="116">
        <v>-0.63613231552162852</v>
      </c>
    </row>
    <row r="30" spans="1:15" s="110" customFormat="1" ht="24.95" customHeight="1" x14ac:dyDescent="0.2">
      <c r="A30" s="193">
        <v>87.88</v>
      </c>
      <c r="B30" s="204" t="s">
        <v>166</v>
      </c>
      <c r="C30" s="113">
        <v>2.0210993892282065</v>
      </c>
      <c r="D30" s="115">
        <v>364</v>
      </c>
      <c r="E30" s="114">
        <v>383</v>
      </c>
      <c r="F30" s="114">
        <v>379</v>
      </c>
      <c r="G30" s="114">
        <v>382</v>
      </c>
      <c r="H30" s="140">
        <v>367</v>
      </c>
      <c r="I30" s="115">
        <v>-3</v>
      </c>
      <c r="J30" s="116">
        <v>-0.81743869209809261</v>
      </c>
    </row>
    <row r="31" spans="1:15" s="110" customFormat="1" ht="24.95" customHeight="1" x14ac:dyDescent="0.2">
      <c r="A31" s="193" t="s">
        <v>167</v>
      </c>
      <c r="B31" s="199" t="s">
        <v>168</v>
      </c>
      <c r="C31" s="113">
        <v>10.699611327040532</v>
      </c>
      <c r="D31" s="115">
        <v>1927</v>
      </c>
      <c r="E31" s="114">
        <v>1996</v>
      </c>
      <c r="F31" s="114">
        <v>2014</v>
      </c>
      <c r="G31" s="114">
        <v>2008</v>
      </c>
      <c r="H31" s="140">
        <v>1977</v>
      </c>
      <c r="I31" s="115">
        <v>-50</v>
      </c>
      <c r="J31" s="116">
        <v>-2.5290844714213456</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81.987784564131033</v>
      </c>
      <c r="D36" s="143">
        <v>14766</v>
      </c>
      <c r="E36" s="144">
        <v>15544</v>
      </c>
      <c r="F36" s="144">
        <v>15594</v>
      </c>
      <c r="G36" s="144">
        <v>15414</v>
      </c>
      <c r="H36" s="145">
        <v>15309</v>
      </c>
      <c r="I36" s="143">
        <v>-543</v>
      </c>
      <c r="J36" s="146">
        <v>-3.5469331765628063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18010</v>
      </c>
      <c r="F11" s="264">
        <v>18761</v>
      </c>
      <c r="G11" s="264">
        <v>18950</v>
      </c>
      <c r="H11" s="264">
        <v>18737</v>
      </c>
      <c r="I11" s="265">
        <v>18542</v>
      </c>
      <c r="J11" s="263">
        <v>-532</v>
      </c>
      <c r="K11" s="266">
        <v>-2.8691619027073672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45.546918378678512</v>
      </c>
      <c r="E13" s="115">
        <v>8203</v>
      </c>
      <c r="F13" s="114">
        <v>8545</v>
      </c>
      <c r="G13" s="114">
        <v>8681</v>
      </c>
      <c r="H13" s="114">
        <v>8488</v>
      </c>
      <c r="I13" s="140">
        <v>8345</v>
      </c>
      <c r="J13" s="115">
        <v>-142</v>
      </c>
      <c r="K13" s="116">
        <v>-1.7016177351707609</v>
      </c>
    </row>
    <row r="14" spans="1:15" ht="15.95" customHeight="1" x14ac:dyDescent="0.2">
      <c r="A14" s="306" t="s">
        <v>230</v>
      </c>
      <c r="B14" s="307"/>
      <c r="C14" s="308"/>
      <c r="D14" s="113">
        <v>42.431982232093283</v>
      </c>
      <c r="E14" s="115">
        <v>7642</v>
      </c>
      <c r="F14" s="114">
        <v>7982</v>
      </c>
      <c r="G14" s="114">
        <v>8104</v>
      </c>
      <c r="H14" s="114">
        <v>8092</v>
      </c>
      <c r="I14" s="140">
        <v>7943</v>
      </c>
      <c r="J14" s="115">
        <v>-301</v>
      </c>
      <c r="K14" s="116">
        <v>-3.7895001888455244</v>
      </c>
    </row>
    <row r="15" spans="1:15" ht="15.95" customHeight="1" x14ac:dyDescent="0.2">
      <c r="A15" s="306" t="s">
        <v>231</v>
      </c>
      <c r="B15" s="307"/>
      <c r="C15" s="308"/>
      <c r="D15" s="113">
        <v>6.1188228761798999</v>
      </c>
      <c r="E15" s="115">
        <v>1102</v>
      </c>
      <c r="F15" s="114">
        <v>1129</v>
      </c>
      <c r="G15" s="114">
        <v>1089</v>
      </c>
      <c r="H15" s="114">
        <v>1063</v>
      </c>
      <c r="I15" s="140">
        <v>1201</v>
      </c>
      <c r="J15" s="115">
        <v>-99</v>
      </c>
      <c r="K15" s="116">
        <v>-8.2431307243963357</v>
      </c>
    </row>
    <row r="16" spans="1:15" ht="15.95" customHeight="1" x14ac:dyDescent="0.2">
      <c r="A16" s="306" t="s">
        <v>232</v>
      </c>
      <c r="B16" s="307"/>
      <c r="C16" s="308"/>
      <c r="D16" s="113">
        <v>2.6152137701277067</v>
      </c>
      <c r="E16" s="115">
        <v>471</v>
      </c>
      <c r="F16" s="114">
        <v>495</v>
      </c>
      <c r="G16" s="114">
        <v>481</v>
      </c>
      <c r="H16" s="114">
        <v>482</v>
      </c>
      <c r="I16" s="140">
        <v>469</v>
      </c>
      <c r="J16" s="115">
        <v>2</v>
      </c>
      <c r="K16" s="116">
        <v>0.42643923240938164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1.9100499722376458</v>
      </c>
      <c r="E18" s="115">
        <v>344</v>
      </c>
      <c r="F18" s="114">
        <v>336</v>
      </c>
      <c r="G18" s="114">
        <v>413</v>
      </c>
      <c r="H18" s="114">
        <v>415</v>
      </c>
      <c r="I18" s="140">
        <v>324</v>
      </c>
      <c r="J18" s="115">
        <v>20</v>
      </c>
      <c r="K18" s="116">
        <v>6.1728395061728394</v>
      </c>
    </row>
    <row r="19" spans="1:11" ht="14.1" customHeight="1" x14ac:dyDescent="0.2">
      <c r="A19" s="306" t="s">
        <v>235</v>
      </c>
      <c r="B19" s="307" t="s">
        <v>236</v>
      </c>
      <c r="C19" s="308"/>
      <c r="D19" s="113">
        <v>1.2048861743475847</v>
      </c>
      <c r="E19" s="115">
        <v>217</v>
      </c>
      <c r="F19" s="114">
        <v>208</v>
      </c>
      <c r="G19" s="114">
        <v>248</v>
      </c>
      <c r="H19" s="114">
        <v>251</v>
      </c>
      <c r="I19" s="140">
        <v>213</v>
      </c>
      <c r="J19" s="115">
        <v>4</v>
      </c>
      <c r="K19" s="116">
        <v>1.8779342723004695</v>
      </c>
    </row>
    <row r="20" spans="1:11" ht="14.1" customHeight="1" x14ac:dyDescent="0.2">
      <c r="A20" s="306">
        <v>12</v>
      </c>
      <c r="B20" s="307" t="s">
        <v>237</v>
      </c>
      <c r="C20" s="308"/>
      <c r="D20" s="113">
        <v>0.97168239866740702</v>
      </c>
      <c r="E20" s="115">
        <v>175</v>
      </c>
      <c r="F20" s="114">
        <v>173</v>
      </c>
      <c r="G20" s="114">
        <v>205</v>
      </c>
      <c r="H20" s="114">
        <v>195</v>
      </c>
      <c r="I20" s="140">
        <v>177</v>
      </c>
      <c r="J20" s="115">
        <v>-2</v>
      </c>
      <c r="K20" s="116">
        <v>-1.1299435028248588</v>
      </c>
    </row>
    <row r="21" spans="1:11" ht="14.1" customHeight="1" x14ac:dyDescent="0.2">
      <c r="A21" s="306">
        <v>21</v>
      </c>
      <c r="B21" s="307" t="s">
        <v>238</v>
      </c>
      <c r="C21" s="308"/>
      <c r="D21" s="113">
        <v>9.9944475291504714E-2</v>
      </c>
      <c r="E21" s="115">
        <v>18</v>
      </c>
      <c r="F21" s="114">
        <v>16</v>
      </c>
      <c r="G21" s="114">
        <v>18</v>
      </c>
      <c r="H21" s="114">
        <v>20</v>
      </c>
      <c r="I21" s="140">
        <v>15</v>
      </c>
      <c r="J21" s="115">
        <v>3</v>
      </c>
      <c r="K21" s="116">
        <v>20</v>
      </c>
    </row>
    <row r="22" spans="1:11" ht="14.1" customHeight="1" x14ac:dyDescent="0.2">
      <c r="A22" s="306">
        <v>22</v>
      </c>
      <c r="B22" s="307" t="s">
        <v>239</v>
      </c>
      <c r="C22" s="308"/>
      <c r="D22" s="113">
        <v>0.78289838978345361</v>
      </c>
      <c r="E22" s="115">
        <v>141</v>
      </c>
      <c r="F22" s="114">
        <v>139</v>
      </c>
      <c r="G22" s="114">
        <v>132</v>
      </c>
      <c r="H22" s="114">
        <v>135</v>
      </c>
      <c r="I22" s="140">
        <v>126</v>
      </c>
      <c r="J22" s="115">
        <v>15</v>
      </c>
      <c r="K22" s="116">
        <v>11.904761904761905</v>
      </c>
    </row>
    <row r="23" spans="1:11" ht="14.1" customHeight="1" x14ac:dyDescent="0.2">
      <c r="A23" s="306">
        <v>23</v>
      </c>
      <c r="B23" s="307" t="s">
        <v>240</v>
      </c>
      <c r="C23" s="308"/>
      <c r="D23" s="113">
        <v>0.28317601332593006</v>
      </c>
      <c r="E23" s="115">
        <v>51</v>
      </c>
      <c r="F23" s="114">
        <v>68</v>
      </c>
      <c r="G23" s="114">
        <v>76</v>
      </c>
      <c r="H23" s="114">
        <v>89</v>
      </c>
      <c r="I23" s="140">
        <v>83</v>
      </c>
      <c r="J23" s="115">
        <v>-32</v>
      </c>
      <c r="K23" s="116">
        <v>-38.554216867469883</v>
      </c>
    </row>
    <row r="24" spans="1:11" ht="14.1" customHeight="1" x14ac:dyDescent="0.2">
      <c r="A24" s="306">
        <v>24</v>
      </c>
      <c r="B24" s="307" t="s">
        <v>241</v>
      </c>
      <c r="C24" s="308"/>
      <c r="D24" s="113">
        <v>0.78845086063298164</v>
      </c>
      <c r="E24" s="115">
        <v>142</v>
      </c>
      <c r="F24" s="114">
        <v>151</v>
      </c>
      <c r="G24" s="114">
        <v>163</v>
      </c>
      <c r="H24" s="114">
        <v>168</v>
      </c>
      <c r="I24" s="140">
        <v>176</v>
      </c>
      <c r="J24" s="115">
        <v>-34</v>
      </c>
      <c r="K24" s="116">
        <v>-19.318181818181817</v>
      </c>
    </row>
    <row r="25" spans="1:11" ht="14.1" customHeight="1" x14ac:dyDescent="0.2">
      <c r="A25" s="306">
        <v>25</v>
      </c>
      <c r="B25" s="307" t="s">
        <v>242</v>
      </c>
      <c r="C25" s="308"/>
      <c r="D25" s="113">
        <v>1.6046640755136035</v>
      </c>
      <c r="E25" s="115">
        <v>289</v>
      </c>
      <c r="F25" s="114">
        <v>288</v>
      </c>
      <c r="G25" s="114">
        <v>284</v>
      </c>
      <c r="H25" s="114">
        <v>284</v>
      </c>
      <c r="I25" s="140">
        <v>290</v>
      </c>
      <c r="J25" s="115">
        <v>-1</v>
      </c>
      <c r="K25" s="116">
        <v>-0.34482758620689657</v>
      </c>
    </row>
    <row r="26" spans="1:11" ht="14.1" customHeight="1" x14ac:dyDescent="0.2">
      <c r="A26" s="306">
        <v>26</v>
      </c>
      <c r="B26" s="307" t="s">
        <v>243</v>
      </c>
      <c r="C26" s="308"/>
      <c r="D26" s="113">
        <v>1.1438089950027763</v>
      </c>
      <c r="E26" s="115">
        <v>206</v>
      </c>
      <c r="F26" s="114">
        <v>198</v>
      </c>
      <c r="G26" s="114">
        <v>210</v>
      </c>
      <c r="H26" s="114">
        <v>218</v>
      </c>
      <c r="I26" s="140">
        <v>214</v>
      </c>
      <c r="J26" s="115">
        <v>-8</v>
      </c>
      <c r="K26" s="116">
        <v>-3.7383177570093458</v>
      </c>
    </row>
    <row r="27" spans="1:11" ht="14.1" customHeight="1" x14ac:dyDescent="0.2">
      <c r="A27" s="306">
        <v>27</v>
      </c>
      <c r="B27" s="307" t="s">
        <v>244</v>
      </c>
      <c r="C27" s="308"/>
      <c r="D27" s="113">
        <v>0.49416990560799556</v>
      </c>
      <c r="E27" s="115">
        <v>89</v>
      </c>
      <c r="F27" s="114">
        <v>94</v>
      </c>
      <c r="G27" s="114">
        <v>79</v>
      </c>
      <c r="H27" s="114">
        <v>77</v>
      </c>
      <c r="I27" s="140">
        <v>85</v>
      </c>
      <c r="J27" s="115">
        <v>4</v>
      </c>
      <c r="K27" s="116">
        <v>4.7058823529411766</v>
      </c>
    </row>
    <row r="28" spans="1:11" ht="14.1" customHeight="1" x14ac:dyDescent="0.2">
      <c r="A28" s="306">
        <v>28</v>
      </c>
      <c r="B28" s="307" t="s">
        <v>245</v>
      </c>
      <c r="C28" s="308"/>
      <c r="D28" s="113">
        <v>0.34980566352026654</v>
      </c>
      <c r="E28" s="115">
        <v>63</v>
      </c>
      <c r="F28" s="114">
        <v>65</v>
      </c>
      <c r="G28" s="114">
        <v>65</v>
      </c>
      <c r="H28" s="114">
        <v>72</v>
      </c>
      <c r="I28" s="140">
        <v>71</v>
      </c>
      <c r="J28" s="115">
        <v>-8</v>
      </c>
      <c r="K28" s="116">
        <v>-11.267605633802816</v>
      </c>
    </row>
    <row r="29" spans="1:11" ht="14.1" customHeight="1" x14ac:dyDescent="0.2">
      <c r="A29" s="306">
        <v>29</v>
      </c>
      <c r="B29" s="307" t="s">
        <v>246</v>
      </c>
      <c r="C29" s="308"/>
      <c r="D29" s="113">
        <v>4.1532481954469738</v>
      </c>
      <c r="E29" s="115">
        <v>748</v>
      </c>
      <c r="F29" s="114">
        <v>812</v>
      </c>
      <c r="G29" s="114">
        <v>866</v>
      </c>
      <c r="H29" s="114">
        <v>844</v>
      </c>
      <c r="I29" s="140">
        <v>826</v>
      </c>
      <c r="J29" s="115">
        <v>-78</v>
      </c>
      <c r="K29" s="116">
        <v>-9.4430992736077481</v>
      </c>
    </row>
    <row r="30" spans="1:11" ht="14.1" customHeight="1" x14ac:dyDescent="0.2">
      <c r="A30" s="306" t="s">
        <v>247</v>
      </c>
      <c r="B30" s="307" t="s">
        <v>248</v>
      </c>
      <c r="C30" s="308"/>
      <c r="D30" s="113">
        <v>0.8439755691282621</v>
      </c>
      <c r="E30" s="115">
        <v>152</v>
      </c>
      <c r="F30" s="114">
        <v>160</v>
      </c>
      <c r="G30" s="114">
        <v>169</v>
      </c>
      <c r="H30" s="114">
        <v>161</v>
      </c>
      <c r="I30" s="140">
        <v>156</v>
      </c>
      <c r="J30" s="115">
        <v>-4</v>
      </c>
      <c r="K30" s="116">
        <v>-2.5641025641025643</v>
      </c>
    </row>
    <row r="31" spans="1:11" ht="14.1" customHeight="1" x14ac:dyDescent="0.2">
      <c r="A31" s="306" t="s">
        <v>249</v>
      </c>
      <c r="B31" s="307" t="s">
        <v>250</v>
      </c>
      <c r="C31" s="308"/>
      <c r="D31" s="113">
        <v>3.2926152137701279</v>
      </c>
      <c r="E31" s="115">
        <v>593</v>
      </c>
      <c r="F31" s="114">
        <v>649</v>
      </c>
      <c r="G31" s="114">
        <v>693</v>
      </c>
      <c r="H31" s="114">
        <v>679</v>
      </c>
      <c r="I31" s="140">
        <v>667</v>
      </c>
      <c r="J31" s="115">
        <v>-74</v>
      </c>
      <c r="K31" s="116">
        <v>-11.094452773613193</v>
      </c>
    </row>
    <row r="32" spans="1:11" ht="14.1" customHeight="1" x14ac:dyDescent="0.2">
      <c r="A32" s="306">
        <v>31</v>
      </c>
      <c r="B32" s="307" t="s">
        <v>251</v>
      </c>
      <c r="C32" s="308"/>
      <c r="D32" s="113">
        <v>8.8839533592448644E-2</v>
      </c>
      <c r="E32" s="115">
        <v>16</v>
      </c>
      <c r="F32" s="114">
        <v>18</v>
      </c>
      <c r="G32" s="114">
        <v>18</v>
      </c>
      <c r="H32" s="114">
        <v>16</v>
      </c>
      <c r="I32" s="140">
        <v>16</v>
      </c>
      <c r="J32" s="115">
        <v>0</v>
      </c>
      <c r="K32" s="116">
        <v>0</v>
      </c>
    </row>
    <row r="33" spans="1:11" ht="14.1" customHeight="1" x14ac:dyDescent="0.2">
      <c r="A33" s="306">
        <v>32</v>
      </c>
      <c r="B33" s="307" t="s">
        <v>252</v>
      </c>
      <c r="C33" s="308"/>
      <c r="D33" s="113">
        <v>1.0049972237645752</v>
      </c>
      <c r="E33" s="115">
        <v>181</v>
      </c>
      <c r="F33" s="114">
        <v>180</v>
      </c>
      <c r="G33" s="114">
        <v>193</v>
      </c>
      <c r="H33" s="114">
        <v>179</v>
      </c>
      <c r="I33" s="140">
        <v>145</v>
      </c>
      <c r="J33" s="115">
        <v>36</v>
      </c>
      <c r="K33" s="116">
        <v>24.827586206896552</v>
      </c>
    </row>
    <row r="34" spans="1:11" ht="14.1" customHeight="1" x14ac:dyDescent="0.2">
      <c r="A34" s="306">
        <v>33</v>
      </c>
      <c r="B34" s="307" t="s">
        <v>253</v>
      </c>
      <c r="C34" s="308"/>
      <c r="D34" s="113">
        <v>1.0438645197112715</v>
      </c>
      <c r="E34" s="115">
        <v>188</v>
      </c>
      <c r="F34" s="114">
        <v>180</v>
      </c>
      <c r="G34" s="114">
        <v>184</v>
      </c>
      <c r="H34" s="114">
        <v>169</v>
      </c>
      <c r="I34" s="140">
        <v>166</v>
      </c>
      <c r="J34" s="115">
        <v>22</v>
      </c>
      <c r="K34" s="116">
        <v>13.253012048192771</v>
      </c>
    </row>
    <row r="35" spans="1:11" ht="14.1" customHeight="1" x14ac:dyDescent="0.2">
      <c r="A35" s="306">
        <v>34</v>
      </c>
      <c r="B35" s="307" t="s">
        <v>254</v>
      </c>
      <c r="C35" s="308"/>
      <c r="D35" s="113">
        <v>6.0799555802332037</v>
      </c>
      <c r="E35" s="115">
        <v>1095</v>
      </c>
      <c r="F35" s="114">
        <v>1113</v>
      </c>
      <c r="G35" s="114">
        <v>1099</v>
      </c>
      <c r="H35" s="114">
        <v>1100</v>
      </c>
      <c r="I35" s="140">
        <v>1085</v>
      </c>
      <c r="J35" s="115">
        <v>10</v>
      </c>
      <c r="K35" s="116">
        <v>0.92165898617511521</v>
      </c>
    </row>
    <row r="36" spans="1:11" ht="14.1" customHeight="1" x14ac:dyDescent="0.2">
      <c r="A36" s="306">
        <v>41</v>
      </c>
      <c r="B36" s="307" t="s">
        <v>255</v>
      </c>
      <c r="C36" s="308"/>
      <c r="D36" s="113">
        <v>0.12215435868961688</v>
      </c>
      <c r="E36" s="115">
        <v>22</v>
      </c>
      <c r="F36" s="114">
        <v>23</v>
      </c>
      <c r="G36" s="114">
        <v>24</v>
      </c>
      <c r="H36" s="114">
        <v>20</v>
      </c>
      <c r="I36" s="140">
        <v>19</v>
      </c>
      <c r="J36" s="115">
        <v>3</v>
      </c>
      <c r="K36" s="116">
        <v>15.789473684210526</v>
      </c>
    </row>
    <row r="37" spans="1:11" ht="14.1" customHeight="1" x14ac:dyDescent="0.2">
      <c r="A37" s="306">
        <v>42</v>
      </c>
      <c r="B37" s="307" t="s">
        <v>256</v>
      </c>
      <c r="C37" s="308"/>
      <c r="D37" s="113" t="s">
        <v>513</v>
      </c>
      <c r="E37" s="115" t="s">
        <v>513</v>
      </c>
      <c r="F37" s="114">
        <v>7</v>
      </c>
      <c r="G37" s="114" t="s">
        <v>513</v>
      </c>
      <c r="H37" s="114" t="s">
        <v>513</v>
      </c>
      <c r="I37" s="140" t="s">
        <v>513</v>
      </c>
      <c r="J37" s="115" t="s">
        <v>513</v>
      </c>
      <c r="K37" s="116" t="s">
        <v>513</v>
      </c>
    </row>
    <row r="38" spans="1:11" ht="14.1" customHeight="1" x14ac:dyDescent="0.2">
      <c r="A38" s="306">
        <v>43</v>
      </c>
      <c r="B38" s="307" t="s">
        <v>257</v>
      </c>
      <c r="C38" s="308"/>
      <c r="D38" s="113">
        <v>0.29428095502498614</v>
      </c>
      <c r="E38" s="115">
        <v>53</v>
      </c>
      <c r="F38" s="114">
        <v>54</v>
      </c>
      <c r="G38" s="114">
        <v>53</v>
      </c>
      <c r="H38" s="114">
        <v>53</v>
      </c>
      <c r="I38" s="140">
        <v>61</v>
      </c>
      <c r="J38" s="115">
        <v>-8</v>
      </c>
      <c r="K38" s="116">
        <v>-13.114754098360656</v>
      </c>
    </row>
    <row r="39" spans="1:11" ht="14.1" customHeight="1" x14ac:dyDescent="0.2">
      <c r="A39" s="306">
        <v>51</v>
      </c>
      <c r="B39" s="307" t="s">
        <v>258</v>
      </c>
      <c r="C39" s="308"/>
      <c r="D39" s="113">
        <v>4.1199333703498056</v>
      </c>
      <c r="E39" s="115">
        <v>742</v>
      </c>
      <c r="F39" s="114">
        <v>775</v>
      </c>
      <c r="G39" s="114">
        <v>780</v>
      </c>
      <c r="H39" s="114">
        <v>774</v>
      </c>
      <c r="I39" s="140">
        <v>755</v>
      </c>
      <c r="J39" s="115">
        <v>-13</v>
      </c>
      <c r="K39" s="116">
        <v>-1.7218543046357615</v>
      </c>
    </row>
    <row r="40" spans="1:11" ht="14.1" customHeight="1" x14ac:dyDescent="0.2">
      <c r="A40" s="306" t="s">
        <v>259</v>
      </c>
      <c r="B40" s="307" t="s">
        <v>260</v>
      </c>
      <c r="C40" s="308"/>
      <c r="D40" s="113">
        <v>3.870072182121044</v>
      </c>
      <c r="E40" s="115">
        <v>697</v>
      </c>
      <c r="F40" s="114">
        <v>719</v>
      </c>
      <c r="G40" s="114">
        <v>735</v>
      </c>
      <c r="H40" s="114">
        <v>726</v>
      </c>
      <c r="I40" s="140">
        <v>703</v>
      </c>
      <c r="J40" s="115">
        <v>-6</v>
      </c>
      <c r="K40" s="116">
        <v>-0.8534850640113798</v>
      </c>
    </row>
    <row r="41" spans="1:11" ht="14.1" customHeight="1" x14ac:dyDescent="0.2">
      <c r="A41" s="306"/>
      <c r="B41" s="307" t="s">
        <v>261</v>
      </c>
      <c r="C41" s="308"/>
      <c r="D41" s="113">
        <v>2.7096057745696833</v>
      </c>
      <c r="E41" s="115">
        <v>488</v>
      </c>
      <c r="F41" s="114">
        <v>508</v>
      </c>
      <c r="G41" s="114">
        <v>528</v>
      </c>
      <c r="H41" s="114">
        <v>521</v>
      </c>
      <c r="I41" s="140">
        <v>498</v>
      </c>
      <c r="J41" s="115">
        <v>-10</v>
      </c>
      <c r="K41" s="116">
        <v>-2.0080321285140563</v>
      </c>
    </row>
    <row r="42" spans="1:11" ht="14.1" customHeight="1" x14ac:dyDescent="0.2">
      <c r="A42" s="306">
        <v>52</v>
      </c>
      <c r="B42" s="307" t="s">
        <v>262</v>
      </c>
      <c r="C42" s="308"/>
      <c r="D42" s="113">
        <v>4.5752359800111053</v>
      </c>
      <c r="E42" s="115">
        <v>824</v>
      </c>
      <c r="F42" s="114">
        <v>880</v>
      </c>
      <c r="G42" s="114">
        <v>885</v>
      </c>
      <c r="H42" s="114">
        <v>907</v>
      </c>
      <c r="I42" s="140">
        <v>928</v>
      </c>
      <c r="J42" s="115">
        <v>-104</v>
      </c>
      <c r="K42" s="116">
        <v>-11.206896551724139</v>
      </c>
    </row>
    <row r="43" spans="1:11" ht="14.1" customHeight="1" x14ac:dyDescent="0.2">
      <c r="A43" s="306" t="s">
        <v>263</v>
      </c>
      <c r="B43" s="307" t="s">
        <v>264</v>
      </c>
      <c r="C43" s="308"/>
      <c r="D43" s="113">
        <v>3.8478622987229318</v>
      </c>
      <c r="E43" s="115">
        <v>693</v>
      </c>
      <c r="F43" s="114">
        <v>746</v>
      </c>
      <c r="G43" s="114">
        <v>765</v>
      </c>
      <c r="H43" s="114">
        <v>773</v>
      </c>
      <c r="I43" s="140">
        <v>767</v>
      </c>
      <c r="J43" s="115">
        <v>-74</v>
      </c>
      <c r="K43" s="116">
        <v>-9.6479791395045638</v>
      </c>
    </row>
    <row r="44" spans="1:11" ht="14.1" customHeight="1" x14ac:dyDescent="0.2">
      <c r="A44" s="306">
        <v>53</v>
      </c>
      <c r="B44" s="307" t="s">
        <v>265</v>
      </c>
      <c r="C44" s="308"/>
      <c r="D44" s="113">
        <v>1.1549139367018324</v>
      </c>
      <c r="E44" s="115">
        <v>208</v>
      </c>
      <c r="F44" s="114">
        <v>209</v>
      </c>
      <c r="G44" s="114">
        <v>195</v>
      </c>
      <c r="H44" s="114">
        <v>181</v>
      </c>
      <c r="I44" s="140">
        <v>195</v>
      </c>
      <c r="J44" s="115">
        <v>13</v>
      </c>
      <c r="K44" s="116">
        <v>6.666666666666667</v>
      </c>
    </row>
    <row r="45" spans="1:11" ht="14.1" customHeight="1" x14ac:dyDescent="0.2">
      <c r="A45" s="306" t="s">
        <v>266</v>
      </c>
      <c r="B45" s="307" t="s">
        <v>267</v>
      </c>
      <c r="C45" s="308"/>
      <c r="D45" s="113">
        <v>1.1493614658523044</v>
      </c>
      <c r="E45" s="115">
        <v>207</v>
      </c>
      <c r="F45" s="114">
        <v>208</v>
      </c>
      <c r="G45" s="114">
        <v>195</v>
      </c>
      <c r="H45" s="114">
        <v>181</v>
      </c>
      <c r="I45" s="140">
        <v>195</v>
      </c>
      <c r="J45" s="115">
        <v>12</v>
      </c>
      <c r="K45" s="116">
        <v>6.1538461538461542</v>
      </c>
    </row>
    <row r="46" spans="1:11" ht="14.1" customHeight="1" x14ac:dyDescent="0.2">
      <c r="A46" s="306">
        <v>54</v>
      </c>
      <c r="B46" s="307" t="s">
        <v>268</v>
      </c>
      <c r="C46" s="308"/>
      <c r="D46" s="113">
        <v>19.922265408106608</v>
      </c>
      <c r="E46" s="115">
        <v>3588</v>
      </c>
      <c r="F46" s="114">
        <v>3592</v>
      </c>
      <c r="G46" s="114">
        <v>3553</v>
      </c>
      <c r="H46" s="114">
        <v>3426</v>
      </c>
      <c r="I46" s="140">
        <v>3525</v>
      </c>
      <c r="J46" s="115">
        <v>63</v>
      </c>
      <c r="K46" s="116">
        <v>1.7872340425531914</v>
      </c>
    </row>
    <row r="47" spans="1:11" ht="14.1" customHeight="1" x14ac:dyDescent="0.2">
      <c r="A47" s="306">
        <v>61</v>
      </c>
      <c r="B47" s="307" t="s">
        <v>269</v>
      </c>
      <c r="C47" s="308"/>
      <c r="D47" s="113">
        <v>0.54969461410327591</v>
      </c>
      <c r="E47" s="115">
        <v>99</v>
      </c>
      <c r="F47" s="114">
        <v>112</v>
      </c>
      <c r="G47" s="114">
        <v>112</v>
      </c>
      <c r="H47" s="114">
        <v>101</v>
      </c>
      <c r="I47" s="140">
        <v>94</v>
      </c>
      <c r="J47" s="115">
        <v>5</v>
      </c>
      <c r="K47" s="116">
        <v>5.3191489361702127</v>
      </c>
    </row>
    <row r="48" spans="1:11" ht="14.1" customHeight="1" x14ac:dyDescent="0.2">
      <c r="A48" s="306">
        <v>62</v>
      </c>
      <c r="B48" s="307" t="s">
        <v>270</v>
      </c>
      <c r="C48" s="308"/>
      <c r="D48" s="113">
        <v>9.2948362021099395</v>
      </c>
      <c r="E48" s="115">
        <v>1674</v>
      </c>
      <c r="F48" s="114">
        <v>1777</v>
      </c>
      <c r="G48" s="114">
        <v>1796</v>
      </c>
      <c r="H48" s="114">
        <v>1828</v>
      </c>
      <c r="I48" s="140">
        <v>1759</v>
      </c>
      <c r="J48" s="115">
        <v>-85</v>
      </c>
      <c r="K48" s="116">
        <v>-4.8322910744741332</v>
      </c>
    </row>
    <row r="49" spans="1:11" ht="14.1" customHeight="1" x14ac:dyDescent="0.2">
      <c r="A49" s="306">
        <v>63</v>
      </c>
      <c r="B49" s="307" t="s">
        <v>271</v>
      </c>
      <c r="C49" s="308"/>
      <c r="D49" s="113">
        <v>12.903942254303164</v>
      </c>
      <c r="E49" s="115">
        <v>2324</v>
      </c>
      <c r="F49" s="114">
        <v>2640</v>
      </c>
      <c r="G49" s="114">
        <v>2814</v>
      </c>
      <c r="H49" s="114">
        <v>2742</v>
      </c>
      <c r="I49" s="140">
        <v>2562</v>
      </c>
      <c r="J49" s="115">
        <v>-238</v>
      </c>
      <c r="K49" s="116">
        <v>-9.2896174863387984</v>
      </c>
    </row>
    <row r="50" spans="1:11" ht="14.1" customHeight="1" x14ac:dyDescent="0.2">
      <c r="A50" s="306" t="s">
        <v>272</v>
      </c>
      <c r="B50" s="307" t="s">
        <v>273</v>
      </c>
      <c r="C50" s="308"/>
      <c r="D50" s="113">
        <v>2.5985563575791226</v>
      </c>
      <c r="E50" s="115">
        <v>468</v>
      </c>
      <c r="F50" s="114">
        <v>502</v>
      </c>
      <c r="G50" s="114">
        <v>497</v>
      </c>
      <c r="H50" s="114">
        <v>468</v>
      </c>
      <c r="I50" s="140">
        <v>473</v>
      </c>
      <c r="J50" s="115">
        <v>-5</v>
      </c>
      <c r="K50" s="116">
        <v>-1.0570824524312896</v>
      </c>
    </row>
    <row r="51" spans="1:11" ht="14.1" customHeight="1" x14ac:dyDescent="0.2">
      <c r="A51" s="306" t="s">
        <v>274</v>
      </c>
      <c r="B51" s="307" t="s">
        <v>275</v>
      </c>
      <c r="C51" s="308"/>
      <c r="D51" s="113">
        <v>9.3836757357023881</v>
      </c>
      <c r="E51" s="115">
        <v>1690</v>
      </c>
      <c r="F51" s="114">
        <v>1929</v>
      </c>
      <c r="G51" s="114">
        <v>2091</v>
      </c>
      <c r="H51" s="114">
        <v>2057</v>
      </c>
      <c r="I51" s="140">
        <v>1905</v>
      </c>
      <c r="J51" s="115">
        <v>-215</v>
      </c>
      <c r="K51" s="116">
        <v>-11.286089238845145</v>
      </c>
    </row>
    <row r="52" spans="1:11" ht="14.1" customHeight="1" x14ac:dyDescent="0.2">
      <c r="A52" s="306">
        <v>71</v>
      </c>
      <c r="B52" s="307" t="s">
        <v>276</v>
      </c>
      <c r="C52" s="308"/>
      <c r="D52" s="113">
        <v>10.888395335924486</v>
      </c>
      <c r="E52" s="115">
        <v>1961</v>
      </c>
      <c r="F52" s="114">
        <v>2013</v>
      </c>
      <c r="G52" s="114">
        <v>1990</v>
      </c>
      <c r="H52" s="114">
        <v>1961</v>
      </c>
      <c r="I52" s="140">
        <v>1954</v>
      </c>
      <c r="J52" s="115">
        <v>7</v>
      </c>
      <c r="K52" s="116">
        <v>0.35823950870010235</v>
      </c>
    </row>
    <row r="53" spans="1:11" ht="14.1" customHeight="1" x14ac:dyDescent="0.2">
      <c r="A53" s="306" t="s">
        <v>277</v>
      </c>
      <c r="B53" s="307" t="s">
        <v>278</v>
      </c>
      <c r="C53" s="308"/>
      <c r="D53" s="113">
        <v>0.79955580233203771</v>
      </c>
      <c r="E53" s="115">
        <v>144</v>
      </c>
      <c r="F53" s="114">
        <v>141</v>
      </c>
      <c r="G53" s="114">
        <v>144</v>
      </c>
      <c r="H53" s="114">
        <v>137</v>
      </c>
      <c r="I53" s="140">
        <v>135</v>
      </c>
      <c r="J53" s="115">
        <v>9</v>
      </c>
      <c r="K53" s="116">
        <v>6.666666666666667</v>
      </c>
    </row>
    <row r="54" spans="1:11" ht="14.1" customHeight="1" x14ac:dyDescent="0.2">
      <c r="A54" s="306" t="s">
        <v>279</v>
      </c>
      <c r="B54" s="307" t="s">
        <v>280</v>
      </c>
      <c r="C54" s="308"/>
      <c r="D54" s="113">
        <v>9.3503609106052199</v>
      </c>
      <c r="E54" s="115">
        <v>1684</v>
      </c>
      <c r="F54" s="114">
        <v>1739</v>
      </c>
      <c r="G54" s="114">
        <v>1720</v>
      </c>
      <c r="H54" s="114">
        <v>1702</v>
      </c>
      <c r="I54" s="140">
        <v>1699</v>
      </c>
      <c r="J54" s="115">
        <v>-15</v>
      </c>
      <c r="K54" s="116">
        <v>-0.88287227781047672</v>
      </c>
    </row>
    <row r="55" spans="1:11" ht="14.1" customHeight="1" x14ac:dyDescent="0.2">
      <c r="A55" s="306">
        <v>72</v>
      </c>
      <c r="B55" s="307" t="s">
        <v>281</v>
      </c>
      <c r="C55" s="308"/>
      <c r="D55" s="113">
        <v>1.3825652415324821</v>
      </c>
      <c r="E55" s="115">
        <v>249</v>
      </c>
      <c r="F55" s="114">
        <v>253</v>
      </c>
      <c r="G55" s="114">
        <v>250</v>
      </c>
      <c r="H55" s="114">
        <v>242</v>
      </c>
      <c r="I55" s="140">
        <v>246</v>
      </c>
      <c r="J55" s="115">
        <v>3</v>
      </c>
      <c r="K55" s="116">
        <v>1.2195121951219512</v>
      </c>
    </row>
    <row r="56" spans="1:11" ht="14.1" customHeight="1" x14ac:dyDescent="0.2">
      <c r="A56" s="306" t="s">
        <v>282</v>
      </c>
      <c r="B56" s="307" t="s">
        <v>283</v>
      </c>
      <c r="C56" s="308"/>
      <c r="D56" s="113">
        <v>0.21099389228206553</v>
      </c>
      <c r="E56" s="115">
        <v>38</v>
      </c>
      <c r="F56" s="114">
        <v>38</v>
      </c>
      <c r="G56" s="114">
        <v>39</v>
      </c>
      <c r="H56" s="114">
        <v>37</v>
      </c>
      <c r="I56" s="140">
        <v>36</v>
      </c>
      <c r="J56" s="115">
        <v>2</v>
      </c>
      <c r="K56" s="116">
        <v>5.5555555555555554</v>
      </c>
    </row>
    <row r="57" spans="1:11" ht="14.1" customHeight="1" x14ac:dyDescent="0.2">
      <c r="A57" s="306" t="s">
        <v>284</v>
      </c>
      <c r="B57" s="307" t="s">
        <v>285</v>
      </c>
      <c r="C57" s="308"/>
      <c r="D57" s="113">
        <v>0.91060521932259852</v>
      </c>
      <c r="E57" s="115">
        <v>164</v>
      </c>
      <c r="F57" s="114">
        <v>169</v>
      </c>
      <c r="G57" s="114">
        <v>167</v>
      </c>
      <c r="H57" s="114">
        <v>160</v>
      </c>
      <c r="I57" s="140">
        <v>159</v>
      </c>
      <c r="J57" s="115">
        <v>5</v>
      </c>
      <c r="K57" s="116">
        <v>3.1446540880503147</v>
      </c>
    </row>
    <row r="58" spans="1:11" ht="14.1" customHeight="1" x14ac:dyDescent="0.2">
      <c r="A58" s="306">
        <v>73</v>
      </c>
      <c r="B58" s="307" t="s">
        <v>286</v>
      </c>
      <c r="C58" s="308"/>
      <c r="D58" s="113">
        <v>0.80510827318156575</v>
      </c>
      <c r="E58" s="115">
        <v>145</v>
      </c>
      <c r="F58" s="114">
        <v>148</v>
      </c>
      <c r="G58" s="114">
        <v>152</v>
      </c>
      <c r="H58" s="114">
        <v>148</v>
      </c>
      <c r="I58" s="140">
        <v>145</v>
      </c>
      <c r="J58" s="115">
        <v>0</v>
      </c>
      <c r="K58" s="116">
        <v>0</v>
      </c>
    </row>
    <row r="59" spans="1:11" ht="14.1" customHeight="1" x14ac:dyDescent="0.2">
      <c r="A59" s="306" t="s">
        <v>287</v>
      </c>
      <c r="B59" s="307" t="s">
        <v>288</v>
      </c>
      <c r="C59" s="308"/>
      <c r="D59" s="113">
        <v>0.62187673514714048</v>
      </c>
      <c r="E59" s="115">
        <v>112</v>
      </c>
      <c r="F59" s="114">
        <v>113</v>
      </c>
      <c r="G59" s="114">
        <v>115</v>
      </c>
      <c r="H59" s="114">
        <v>112</v>
      </c>
      <c r="I59" s="140">
        <v>109</v>
      </c>
      <c r="J59" s="115">
        <v>3</v>
      </c>
      <c r="K59" s="116">
        <v>2.7522935779816513</v>
      </c>
    </row>
    <row r="60" spans="1:11" ht="14.1" customHeight="1" x14ac:dyDescent="0.2">
      <c r="A60" s="306">
        <v>81</v>
      </c>
      <c r="B60" s="307" t="s">
        <v>289</v>
      </c>
      <c r="C60" s="308"/>
      <c r="D60" s="113">
        <v>2.9983342587451416</v>
      </c>
      <c r="E60" s="115">
        <v>540</v>
      </c>
      <c r="F60" s="114">
        <v>554</v>
      </c>
      <c r="G60" s="114">
        <v>531</v>
      </c>
      <c r="H60" s="114">
        <v>541</v>
      </c>
      <c r="I60" s="140">
        <v>542</v>
      </c>
      <c r="J60" s="115">
        <v>-2</v>
      </c>
      <c r="K60" s="116">
        <v>-0.36900369003690037</v>
      </c>
    </row>
    <row r="61" spans="1:11" ht="14.1" customHeight="1" x14ac:dyDescent="0.2">
      <c r="A61" s="306" t="s">
        <v>290</v>
      </c>
      <c r="B61" s="307" t="s">
        <v>291</v>
      </c>
      <c r="C61" s="308"/>
      <c r="D61" s="113">
        <v>1.1271515824541922</v>
      </c>
      <c r="E61" s="115">
        <v>203</v>
      </c>
      <c r="F61" s="114">
        <v>210</v>
      </c>
      <c r="G61" s="114">
        <v>210</v>
      </c>
      <c r="H61" s="114">
        <v>209</v>
      </c>
      <c r="I61" s="140">
        <v>207</v>
      </c>
      <c r="J61" s="115">
        <v>-4</v>
      </c>
      <c r="K61" s="116">
        <v>-1.932367149758454</v>
      </c>
    </row>
    <row r="62" spans="1:11" ht="14.1" customHeight="1" x14ac:dyDescent="0.2">
      <c r="A62" s="306" t="s">
        <v>292</v>
      </c>
      <c r="B62" s="307" t="s">
        <v>293</v>
      </c>
      <c r="C62" s="308"/>
      <c r="D62" s="113">
        <v>0.5774569683509162</v>
      </c>
      <c r="E62" s="115">
        <v>104</v>
      </c>
      <c r="F62" s="114">
        <v>114</v>
      </c>
      <c r="G62" s="114">
        <v>107</v>
      </c>
      <c r="H62" s="114">
        <v>117</v>
      </c>
      <c r="I62" s="140">
        <v>115</v>
      </c>
      <c r="J62" s="115">
        <v>-11</v>
      </c>
      <c r="K62" s="116">
        <v>-9.5652173913043477</v>
      </c>
    </row>
    <row r="63" spans="1:11" ht="14.1" customHeight="1" x14ac:dyDescent="0.2">
      <c r="A63" s="306"/>
      <c r="B63" s="307" t="s">
        <v>294</v>
      </c>
      <c r="C63" s="308"/>
      <c r="D63" s="113">
        <v>0.45530260966129926</v>
      </c>
      <c r="E63" s="115">
        <v>82</v>
      </c>
      <c r="F63" s="114">
        <v>92</v>
      </c>
      <c r="G63" s="114">
        <v>84</v>
      </c>
      <c r="H63" s="114">
        <v>94</v>
      </c>
      <c r="I63" s="140">
        <v>91</v>
      </c>
      <c r="J63" s="115">
        <v>-9</v>
      </c>
      <c r="K63" s="116">
        <v>-9.8901098901098905</v>
      </c>
    </row>
    <row r="64" spans="1:11" ht="14.1" customHeight="1" x14ac:dyDescent="0.2">
      <c r="A64" s="306" t="s">
        <v>295</v>
      </c>
      <c r="B64" s="307" t="s">
        <v>296</v>
      </c>
      <c r="C64" s="308"/>
      <c r="D64" s="113">
        <v>7.2182121043864525E-2</v>
      </c>
      <c r="E64" s="115">
        <v>13</v>
      </c>
      <c r="F64" s="114">
        <v>16</v>
      </c>
      <c r="G64" s="114">
        <v>12</v>
      </c>
      <c r="H64" s="114">
        <v>12</v>
      </c>
      <c r="I64" s="140">
        <v>12</v>
      </c>
      <c r="J64" s="115">
        <v>1</v>
      </c>
      <c r="K64" s="116">
        <v>8.3333333333333339</v>
      </c>
    </row>
    <row r="65" spans="1:11" ht="14.1" customHeight="1" x14ac:dyDescent="0.2">
      <c r="A65" s="306" t="s">
        <v>297</v>
      </c>
      <c r="B65" s="307" t="s">
        <v>298</v>
      </c>
      <c r="C65" s="308"/>
      <c r="D65" s="113">
        <v>0.94392004441976685</v>
      </c>
      <c r="E65" s="115">
        <v>170</v>
      </c>
      <c r="F65" s="114">
        <v>162</v>
      </c>
      <c r="G65" s="114">
        <v>148</v>
      </c>
      <c r="H65" s="114">
        <v>146</v>
      </c>
      <c r="I65" s="140">
        <v>154</v>
      </c>
      <c r="J65" s="115">
        <v>16</v>
      </c>
      <c r="K65" s="116">
        <v>10.38961038961039</v>
      </c>
    </row>
    <row r="66" spans="1:11" ht="14.1" customHeight="1" x14ac:dyDescent="0.2">
      <c r="A66" s="306">
        <v>82</v>
      </c>
      <c r="B66" s="307" t="s">
        <v>299</v>
      </c>
      <c r="C66" s="308"/>
      <c r="D66" s="113">
        <v>1.2937257079400333</v>
      </c>
      <c r="E66" s="115">
        <v>233</v>
      </c>
      <c r="F66" s="114">
        <v>237</v>
      </c>
      <c r="G66" s="114">
        <v>238</v>
      </c>
      <c r="H66" s="114">
        <v>232</v>
      </c>
      <c r="I66" s="140">
        <v>226</v>
      </c>
      <c r="J66" s="115">
        <v>7</v>
      </c>
      <c r="K66" s="116">
        <v>3.0973451327433628</v>
      </c>
    </row>
    <row r="67" spans="1:11" ht="14.1" customHeight="1" x14ac:dyDescent="0.2">
      <c r="A67" s="306" t="s">
        <v>300</v>
      </c>
      <c r="B67" s="307" t="s">
        <v>301</v>
      </c>
      <c r="C67" s="308"/>
      <c r="D67" s="113">
        <v>0.5163797890061077</v>
      </c>
      <c r="E67" s="115">
        <v>93</v>
      </c>
      <c r="F67" s="114">
        <v>103</v>
      </c>
      <c r="G67" s="114">
        <v>103</v>
      </c>
      <c r="H67" s="114">
        <v>99</v>
      </c>
      <c r="I67" s="140">
        <v>96</v>
      </c>
      <c r="J67" s="115">
        <v>-3</v>
      </c>
      <c r="K67" s="116">
        <v>-3.125</v>
      </c>
    </row>
    <row r="68" spans="1:11" ht="14.1" customHeight="1" x14ac:dyDescent="0.2">
      <c r="A68" s="306" t="s">
        <v>302</v>
      </c>
      <c r="B68" s="307" t="s">
        <v>303</v>
      </c>
      <c r="C68" s="308"/>
      <c r="D68" s="113">
        <v>0.50527484730705163</v>
      </c>
      <c r="E68" s="115">
        <v>91</v>
      </c>
      <c r="F68" s="114">
        <v>87</v>
      </c>
      <c r="G68" s="114">
        <v>87</v>
      </c>
      <c r="H68" s="114">
        <v>85</v>
      </c>
      <c r="I68" s="140">
        <v>85</v>
      </c>
      <c r="J68" s="115">
        <v>6</v>
      </c>
      <c r="K68" s="116">
        <v>7.0588235294117645</v>
      </c>
    </row>
    <row r="69" spans="1:11" ht="14.1" customHeight="1" x14ac:dyDescent="0.2">
      <c r="A69" s="306">
        <v>83</v>
      </c>
      <c r="B69" s="307" t="s">
        <v>304</v>
      </c>
      <c r="C69" s="308"/>
      <c r="D69" s="113">
        <v>2.2820655191560246</v>
      </c>
      <c r="E69" s="115">
        <v>411</v>
      </c>
      <c r="F69" s="114">
        <v>423</v>
      </c>
      <c r="G69" s="114">
        <v>430</v>
      </c>
      <c r="H69" s="114">
        <v>442</v>
      </c>
      <c r="I69" s="140">
        <v>432</v>
      </c>
      <c r="J69" s="115">
        <v>-21</v>
      </c>
      <c r="K69" s="116">
        <v>-4.8611111111111107</v>
      </c>
    </row>
    <row r="70" spans="1:11" ht="14.1" customHeight="1" x14ac:dyDescent="0.2">
      <c r="A70" s="306" t="s">
        <v>305</v>
      </c>
      <c r="B70" s="307" t="s">
        <v>306</v>
      </c>
      <c r="C70" s="308"/>
      <c r="D70" s="113">
        <v>1.0494169905607995</v>
      </c>
      <c r="E70" s="115">
        <v>189</v>
      </c>
      <c r="F70" s="114">
        <v>193</v>
      </c>
      <c r="G70" s="114">
        <v>185</v>
      </c>
      <c r="H70" s="114">
        <v>195</v>
      </c>
      <c r="I70" s="140">
        <v>196</v>
      </c>
      <c r="J70" s="115">
        <v>-7</v>
      </c>
      <c r="K70" s="116">
        <v>-3.5714285714285716</v>
      </c>
    </row>
    <row r="71" spans="1:11" ht="14.1" customHeight="1" x14ac:dyDescent="0.2">
      <c r="A71" s="306"/>
      <c r="B71" s="307" t="s">
        <v>307</v>
      </c>
      <c r="C71" s="308"/>
      <c r="D71" s="113">
        <v>0.71071626873958915</v>
      </c>
      <c r="E71" s="115">
        <v>128</v>
      </c>
      <c r="F71" s="114">
        <v>128</v>
      </c>
      <c r="G71" s="114">
        <v>117</v>
      </c>
      <c r="H71" s="114">
        <v>124</v>
      </c>
      <c r="I71" s="140">
        <v>129</v>
      </c>
      <c r="J71" s="115">
        <v>-1</v>
      </c>
      <c r="K71" s="116">
        <v>-0.77519379844961245</v>
      </c>
    </row>
    <row r="72" spans="1:11" ht="14.1" customHeight="1" x14ac:dyDescent="0.2">
      <c r="A72" s="306">
        <v>84</v>
      </c>
      <c r="B72" s="307" t="s">
        <v>308</v>
      </c>
      <c r="C72" s="308"/>
      <c r="D72" s="113">
        <v>2.1432537479178233</v>
      </c>
      <c r="E72" s="115">
        <v>386</v>
      </c>
      <c r="F72" s="114">
        <v>404</v>
      </c>
      <c r="G72" s="114">
        <v>316</v>
      </c>
      <c r="H72" s="114">
        <v>326</v>
      </c>
      <c r="I72" s="140">
        <v>481</v>
      </c>
      <c r="J72" s="115">
        <v>-95</v>
      </c>
      <c r="K72" s="116">
        <v>-19.75051975051975</v>
      </c>
    </row>
    <row r="73" spans="1:11" ht="14.1" customHeight="1" x14ac:dyDescent="0.2">
      <c r="A73" s="306" t="s">
        <v>309</v>
      </c>
      <c r="B73" s="307" t="s">
        <v>310</v>
      </c>
      <c r="C73" s="308"/>
      <c r="D73" s="113">
        <v>0.26096612992781787</v>
      </c>
      <c r="E73" s="115">
        <v>47</v>
      </c>
      <c r="F73" s="114">
        <v>49</v>
      </c>
      <c r="G73" s="114">
        <v>41</v>
      </c>
      <c r="H73" s="114">
        <v>36</v>
      </c>
      <c r="I73" s="140">
        <v>32</v>
      </c>
      <c r="J73" s="115">
        <v>15</v>
      </c>
      <c r="K73" s="116">
        <v>46.875</v>
      </c>
    </row>
    <row r="74" spans="1:11" ht="14.1" customHeight="1" x14ac:dyDescent="0.2">
      <c r="A74" s="306" t="s">
        <v>311</v>
      </c>
      <c r="B74" s="307" t="s">
        <v>312</v>
      </c>
      <c r="C74" s="308"/>
      <c r="D74" s="113">
        <v>6.6629650194336476E-2</v>
      </c>
      <c r="E74" s="115">
        <v>12</v>
      </c>
      <c r="F74" s="114">
        <v>14</v>
      </c>
      <c r="G74" s="114">
        <v>14</v>
      </c>
      <c r="H74" s="114">
        <v>15</v>
      </c>
      <c r="I74" s="140">
        <v>14</v>
      </c>
      <c r="J74" s="115">
        <v>-2</v>
      </c>
      <c r="K74" s="116">
        <v>-14.285714285714286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3.3314825097168238E-2</v>
      </c>
      <c r="E76" s="115">
        <v>6</v>
      </c>
      <c r="F76" s="114" t="s">
        <v>513</v>
      </c>
      <c r="G76" s="114">
        <v>7</v>
      </c>
      <c r="H76" s="114">
        <v>9</v>
      </c>
      <c r="I76" s="140">
        <v>9</v>
      </c>
      <c r="J76" s="115">
        <v>-3</v>
      </c>
      <c r="K76" s="116">
        <v>-33.333333333333336</v>
      </c>
    </row>
    <row r="77" spans="1:11" ht="14.1" customHeight="1" x14ac:dyDescent="0.2">
      <c r="A77" s="306">
        <v>92</v>
      </c>
      <c r="B77" s="307" t="s">
        <v>316</v>
      </c>
      <c r="C77" s="308"/>
      <c r="D77" s="113">
        <v>0.28317601332593006</v>
      </c>
      <c r="E77" s="115">
        <v>51</v>
      </c>
      <c r="F77" s="114">
        <v>49</v>
      </c>
      <c r="G77" s="114">
        <v>52</v>
      </c>
      <c r="H77" s="114">
        <v>54</v>
      </c>
      <c r="I77" s="140">
        <v>51</v>
      </c>
      <c r="J77" s="115">
        <v>0</v>
      </c>
      <c r="K77" s="116">
        <v>0</v>
      </c>
    </row>
    <row r="78" spans="1:11" ht="14.1" customHeight="1" x14ac:dyDescent="0.2">
      <c r="A78" s="306">
        <v>93</v>
      </c>
      <c r="B78" s="307" t="s">
        <v>317</v>
      </c>
      <c r="C78" s="308"/>
      <c r="D78" s="113">
        <v>0.1110494169905608</v>
      </c>
      <c r="E78" s="115">
        <v>20</v>
      </c>
      <c r="F78" s="114">
        <v>17</v>
      </c>
      <c r="G78" s="114">
        <v>20</v>
      </c>
      <c r="H78" s="114">
        <v>20</v>
      </c>
      <c r="I78" s="140">
        <v>23</v>
      </c>
      <c r="J78" s="115">
        <v>-3</v>
      </c>
      <c r="K78" s="116">
        <v>-13.043478260869565</v>
      </c>
    </row>
    <row r="79" spans="1:11" ht="14.1" customHeight="1" x14ac:dyDescent="0.2">
      <c r="A79" s="306">
        <v>94</v>
      </c>
      <c r="B79" s="307" t="s">
        <v>318</v>
      </c>
      <c r="C79" s="308"/>
      <c r="D79" s="113">
        <v>0.71071626873958915</v>
      </c>
      <c r="E79" s="115">
        <v>128</v>
      </c>
      <c r="F79" s="114">
        <v>146</v>
      </c>
      <c r="G79" s="114">
        <v>145</v>
      </c>
      <c r="H79" s="114">
        <v>130</v>
      </c>
      <c r="I79" s="140">
        <v>146</v>
      </c>
      <c r="J79" s="115">
        <v>-18</v>
      </c>
      <c r="K79" s="116">
        <v>-12.328767123287671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3.2870627429205999</v>
      </c>
      <c r="E81" s="143">
        <v>592</v>
      </c>
      <c r="F81" s="144">
        <v>610</v>
      </c>
      <c r="G81" s="144">
        <v>595</v>
      </c>
      <c r="H81" s="144">
        <v>612</v>
      </c>
      <c r="I81" s="145">
        <v>584</v>
      </c>
      <c r="J81" s="143">
        <v>8</v>
      </c>
      <c r="K81" s="146">
        <v>1.3698630136986301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4623</v>
      </c>
      <c r="G12" s="536">
        <v>4691</v>
      </c>
      <c r="H12" s="536">
        <v>5845</v>
      </c>
      <c r="I12" s="536">
        <v>4807</v>
      </c>
      <c r="J12" s="537">
        <v>4824</v>
      </c>
      <c r="K12" s="538">
        <v>-201</v>
      </c>
      <c r="L12" s="349">
        <v>-4.166666666666667</v>
      </c>
    </row>
    <row r="13" spans="1:17" s="110" customFormat="1" ht="15" customHeight="1" x14ac:dyDescent="0.2">
      <c r="A13" s="350" t="s">
        <v>344</v>
      </c>
      <c r="B13" s="351" t="s">
        <v>345</v>
      </c>
      <c r="C13" s="347"/>
      <c r="D13" s="347"/>
      <c r="E13" s="348"/>
      <c r="F13" s="536">
        <v>2415</v>
      </c>
      <c r="G13" s="536">
        <v>2346</v>
      </c>
      <c r="H13" s="536">
        <v>2878</v>
      </c>
      <c r="I13" s="536">
        <v>2658</v>
      </c>
      <c r="J13" s="537">
        <v>2479</v>
      </c>
      <c r="K13" s="538">
        <v>-64</v>
      </c>
      <c r="L13" s="349">
        <v>-2.581686163775716</v>
      </c>
    </row>
    <row r="14" spans="1:17" s="110" customFormat="1" ht="22.5" customHeight="1" x14ac:dyDescent="0.2">
      <c r="A14" s="350"/>
      <c r="B14" s="351" t="s">
        <v>346</v>
      </c>
      <c r="C14" s="347"/>
      <c r="D14" s="347"/>
      <c r="E14" s="348"/>
      <c r="F14" s="536">
        <v>2208</v>
      </c>
      <c r="G14" s="536">
        <v>2345</v>
      </c>
      <c r="H14" s="536">
        <v>2967</v>
      </c>
      <c r="I14" s="536">
        <v>2149</v>
      </c>
      <c r="J14" s="537">
        <v>2345</v>
      </c>
      <c r="K14" s="538">
        <v>-137</v>
      </c>
      <c r="L14" s="349">
        <v>-5.842217484008529</v>
      </c>
    </row>
    <row r="15" spans="1:17" s="110" customFormat="1" ht="15" customHeight="1" x14ac:dyDescent="0.2">
      <c r="A15" s="350" t="s">
        <v>347</v>
      </c>
      <c r="B15" s="351" t="s">
        <v>108</v>
      </c>
      <c r="C15" s="347"/>
      <c r="D15" s="347"/>
      <c r="E15" s="348"/>
      <c r="F15" s="536">
        <v>1081</v>
      </c>
      <c r="G15" s="536">
        <v>1008</v>
      </c>
      <c r="H15" s="536">
        <v>2489</v>
      </c>
      <c r="I15" s="536">
        <v>942</v>
      </c>
      <c r="J15" s="537">
        <v>1233</v>
      </c>
      <c r="K15" s="538">
        <v>-152</v>
      </c>
      <c r="L15" s="349">
        <v>-12.327656123276562</v>
      </c>
    </row>
    <row r="16" spans="1:17" s="110" customFormat="1" ht="15" customHeight="1" x14ac:dyDescent="0.2">
      <c r="A16" s="350"/>
      <c r="B16" s="351" t="s">
        <v>109</v>
      </c>
      <c r="C16" s="347"/>
      <c r="D16" s="347"/>
      <c r="E16" s="348"/>
      <c r="F16" s="536">
        <v>2971</v>
      </c>
      <c r="G16" s="536">
        <v>3096</v>
      </c>
      <c r="H16" s="536">
        <v>2855</v>
      </c>
      <c r="I16" s="536">
        <v>3230</v>
      </c>
      <c r="J16" s="537">
        <v>3016</v>
      </c>
      <c r="K16" s="538">
        <v>-45</v>
      </c>
      <c r="L16" s="349">
        <v>-1.4920424403183024</v>
      </c>
    </row>
    <row r="17" spans="1:12" s="110" customFormat="1" ht="15" customHeight="1" x14ac:dyDescent="0.2">
      <c r="A17" s="350"/>
      <c r="B17" s="351" t="s">
        <v>110</v>
      </c>
      <c r="C17" s="347"/>
      <c r="D17" s="347"/>
      <c r="E17" s="348"/>
      <c r="F17" s="536">
        <v>496</v>
      </c>
      <c r="G17" s="536">
        <v>525</v>
      </c>
      <c r="H17" s="536">
        <v>443</v>
      </c>
      <c r="I17" s="536">
        <v>568</v>
      </c>
      <c r="J17" s="537">
        <v>506</v>
      </c>
      <c r="K17" s="538">
        <v>-10</v>
      </c>
      <c r="L17" s="349">
        <v>-1.9762845849802371</v>
      </c>
    </row>
    <row r="18" spans="1:12" s="110" customFormat="1" ht="15" customHeight="1" x14ac:dyDescent="0.2">
      <c r="A18" s="350"/>
      <c r="B18" s="351" t="s">
        <v>111</v>
      </c>
      <c r="C18" s="347"/>
      <c r="D18" s="347"/>
      <c r="E18" s="348"/>
      <c r="F18" s="536">
        <v>75</v>
      </c>
      <c r="G18" s="536">
        <v>62</v>
      </c>
      <c r="H18" s="536">
        <v>58</v>
      </c>
      <c r="I18" s="536">
        <v>67</v>
      </c>
      <c r="J18" s="537">
        <v>69</v>
      </c>
      <c r="K18" s="538">
        <v>6</v>
      </c>
      <c r="L18" s="349">
        <v>8.695652173913043</v>
      </c>
    </row>
    <row r="19" spans="1:12" s="110" customFormat="1" ht="15" customHeight="1" x14ac:dyDescent="0.2">
      <c r="A19" s="118" t="s">
        <v>113</v>
      </c>
      <c r="B19" s="119" t="s">
        <v>181</v>
      </c>
      <c r="C19" s="347"/>
      <c r="D19" s="347"/>
      <c r="E19" s="348"/>
      <c r="F19" s="536">
        <v>3040</v>
      </c>
      <c r="G19" s="536">
        <v>3131</v>
      </c>
      <c r="H19" s="536">
        <v>4148</v>
      </c>
      <c r="I19" s="536">
        <v>3247</v>
      </c>
      <c r="J19" s="537">
        <v>3138</v>
      </c>
      <c r="K19" s="538">
        <v>-98</v>
      </c>
      <c r="L19" s="349">
        <v>-3.1230082855321859</v>
      </c>
    </row>
    <row r="20" spans="1:12" s="110" customFormat="1" ht="15" customHeight="1" x14ac:dyDescent="0.2">
      <c r="A20" s="118"/>
      <c r="B20" s="119" t="s">
        <v>182</v>
      </c>
      <c r="C20" s="347"/>
      <c r="D20" s="347"/>
      <c r="E20" s="348"/>
      <c r="F20" s="536">
        <v>1583</v>
      </c>
      <c r="G20" s="536">
        <v>1560</v>
      </c>
      <c r="H20" s="536">
        <v>1697</v>
      </c>
      <c r="I20" s="536">
        <v>1560</v>
      </c>
      <c r="J20" s="537">
        <v>1686</v>
      </c>
      <c r="K20" s="538">
        <v>-103</v>
      </c>
      <c r="L20" s="349">
        <v>-6.1091340450771057</v>
      </c>
    </row>
    <row r="21" spans="1:12" s="110" customFormat="1" ht="15" customHeight="1" x14ac:dyDescent="0.2">
      <c r="A21" s="118" t="s">
        <v>113</v>
      </c>
      <c r="B21" s="119" t="s">
        <v>116</v>
      </c>
      <c r="C21" s="347"/>
      <c r="D21" s="347"/>
      <c r="E21" s="348"/>
      <c r="F21" s="536">
        <v>3387</v>
      </c>
      <c r="G21" s="536">
        <v>3134</v>
      </c>
      <c r="H21" s="536">
        <v>4366</v>
      </c>
      <c r="I21" s="536">
        <v>3395</v>
      </c>
      <c r="J21" s="537">
        <v>3515</v>
      </c>
      <c r="K21" s="538">
        <v>-128</v>
      </c>
      <c r="L21" s="349">
        <v>-3.6415362731152205</v>
      </c>
    </row>
    <row r="22" spans="1:12" s="110" customFormat="1" ht="15" customHeight="1" x14ac:dyDescent="0.2">
      <c r="A22" s="118"/>
      <c r="B22" s="119" t="s">
        <v>117</v>
      </c>
      <c r="C22" s="347"/>
      <c r="D22" s="347"/>
      <c r="E22" s="348"/>
      <c r="F22" s="536">
        <v>1233</v>
      </c>
      <c r="G22" s="536">
        <v>1555</v>
      </c>
      <c r="H22" s="536">
        <v>1476</v>
      </c>
      <c r="I22" s="536">
        <v>1411</v>
      </c>
      <c r="J22" s="537">
        <v>1305</v>
      </c>
      <c r="K22" s="538">
        <v>-72</v>
      </c>
      <c r="L22" s="349">
        <v>-5.5172413793103452</v>
      </c>
    </row>
    <row r="23" spans="1:12" s="110" customFormat="1" ht="15" customHeight="1" x14ac:dyDescent="0.2">
      <c r="A23" s="352" t="s">
        <v>347</v>
      </c>
      <c r="B23" s="353" t="s">
        <v>193</v>
      </c>
      <c r="C23" s="354"/>
      <c r="D23" s="354"/>
      <c r="E23" s="355"/>
      <c r="F23" s="539">
        <v>84</v>
      </c>
      <c r="G23" s="539">
        <v>168</v>
      </c>
      <c r="H23" s="539">
        <v>1170</v>
      </c>
      <c r="I23" s="539">
        <v>44</v>
      </c>
      <c r="J23" s="540">
        <v>205</v>
      </c>
      <c r="K23" s="541">
        <v>-121</v>
      </c>
      <c r="L23" s="356">
        <v>-59.024390243902438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29.4</v>
      </c>
      <c r="G25" s="542">
        <v>37.6</v>
      </c>
      <c r="H25" s="542">
        <v>33.9</v>
      </c>
      <c r="I25" s="542">
        <v>34</v>
      </c>
      <c r="J25" s="542">
        <v>32</v>
      </c>
      <c r="K25" s="543" t="s">
        <v>349</v>
      </c>
      <c r="L25" s="364">
        <v>-2.6000000000000014</v>
      </c>
    </row>
    <row r="26" spans="1:12" s="110" customFormat="1" ht="15" customHeight="1" x14ac:dyDescent="0.2">
      <c r="A26" s="365" t="s">
        <v>105</v>
      </c>
      <c r="B26" s="366" t="s">
        <v>345</v>
      </c>
      <c r="C26" s="362"/>
      <c r="D26" s="362"/>
      <c r="E26" s="363"/>
      <c r="F26" s="542">
        <v>28.9</v>
      </c>
      <c r="G26" s="542">
        <v>37.1</v>
      </c>
      <c r="H26" s="542">
        <v>32</v>
      </c>
      <c r="I26" s="542">
        <v>31.9</v>
      </c>
      <c r="J26" s="544">
        <v>28.3</v>
      </c>
      <c r="K26" s="543" t="s">
        <v>349</v>
      </c>
      <c r="L26" s="364">
        <v>0.59999999999999787</v>
      </c>
    </row>
    <row r="27" spans="1:12" s="110" customFormat="1" ht="15" customHeight="1" x14ac:dyDescent="0.2">
      <c r="A27" s="365"/>
      <c r="B27" s="366" t="s">
        <v>346</v>
      </c>
      <c r="C27" s="362"/>
      <c r="D27" s="362"/>
      <c r="E27" s="363"/>
      <c r="F27" s="542">
        <v>29.9</v>
      </c>
      <c r="G27" s="542">
        <v>38.1</v>
      </c>
      <c r="H27" s="542">
        <v>35.5</v>
      </c>
      <c r="I27" s="542">
        <v>36.6</v>
      </c>
      <c r="J27" s="542">
        <v>36.1</v>
      </c>
      <c r="K27" s="543" t="s">
        <v>349</v>
      </c>
      <c r="L27" s="364">
        <v>-6.2000000000000028</v>
      </c>
    </row>
    <row r="28" spans="1:12" s="110" customFormat="1" ht="15" customHeight="1" x14ac:dyDescent="0.2">
      <c r="A28" s="365" t="s">
        <v>113</v>
      </c>
      <c r="B28" s="366" t="s">
        <v>108</v>
      </c>
      <c r="C28" s="362"/>
      <c r="D28" s="362"/>
      <c r="E28" s="363"/>
      <c r="F28" s="542">
        <v>41.2</v>
      </c>
      <c r="G28" s="542">
        <v>46.4</v>
      </c>
      <c r="H28" s="542">
        <v>41.3</v>
      </c>
      <c r="I28" s="542">
        <v>47.7</v>
      </c>
      <c r="J28" s="542">
        <v>39.5</v>
      </c>
      <c r="K28" s="543" t="s">
        <v>349</v>
      </c>
      <c r="L28" s="364">
        <v>1.7000000000000028</v>
      </c>
    </row>
    <row r="29" spans="1:12" s="110" customFormat="1" ht="11.25" x14ac:dyDescent="0.2">
      <c r="A29" s="365"/>
      <c r="B29" s="366" t="s">
        <v>109</v>
      </c>
      <c r="C29" s="362"/>
      <c r="D29" s="362"/>
      <c r="E29" s="363"/>
      <c r="F29" s="542">
        <v>26.8</v>
      </c>
      <c r="G29" s="542">
        <v>35.6</v>
      </c>
      <c r="H29" s="542">
        <v>30.9</v>
      </c>
      <c r="I29" s="542">
        <v>30.7</v>
      </c>
      <c r="J29" s="544">
        <v>29.7</v>
      </c>
      <c r="K29" s="543" t="s">
        <v>349</v>
      </c>
      <c r="L29" s="364">
        <v>-2.8999999999999986</v>
      </c>
    </row>
    <row r="30" spans="1:12" s="110" customFormat="1" ht="15" customHeight="1" x14ac:dyDescent="0.2">
      <c r="A30" s="365"/>
      <c r="B30" s="366" t="s">
        <v>110</v>
      </c>
      <c r="C30" s="362"/>
      <c r="D30" s="362"/>
      <c r="E30" s="363"/>
      <c r="F30" s="542">
        <v>21.6</v>
      </c>
      <c r="G30" s="542">
        <v>35.6</v>
      </c>
      <c r="H30" s="542">
        <v>29.6</v>
      </c>
      <c r="I30" s="542">
        <v>31</v>
      </c>
      <c r="J30" s="542">
        <v>30.6</v>
      </c>
      <c r="K30" s="543" t="s">
        <v>349</v>
      </c>
      <c r="L30" s="364">
        <v>-9</v>
      </c>
    </row>
    <row r="31" spans="1:12" s="110" customFormat="1" ht="15" customHeight="1" x14ac:dyDescent="0.2">
      <c r="A31" s="365"/>
      <c r="B31" s="366" t="s">
        <v>111</v>
      </c>
      <c r="C31" s="362"/>
      <c r="D31" s="362"/>
      <c r="E31" s="363"/>
      <c r="F31" s="542">
        <v>26.7</v>
      </c>
      <c r="G31" s="542">
        <v>33.9</v>
      </c>
      <c r="H31" s="542">
        <v>34.5</v>
      </c>
      <c r="I31" s="542">
        <v>32.799999999999997</v>
      </c>
      <c r="J31" s="542">
        <v>30.4</v>
      </c>
      <c r="K31" s="543" t="s">
        <v>349</v>
      </c>
      <c r="L31" s="364">
        <v>-3.6999999999999993</v>
      </c>
    </row>
    <row r="32" spans="1:12" s="110" customFormat="1" ht="15" customHeight="1" x14ac:dyDescent="0.2">
      <c r="A32" s="367" t="s">
        <v>113</v>
      </c>
      <c r="B32" s="368" t="s">
        <v>181</v>
      </c>
      <c r="C32" s="362"/>
      <c r="D32" s="362"/>
      <c r="E32" s="363"/>
      <c r="F32" s="542">
        <v>25.3</v>
      </c>
      <c r="G32" s="542">
        <v>35.6</v>
      </c>
      <c r="H32" s="542">
        <v>29.8</v>
      </c>
      <c r="I32" s="542">
        <v>30.7</v>
      </c>
      <c r="J32" s="544">
        <v>26.1</v>
      </c>
      <c r="K32" s="543" t="s">
        <v>349</v>
      </c>
      <c r="L32" s="364">
        <v>-0.80000000000000071</v>
      </c>
    </row>
    <row r="33" spans="1:12" s="110" customFormat="1" ht="15" customHeight="1" x14ac:dyDescent="0.2">
      <c r="A33" s="367"/>
      <c r="B33" s="368" t="s">
        <v>182</v>
      </c>
      <c r="C33" s="362"/>
      <c r="D33" s="362"/>
      <c r="E33" s="363"/>
      <c r="F33" s="542">
        <v>37.200000000000003</v>
      </c>
      <c r="G33" s="542">
        <v>41.3</v>
      </c>
      <c r="H33" s="542">
        <v>41</v>
      </c>
      <c r="I33" s="542">
        <v>40.6</v>
      </c>
      <c r="J33" s="542">
        <v>42.3</v>
      </c>
      <c r="K33" s="543" t="s">
        <v>349</v>
      </c>
      <c r="L33" s="364">
        <v>-5.0999999999999943</v>
      </c>
    </row>
    <row r="34" spans="1:12" s="369" customFormat="1" ht="15" customHeight="1" x14ac:dyDescent="0.2">
      <c r="A34" s="367" t="s">
        <v>113</v>
      </c>
      <c r="B34" s="368" t="s">
        <v>116</v>
      </c>
      <c r="C34" s="362"/>
      <c r="D34" s="362"/>
      <c r="E34" s="363"/>
      <c r="F34" s="542">
        <v>27</v>
      </c>
      <c r="G34" s="542">
        <v>33.700000000000003</v>
      </c>
      <c r="H34" s="542">
        <v>29.8</v>
      </c>
      <c r="I34" s="542">
        <v>30.2</v>
      </c>
      <c r="J34" s="542">
        <v>28.4</v>
      </c>
      <c r="K34" s="543" t="s">
        <v>349</v>
      </c>
      <c r="L34" s="364">
        <v>-1.3999999999999986</v>
      </c>
    </row>
    <row r="35" spans="1:12" s="369" customFormat="1" ht="11.25" x14ac:dyDescent="0.2">
      <c r="A35" s="370"/>
      <c r="B35" s="371" t="s">
        <v>117</v>
      </c>
      <c r="C35" s="372"/>
      <c r="D35" s="372"/>
      <c r="E35" s="373"/>
      <c r="F35" s="545">
        <v>35.9</v>
      </c>
      <c r="G35" s="545">
        <v>45.2</v>
      </c>
      <c r="H35" s="545">
        <v>43.4</v>
      </c>
      <c r="I35" s="545">
        <v>43</v>
      </c>
      <c r="J35" s="546">
        <v>41.2</v>
      </c>
      <c r="K35" s="547" t="s">
        <v>349</v>
      </c>
      <c r="L35" s="374">
        <v>-5.3000000000000043</v>
      </c>
    </row>
    <row r="36" spans="1:12" s="369" customFormat="1" ht="15.95" customHeight="1" x14ac:dyDescent="0.2">
      <c r="A36" s="375" t="s">
        <v>350</v>
      </c>
      <c r="B36" s="376"/>
      <c r="C36" s="377"/>
      <c r="D36" s="376"/>
      <c r="E36" s="378"/>
      <c r="F36" s="548">
        <v>4517</v>
      </c>
      <c r="G36" s="548">
        <v>4500</v>
      </c>
      <c r="H36" s="548">
        <v>4587</v>
      </c>
      <c r="I36" s="548">
        <v>4734</v>
      </c>
      <c r="J36" s="548">
        <v>4602</v>
      </c>
      <c r="K36" s="549">
        <v>-85</v>
      </c>
      <c r="L36" s="380">
        <v>-1.8470230334637114</v>
      </c>
    </row>
    <row r="37" spans="1:12" s="369" customFormat="1" ht="15.95" customHeight="1" x14ac:dyDescent="0.2">
      <c r="A37" s="381"/>
      <c r="B37" s="382" t="s">
        <v>113</v>
      </c>
      <c r="C37" s="382" t="s">
        <v>351</v>
      </c>
      <c r="D37" s="382"/>
      <c r="E37" s="383"/>
      <c r="F37" s="548">
        <v>1328</v>
      </c>
      <c r="G37" s="548">
        <v>1691</v>
      </c>
      <c r="H37" s="548">
        <v>1553</v>
      </c>
      <c r="I37" s="548">
        <v>1608</v>
      </c>
      <c r="J37" s="548">
        <v>1473</v>
      </c>
      <c r="K37" s="549">
        <v>-145</v>
      </c>
      <c r="L37" s="380">
        <v>-9.8438560760353013</v>
      </c>
    </row>
    <row r="38" spans="1:12" s="369" customFormat="1" ht="15.95" customHeight="1" x14ac:dyDescent="0.2">
      <c r="A38" s="381"/>
      <c r="B38" s="384" t="s">
        <v>105</v>
      </c>
      <c r="C38" s="384" t="s">
        <v>106</v>
      </c>
      <c r="D38" s="385"/>
      <c r="E38" s="383"/>
      <c r="F38" s="548">
        <v>2356</v>
      </c>
      <c r="G38" s="548">
        <v>2264</v>
      </c>
      <c r="H38" s="548">
        <v>2184</v>
      </c>
      <c r="I38" s="548">
        <v>2614</v>
      </c>
      <c r="J38" s="550">
        <v>2415</v>
      </c>
      <c r="K38" s="549">
        <v>-59</v>
      </c>
      <c r="L38" s="380">
        <v>-2.4430641821946169</v>
      </c>
    </row>
    <row r="39" spans="1:12" s="369" customFormat="1" ht="15.95" customHeight="1" x14ac:dyDescent="0.2">
      <c r="A39" s="381"/>
      <c r="B39" s="385"/>
      <c r="C39" s="382" t="s">
        <v>352</v>
      </c>
      <c r="D39" s="385"/>
      <c r="E39" s="383"/>
      <c r="F39" s="548">
        <v>682</v>
      </c>
      <c r="G39" s="548">
        <v>840</v>
      </c>
      <c r="H39" s="548">
        <v>699</v>
      </c>
      <c r="I39" s="548">
        <v>833</v>
      </c>
      <c r="J39" s="548">
        <v>684</v>
      </c>
      <c r="K39" s="549">
        <v>-2</v>
      </c>
      <c r="L39" s="380">
        <v>-0.29239766081871343</v>
      </c>
    </row>
    <row r="40" spans="1:12" s="369" customFormat="1" ht="15.95" customHeight="1" x14ac:dyDescent="0.2">
      <c r="A40" s="381"/>
      <c r="B40" s="384"/>
      <c r="C40" s="384" t="s">
        <v>107</v>
      </c>
      <c r="D40" s="385"/>
      <c r="E40" s="383"/>
      <c r="F40" s="548">
        <v>2161</v>
      </c>
      <c r="G40" s="548">
        <v>2236</v>
      </c>
      <c r="H40" s="548">
        <v>2403</v>
      </c>
      <c r="I40" s="548">
        <v>2120</v>
      </c>
      <c r="J40" s="548">
        <v>2187</v>
      </c>
      <c r="K40" s="549">
        <v>-26</v>
      </c>
      <c r="L40" s="380">
        <v>-1.188843164151806</v>
      </c>
    </row>
    <row r="41" spans="1:12" s="369" customFormat="1" ht="24" customHeight="1" x14ac:dyDescent="0.2">
      <c r="A41" s="381"/>
      <c r="B41" s="385"/>
      <c r="C41" s="382" t="s">
        <v>352</v>
      </c>
      <c r="D41" s="385"/>
      <c r="E41" s="383"/>
      <c r="F41" s="548">
        <v>646</v>
      </c>
      <c r="G41" s="548">
        <v>851</v>
      </c>
      <c r="H41" s="548">
        <v>854</v>
      </c>
      <c r="I41" s="548">
        <v>775</v>
      </c>
      <c r="J41" s="550">
        <v>789</v>
      </c>
      <c r="K41" s="549">
        <v>-143</v>
      </c>
      <c r="L41" s="380">
        <v>-18.124207858048162</v>
      </c>
    </row>
    <row r="42" spans="1:12" s="110" customFormat="1" ht="15" customHeight="1" x14ac:dyDescent="0.2">
      <c r="A42" s="381"/>
      <c r="B42" s="384" t="s">
        <v>113</v>
      </c>
      <c r="C42" s="384" t="s">
        <v>353</v>
      </c>
      <c r="D42" s="385"/>
      <c r="E42" s="383"/>
      <c r="F42" s="548">
        <v>996</v>
      </c>
      <c r="G42" s="548">
        <v>845</v>
      </c>
      <c r="H42" s="548">
        <v>1323</v>
      </c>
      <c r="I42" s="548">
        <v>886</v>
      </c>
      <c r="J42" s="548">
        <v>1032</v>
      </c>
      <c r="K42" s="549">
        <v>-36</v>
      </c>
      <c r="L42" s="380">
        <v>-3.4883720930232558</v>
      </c>
    </row>
    <row r="43" spans="1:12" s="110" customFormat="1" ht="15" customHeight="1" x14ac:dyDescent="0.2">
      <c r="A43" s="381"/>
      <c r="B43" s="385"/>
      <c r="C43" s="382" t="s">
        <v>352</v>
      </c>
      <c r="D43" s="385"/>
      <c r="E43" s="383"/>
      <c r="F43" s="548">
        <v>410</v>
      </c>
      <c r="G43" s="548">
        <v>392</v>
      </c>
      <c r="H43" s="548">
        <v>547</v>
      </c>
      <c r="I43" s="548">
        <v>423</v>
      </c>
      <c r="J43" s="548">
        <v>408</v>
      </c>
      <c r="K43" s="549">
        <v>2</v>
      </c>
      <c r="L43" s="380">
        <v>0.49019607843137253</v>
      </c>
    </row>
    <row r="44" spans="1:12" s="110" customFormat="1" ht="15" customHeight="1" x14ac:dyDescent="0.2">
      <c r="A44" s="381"/>
      <c r="B44" s="384"/>
      <c r="C44" s="366" t="s">
        <v>109</v>
      </c>
      <c r="D44" s="385"/>
      <c r="E44" s="383"/>
      <c r="F44" s="548">
        <v>2950</v>
      </c>
      <c r="G44" s="548">
        <v>3068</v>
      </c>
      <c r="H44" s="548">
        <v>2763</v>
      </c>
      <c r="I44" s="548">
        <v>3214</v>
      </c>
      <c r="J44" s="550">
        <v>2995</v>
      </c>
      <c r="K44" s="549">
        <v>-45</v>
      </c>
      <c r="L44" s="380">
        <v>-1.5025041736227045</v>
      </c>
    </row>
    <row r="45" spans="1:12" s="110" customFormat="1" ht="15" customHeight="1" x14ac:dyDescent="0.2">
      <c r="A45" s="381"/>
      <c r="B45" s="385"/>
      <c r="C45" s="382" t="s">
        <v>352</v>
      </c>
      <c r="D45" s="385"/>
      <c r="E45" s="383"/>
      <c r="F45" s="548">
        <v>791</v>
      </c>
      <c r="G45" s="548">
        <v>1091</v>
      </c>
      <c r="H45" s="548">
        <v>855</v>
      </c>
      <c r="I45" s="548">
        <v>987</v>
      </c>
      <c r="J45" s="548">
        <v>889</v>
      </c>
      <c r="K45" s="549">
        <v>-98</v>
      </c>
      <c r="L45" s="380">
        <v>-11.023622047244094</v>
      </c>
    </row>
    <row r="46" spans="1:12" s="110" customFormat="1" ht="15" customHeight="1" x14ac:dyDescent="0.2">
      <c r="A46" s="381"/>
      <c r="B46" s="384"/>
      <c r="C46" s="366" t="s">
        <v>110</v>
      </c>
      <c r="D46" s="385"/>
      <c r="E46" s="383"/>
      <c r="F46" s="548">
        <v>496</v>
      </c>
      <c r="G46" s="548">
        <v>525</v>
      </c>
      <c r="H46" s="548">
        <v>443</v>
      </c>
      <c r="I46" s="548">
        <v>567</v>
      </c>
      <c r="J46" s="548">
        <v>506</v>
      </c>
      <c r="K46" s="549">
        <v>-10</v>
      </c>
      <c r="L46" s="380">
        <v>-1.9762845849802371</v>
      </c>
    </row>
    <row r="47" spans="1:12" s="110" customFormat="1" ht="15" customHeight="1" x14ac:dyDescent="0.2">
      <c r="A47" s="381"/>
      <c r="B47" s="385"/>
      <c r="C47" s="382" t="s">
        <v>352</v>
      </c>
      <c r="D47" s="385"/>
      <c r="E47" s="383"/>
      <c r="F47" s="548">
        <v>107</v>
      </c>
      <c r="G47" s="548">
        <v>187</v>
      </c>
      <c r="H47" s="548">
        <v>131</v>
      </c>
      <c r="I47" s="548">
        <v>176</v>
      </c>
      <c r="J47" s="550">
        <v>155</v>
      </c>
      <c r="K47" s="549">
        <v>-48</v>
      </c>
      <c r="L47" s="380">
        <v>-30.967741935483872</v>
      </c>
    </row>
    <row r="48" spans="1:12" s="110" customFormat="1" ht="15" customHeight="1" x14ac:dyDescent="0.2">
      <c r="A48" s="381"/>
      <c r="B48" s="385"/>
      <c r="C48" s="366" t="s">
        <v>111</v>
      </c>
      <c r="D48" s="386"/>
      <c r="E48" s="387"/>
      <c r="F48" s="548">
        <v>75</v>
      </c>
      <c r="G48" s="548">
        <v>62</v>
      </c>
      <c r="H48" s="548">
        <v>58</v>
      </c>
      <c r="I48" s="548">
        <v>67</v>
      </c>
      <c r="J48" s="548">
        <v>69</v>
      </c>
      <c r="K48" s="549">
        <v>6</v>
      </c>
      <c r="L48" s="380">
        <v>8.695652173913043</v>
      </c>
    </row>
    <row r="49" spans="1:12" s="110" customFormat="1" ht="15" customHeight="1" x14ac:dyDescent="0.2">
      <c r="A49" s="381"/>
      <c r="B49" s="385"/>
      <c r="C49" s="382" t="s">
        <v>352</v>
      </c>
      <c r="D49" s="385"/>
      <c r="E49" s="383"/>
      <c r="F49" s="548">
        <v>20</v>
      </c>
      <c r="G49" s="548">
        <v>21</v>
      </c>
      <c r="H49" s="548">
        <v>20</v>
      </c>
      <c r="I49" s="548">
        <v>22</v>
      </c>
      <c r="J49" s="548">
        <v>21</v>
      </c>
      <c r="K49" s="549">
        <v>-1</v>
      </c>
      <c r="L49" s="380">
        <v>-4.7619047619047619</v>
      </c>
    </row>
    <row r="50" spans="1:12" s="110" customFormat="1" ht="15" customHeight="1" x14ac:dyDescent="0.2">
      <c r="A50" s="381"/>
      <c r="B50" s="384" t="s">
        <v>113</v>
      </c>
      <c r="C50" s="382" t="s">
        <v>181</v>
      </c>
      <c r="D50" s="385"/>
      <c r="E50" s="383"/>
      <c r="F50" s="548">
        <v>2948</v>
      </c>
      <c r="G50" s="548">
        <v>2946</v>
      </c>
      <c r="H50" s="548">
        <v>2928</v>
      </c>
      <c r="I50" s="548">
        <v>3185</v>
      </c>
      <c r="J50" s="550">
        <v>2927</v>
      </c>
      <c r="K50" s="549">
        <v>21</v>
      </c>
      <c r="L50" s="380">
        <v>0.71745814827468402</v>
      </c>
    </row>
    <row r="51" spans="1:12" s="110" customFormat="1" ht="15" customHeight="1" x14ac:dyDescent="0.2">
      <c r="A51" s="381"/>
      <c r="B51" s="385"/>
      <c r="C51" s="382" t="s">
        <v>352</v>
      </c>
      <c r="D51" s="385"/>
      <c r="E51" s="383"/>
      <c r="F51" s="548">
        <v>745</v>
      </c>
      <c r="G51" s="548">
        <v>1049</v>
      </c>
      <c r="H51" s="548">
        <v>873</v>
      </c>
      <c r="I51" s="548">
        <v>979</v>
      </c>
      <c r="J51" s="548">
        <v>764</v>
      </c>
      <c r="K51" s="549">
        <v>-19</v>
      </c>
      <c r="L51" s="380">
        <v>-2.4869109947643979</v>
      </c>
    </row>
    <row r="52" spans="1:12" s="110" customFormat="1" ht="15" customHeight="1" x14ac:dyDescent="0.2">
      <c r="A52" s="381"/>
      <c r="B52" s="384"/>
      <c r="C52" s="382" t="s">
        <v>182</v>
      </c>
      <c r="D52" s="385"/>
      <c r="E52" s="383"/>
      <c r="F52" s="548">
        <v>1569</v>
      </c>
      <c r="G52" s="548">
        <v>1554</v>
      </c>
      <c r="H52" s="548">
        <v>1659</v>
      </c>
      <c r="I52" s="548">
        <v>1549</v>
      </c>
      <c r="J52" s="548">
        <v>1675</v>
      </c>
      <c r="K52" s="549">
        <v>-106</v>
      </c>
      <c r="L52" s="380">
        <v>-6.3283582089552235</v>
      </c>
    </row>
    <row r="53" spans="1:12" s="269" customFormat="1" ht="11.25" customHeight="1" x14ac:dyDescent="0.2">
      <c r="A53" s="381"/>
      <c r="B53" s="385"/>
      <c r="C53" s="382" t="s">
        <v>352</v>
      </c>
      <c r="D53" s="385"/>
      <c r="E53" s="383"/>
      <c r="F53" s="548">
        <v>583</v>
      </c>
      <c r="G53" s="548">
        <v>642</v>
      </c>
      <c r="H53" s="548">
        <v>680</v>
      </c>
      <c r="I53" s="548">
        <v>629</v>
      </c>
      <c r="J53" s="550">
        <v>709</v>
      </c>
      <c r="K53" s="549">
        <v>-126</v>
      </c>
      <c r="L53" s="380">
        <v>-17.77150916784203</v>
      </c>
    </row>
    <row r="54" spans="1:12" s="151" customFormat="1" ht="12.75" customHeight="1" x14ac:dyDescent="0.2">
      <c r="A54" s="381"/>
      <c r="B54" s="384" t="s">
        <v>113</v>
      </c>
      <c r="C54" s="384" t="s">
        <v>116</v>
      </c>
      <c r="D54" s="385"/>
      <c r="E54" s="383"/>
      <c r="F54" s="548">
        <v>3300</v>
      </c>
      <c r="G54" s="548">
        <v>2974</v>
      </c>
      <c r="H54" s="548">
        <v>3228</v>
      </c>
      <c r="I54" s="548">
        <v>3334</v>
      </c>
      <c r="J54" s="548">
        <v>3310</v>
      </c>
      <c r="K54" s="549">
        <v>-10</v>
      </c>
      <c r="L54" s="380">
        <v>-0.30211480362537763</v>
      </c>
    </row>
    <row r="55" spans="1:12" ht="11.25" x14ac:dyDescent="0.2">
      <c r="A55" s="381"/>
      <c r="B55" s="385"/>
      <c r="C55" s="382" t="s">
        <v>352</v>
      </c>
      <c r="D55" s="385"/>
      <c r="E55" s="383"/>
      <c r="F55" s="548">
        <v>890</v>
      </c>
      <c r="G55" s="548">
        <v>1001</v>
      </c>
      <c r="H55" s="548">
        <v>962</v>
      </c>
      <c r="I55" s="548">
        <v>1006</v>
      </c>
      <c r="J55" s="548">
        <v>940</v>
      </c>
      <c r="K55" s="549">
        <v>-50</v>
      </c>
      <c r="L55" s="380">
        <v>-5.3191489361702127</v>
      </c>
    </row>
    <row r="56" spans="1:12" ht="14.25" customHeight="1" x14ac:dyDescent="0.2">
      <c r="A56" s="381"/>
      <c r="B56" s="385"/>
      <c r="C56" s="384" t="s">
        <v>117</v>
      </c>
      <c r="D56" s="385"/>
      <c r="E56" s="383"/>
      <c r="F56" s="548">
        <v>1214</v>
      </c>
      <c r="G56" s="548">
        <v>1524</v>
      </c>
      <c r="H56" s="548">
        <v>1356</v>
      </c>
      <c r="I56" s="548">
        <v>1399</v>
      </c>
      <c r="J56" s="548">
        <v>1288</v>
      </c>
      <c r="K56" s="549">
        <v>-74</v>
      </c>
      <c r="L56" s="380">
        <v>-5.7453416149068319</v>
      </c>
    </row>
    <row r="57" spans="1:12" ht="18.75" customHeight="1" x14ac:dyDescent="0.2">
      <c r="A57" s="388"/>
      <c r="B57" s="389"/>
      <c r="C57" s="390" t="s">
        <v>352</v>
      </c>
      <c r="D57" s="389"/>
      <c r="E57" s="391"/>
      <c r="F57" s="551">
        <v>436</v>
      </c>
      <c r="G57" s="552">
        <v>689</v>
      </c>
      <c r="H57" s="552">
        <v>588</v>
      </c>
      <c r="I57" s="552">
        <v>601</v>
      </c>
      <c r="J57" s="552">
        <v>531</v>
      </c>
      <c r="K57" s="553">
        <f t="shared" ref="K57" si="0">IF(OR(F57=".",J57=".")=TRUE,".",IF(OR(F57="*",J57="*")=TRUE,"*",IF(AND(F57="-",J57="-")=TRUE,"-",IF(AND(ISNUMBER(J57),ISNUMBER(F57))=TRUE,IF(F57-J57=0,0,F57-J57),IF(ISNUMBER(F57)=TRUE,F57,-J57)))))</f>
        <v>-95</v>
      </c>
      <c r="L57" s="392">
        <f t="shared" ref="L57" si="1">IF(K57 =".",".",IF(K57 ="*","*",IF(K57="-","-",IF(K57=0,0,IF(OR(J57="-",J57=".",F57="-",F57=".")=TRUE,"X",IF(J57=0,"0,0",IF(ABS(K57*100/J57)&gt;250,".X",(K57*100/J57))))))))</f>
        <v>-17.890772128060263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4623</v>
      </c>
      <c r="E11" s="114">
        <v>4691</v>
      </c>
      <c r="F11" s="114">
        <v>5845</v>
      </c>
      <c r="G11" s="114">
        <v>4807</v>
      </c>
      <c r="H11" s="140">
        <v>4824</v>
      </c>
      <c r="I11" s="115">
        <v>-201</v>
      </c>
      <c r="J11" s="116">
        <v>-4.166666666666667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15.401254596582305</v>
      </c>
      <c r="D14" s="115">
        <v>712</v>
      </c>
      <c r="E14" s="114">
        <v>485</v>
      </c>
      <c r="F14" s="114">
        <v>943</v>
      </c>
      <c r="G14" s="114">
        <v>650</v>
      </c>
      <c r="H14" s="140">
        <v>744</v>
      </c>
      <c r="I14" s="115">
        <v>-32</v>
      </c>
      <c r="J14" s="116">
        <v>-4.301075268817204</v>
      </c>
      <c r="K14" s="110"/>
      <c r="L14" s="110"/>
      <c r="M14" s="110"/>
      <c r="N14" s="110"/>
      <c r="O14" s="110"/>
    </row>
    <row r="15" spans="1:15" s="110" customFormat="1" ht="24.95" customHeight="1" x14ac:dyDescent="0.2">
      <c r="A15" s="193" t="s">
        <v>216</v>
      </c>
      <c r="B15" s="199" t="s">
        <v>217</v>
      </c>
      <c r="C15" s="113">
        <v>4.2396712091715338</v>
      </c>
      <c r="D15" s="115">
        <v>196</v>
      </c>
      <c r="E15" s="114">
        <v>172</v>
      </c>
      <c r="F15" s="114">
        <v>306</v>
      </c>
      <c r="G15" s="114">
        <v>174</v>
      </c>
      <c r="H15" s="140">
        <v>174</v>
      </c>
      <c r="I15" s="115">
        <v>22</v>
      </c>
      <c r="J15" s="116">
        <v>12.64367816091954</v>
      </c>
    </row>
    <row r="16" spans="1:15" s="287" customFormat="1" ht="24.95" customHeight="1" x14ac:dyDescent="0.2">
      <c r="A16" s="193" t="s">
        <v>218</v>
      </c>
      <c r="B16" s="199" t="s">
        <v>141</v>
      </c>
      <c r="C16" s="113">
        <v>9.5825221717499467</v>
      </c>
      <c r="D16" s="115">
        <v>443</v>
      </c>
      <c r="E16" s="114">
        <v>279</v>
      </c>
      <c r="F16" s="114">
        <v>533</v>
      </c>
      <c r="G16" s="114">
        <v>396</v>
      </c>
      <c r="H16" s="140">
        <v>487</v>
      </c>
      <c r="I16" s="115">
        <v>-44</v>
      </c>
      <c r="J16" s="116">
        <v>-9.0349075975359341</v>
      </c>
      <c r="K16" s="110"/>
      <c r="L16" s="110"/>
      <c r="M16" s="110"/>
      <c r="N16" s="110"/>
      <c r="O16" s="110"/>
    </row>
    <row r="17" spans="1:15" s="110" customFormat="1" ht="24.95" customHeight="1" x14ac:dyDescent="0.2">
      <c r="A17" s="193" t="s">
        <v>142</v>
      </c>
      <c r="B17" s="199" t="s">
        <v>220</v>
      </c>
      <c r="C17" s="113">
        <v>1.5790612156608264</v>
      </c>
      <c r="D17" s="115">
        <v>73</v>
      </c>
      <c r="E17" s="114">
        <v>34</v>
      </c>
      <c r="F17" s="114">
        <v>104</v>
      </c>
      <c r="G17" s="114">
        <v>80</v>
      </c>
      <c r="H17" s="140">
        <v>83</v>
      </c>
      <c r="I17" s="115">
        <v>-10</v>
      </c>
      <c r="J17" s="116">
        <v>-12.048192771084338</v>
      </c>
    </row>
    <row r="18" spans="1:15" s="287" customFormat="1" ht="24.95" customHeight="1" x14ac:dyDescent="0.2">
      <c r="A18" s="201" t="s">
        <v>144</v>
      </c>
      <c r="B18" s="202" t="s">
        <v>145</v>
      </c>
      <c r="C18" s="113">
        <v>9.258057538394981</v>
      </c>
      <c r="D18" s="115">
        <v>428</v>
      </c>
      <c r="E18" s="114">
        <v>244</v>
      </c>
      <c r="F18" s="114">
        <v>503</v>
      </c>
      <c r="G18" s="114">
        <v>458</v>
      </c>
      <c r="H18" s="140">
        <v>427</v>
      </c>
      <c r="I18" s="115">
        <v>1</v>
      </c>
      <c r="J18" s="116">
        <v>0.23419203747072601</v>
      </c>
      <c r="K18" s="110"/>
      <c r="L18" s="110"/>
      <c r="M18" s="110"/>
      <c r="N18" s="110"/>
      <c r="O18" s="110"/>
    </row>
    <row r="19" spans="1:15" s="110" customFormat="1" ht="24.95" customHeight="1" x14ac:dyDescent="0.2">
      <c r="A19" s="193" t="s">
        <v>146</v>
      </c>
      <c r="B19" s="199" t="s">
        <v>147</v>
      </c>
      <c r="C19" s="113">
        <v>12.308025091931647</v>
      </c>
      <c r="D19" s="115">
        <v>569</v>
      </c>
      <c r="E19" s="114">
        <v>503</v>
      </c>
      <c r="F19" s="114">
        <v>737</v>
      </c>
      <c r="G19" s="114">
        <v>468</v>
      </c>
      <c r="H19" s="140">
        <v>489</v>
      </c>
      <c r="I19" s="115">
        <v>80</v>
      </c>
      <c r="J19" s="116">
        <v>16.359918200408998</v>
      </c>
    </row>
    <row r="20" spans="1:15" s="287" customFormat="1" ht="24.95" customHeight="1" x14ac:dyDescent="0.2">
      <c r="A20" s="193" t="s">
        <v>148</v>
      </c>
      <c r="B20" s="199" t="s">
        <v>149</v>
      </c>
      <c r="C20" s="113">
        <v>4.2613021847285308</v>
      </c>
      <c r="D20" s="115">
        <v>197</v>
      </c>
      <c r="E20" s="114">
        <v>290</v>
      </c>
      <c r="F20" s="114">
        <v>188</v>
      </c>
      <c r="G20" s="114">
        <v>239</v>
      </c>
      <c r="H20" s="140">
        <v>208</v>
      </c>
      <c r="I20" s="115">
        <v>-11</v>
      </c>
      <c r="J20" s="116">
        <v>-5.2884615384615383</v>
      </c>
      <c r="K20" s="110"/>
      <c r="L20" s="110"/>
      <c r="M20" s="110"/>
      <c r="N20" s="110"/>
      <c r="O20" s="110"/>
    </row>
    <row r="21" spans="1:15" s="110" customFormat="1" ht="24.95" customHeight="1" x14ac:dyDescent="0.2">
      <c r="A21" s="201" t="s">
        <v>150</v>
      </c>
      <c r="B21" s="202" t="s">
        <v>151</v>
      </c>
      <c r="C21" s="113">
        <v>20.592688730261735</v>
      </c>
      <c r="D21" s="115">
        <v>952</v>
      </c>
      <c r="E21" s="114">
        <v>1586</v>
      </c>
      <c r="F21" s="114">
        <v>1160</v>
      </c>
      <c r="G21" s="114">
        <v>1321</v>
      </c>
      <c r="H21" s="140">
        <v>832</v>
      </c>
      <c r="I21" s="115">
        <v>120</v>
      </c>
      <c r="J21" s="116">
        <v>14.423076923076923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0.75708414449491668</v>
      </c>
      <c r="D23" s="115">
        <v>35</v>
      </c>
      <c r="E23" s="114">
        <v>14</v>
      </c>
      <c r="F23" s="114">
        <v>28</v>
      </c>
      <c r="G23" s="114">
        <v>9</v>
      </c>
      <c r="H23" s="140">
        <v>29</v>
      </c>
      <c r="I23" s="115">
        <v>6</v>
      </c>
      <c r="J23" s="116">
        <v>20.689655172413794</v>
      </c>
    </row>
    <row r="24" spans="1:15" s="110" customFormat="1" ht="24.95" customHeight="1" x14ac:dyDescent="0.2">
      <c r="A24" s="193" t="s">
        <v>156</v>
      </c>
      <c r="B24" s="199" t="s">
        <v>221</v>
      </c>
      <c r="C24" s="113">
        <v>6.446030715985291</v>
      </c>
      <c r="D24" s="115">
        <v>298</v>
      </c>
      <c r="E24" s="114">
        <v>297</v>
      </c>
      <c r="F24" s="114">
        <v>407</v>
      </c>
      <c r="G24" s="114">
        <v>244</v>
      </c>
      <c r="H24" s="140">
        <v>398</v>
      </c>
      <c r="I24" s="115">
        <v>-100</v>
      </c>
      <c r="J24" s="116">
        <v>-25.125628140703519</v>
      </c>
    </row>
    <row r="25" spans="1:15" s="110" customFormat="1" ht="24.95" customHeight="1" x14ac:dyDescent="0.2">
      <c r="A25" s="193" t="s">
        <v>222</v>
      </c>
      <c r="B25" s="204" t="s">
        <v>159</v>
      </c>
      <c r="C25" s="113">
        <v>9.0850097339390015</v>
      </c>
      <c r="D25" s="115">
        <v>420</v>
      </c>
      <c r="E25" s="114">
        <v>407</v>
      </c>
      <c r="F25" s="114">
        <v>652</v>
      </c>
      <c r="G25" s="114">
        <v>426</v>
      </c>
      <c r="H25" s="140">
        <v>665</v>
      </c>
      <c r="I25" s="115">
        <v>-245</v>
      </c>
      <c r="J25" s="116">
        <v>-36.842105263157897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2.1630975556997623</v>
      </c>
      <c r="D27" s="115">
        <v>100</v>
      </c>
      <c r="E27" s="114">
        <v>92</v>
      </c>
      <c r="F27" s="114">
        <v>171</v>
      </c>
      <c r="G27" s="114">
        <v>77</v>
      </c>
      <c r="H27" s="140">
        <v>96</v>
      </c>
      <c r="I27" s="115">
        <v>4</v>
      </c>
      <c r="J27" s="116">
        <v>4.166666666666667</v>
      </c>
    </row>
    <row r="28" spans="1:15" s="110" customFormat="1" ht="24.95" customHeight="1" x14ac:dyDescent="0.2">
      <c r="A28" s="193" t="s">
        <v>163</v>
      </c>
      <c r="B28" s="199" t="s">
        <v>164</v>
      </c>
      <c r="C28" s="113">
        <v>3.2662773091066408</v>
      </c>
      <c r="D28" s="115">
        <v>151</v>
      </c>
      <c r="E28" s="114">
        <v>162</v>
      </c>
      <c r="F28" s="114">
        <v>183</v>
      </c>
      <c r="G28" s="114">
        <v>65</v>
      </c>
      <c r="H28" s="140">
        <v>156</v>
      </c>
      <c r="I28" s="115">
        <v>-5</v>
      </c>
      <c r="J28" s="116">
        <v>-3.2051282051282053</v>
      </c>
    </row>
    <row r="29" spans="1:15" s="110" customFormat="1" ht="24.95" customHeight="1" x14ac:dyDescent="0.2">
      <c r="A29" s="193">
        <v>86</v>
      </c>
      <c r="B29" s="199" t="s">
        <v>165</v>
      </c>
      <c r="C29" s="113">
        <v>4.1747782825005411</v>
      </c>
      <c r="D29" s="115">
        <v>193</v>
      </c>
      <c r="E29" s="114">
        <v>155</v>
      </c>
      <c r="F29" s="114">
        <v>219</v>
      </c>
      <c r="G29" s="114">
        <v>155</v>
      </c>
      <c r="H29" s="140">
        <v>208</v>
      </c>
      <c r="I29" s="115">
        <v>-15</v>
      </c>
      <c r="J29" s="116">
        <v>-7.2115384615384617</v>
      </c>
    </row>
    <row r="30" spans="1:15" s="110" customFormat="1" ht="24.95" customHeight="1" x14ac:dyDescent="0.2">
      <c r="A30" s="193">
        <v>87.88</v>
      </c>
      <c r="B30" s="204" t="s">
        <v>166</v>
      </c>
      <c r="C30" s="113">
        <v>3.2446463335496429</v>
      </c>
      <c r="D30" s="115">
        <v>150</v>
      </c>
      <c r="E30" s="114">
        <v>108</v>
      </c>
      <c r="F30" s="114">
        <v>201</v>
      </c>
      <c r="G30" s="114">
        <v>116</v>
      </c>
      <c r="H30" s="140">
        <v>130</v>
      </c>
      <c r="I30" s="115">
        <v>20</v>
      </c>
      <c r="J30" s="116">
        <v>15.384615384615385</v>
      </c>
    </row>
    <row r="31" spans="1:15" s="110" customFormat="1" ht="24.95" customHeight="1" x14ac:dyDescent="0.2">
      <c r="A31" s="193" t="s">
        <v>167</v>
      </c>
      <c r="B31" s="199" t="s">
        <v>168</v>
      </c>
      <c r="C31" s="113">
        <v>3.4825870646766171</v>
      </c>
      <c r="D31" s="115">
        <v>161</v>
      </c>
      <c r="E31" s="114">
        <v>192</v>
      </c>
      <c r="F31" s="114">
        <v>176</v>
      </c>
      <c r="G31" s="114">
        <v>227</v>
      </c>
      <c r="H31" s="140">
        <v>151</v>
      </c>
      <c r="I31" s="115">
        <v>10</v>
      </c>
      <c r="J31" s="116">
        <v>6.6225165562913908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71.07938568029418</v>
      </c>
      <c r="D36" s="143">
        <v>3286</v>
      </c>
      <c r="E36" s="144">
        <v>3842</v>
      </c>
      <c r="F36" s="144">
        <v>4193</v>
      </c>
      <c r="G36" s="144">
        <v>3424</v>
      </c>
      <c r="H36" s="145">
        <v>3433</v>
      </c>
      <c r="I36" s="143">
        <v>-147</v>
      </c>
      <c r="J36" s="146">
        <v>-4.2819691232158466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4623</v>
      </c>
      <c r="F11" s="264">
        <v>4691</v>
      </c>
      <c r="G11" s="264">
        <v>5845</v>
      </c>
      <c r="H11" s="264">
        <v>4807</v>
      </c>
      <c r="I11" s="265">
        <v>4824</v>
      </c>
      <c r="J11" s="263">
        <v>-201</v>
      </c>
      <c r="K11" s="266">
        <v>-4.166666666666667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27.990482370754922</v>
      </c>
      <c r="E13" s="115">
        <v>1294</v>
      </c>
      <c r="F13" s="114">
        <v>1542</v>
      </c>
      <c r="G13" s="114">
        <v>1632</v>
      </c>
      <c r="H13" s="114">
        <v>1560</v>
      </c>
      <c r="I13" s="140">
        <v>1492</v>
      </c>
      <c r="J13" s="115">
        <v>-198</v>
      </c>
      <c r="K13" s="116">
        <v>-13.270777479892761</v>
      </c>
    </row>
    <row r="14" spans="1:15" ht="15.95" customHeight="1" x14ac:dyDescent="0.2">
      <c r="A14" s="306" t="s">
        <v>230</v>
      </c>
      <c r="B14" s="307"/>
      <c r="C14" s="308"/>
      <c r="D14" s="113">
        <v>54.618213281418988</v>
      </c>
      <c r="E14" s="115">
        <v>2525</v>
      </c>
      <c r="F14" s="114">
        <v>2478</v>
      </c>
      <c r="G14" s="114">
        <v>3611</v>
      </c>
      <c r="H14" s="114">
        <v>2592</v>
      </c>
      <c r="I14" s="140">
        <v>2651</v>
      </c>
      <c r="J14" s="115">
        <v>-126</v>
      </c>
      <c r="K14" s="116">
        <v>-4.7529234251225949</v>
      </c>
    </row>
    <row r="15" spans="1:15" ht="15.95" customHeight="1" x14ac:dyDescent="0.2">
      <c r="A15" s="306" t="s">
        <v>231</v>
      </c>
      <c r="B15" s="307"/>
      <c r="C15" s="308"/>
      <c r="D15" s="113">
        <v>11.204845338524768</v>
      </c>
      <c r="E15" s="115">
        <v>518</v>
      </c>
      <c r="F15" s="114">
        <v>418</v>
      </c>
      <c r="G15" s="114">
        <v>365</v>
      </c>
      <c r="H15" s="114">
        <v>409</v>
      </c>
      <c r="I15" s="140">
        <v>430</v>
      </c>
      <c r="J15" s="115">
        <v>88</v>
      </c>
      <c r="K15" s="116">
        <v>20.465116279069768</v>
      </c>
    </row>
    <row r="16" spans="1:15" ht="15.95" customHeight="1" x14ac:dyDescent="0.2">
      <c r="A16" s="306" t="s">
        <v>232</v>
      </c>
      <c r="B16" s="307"/>
      <c r="C16" s="308"/>
      <c r="D16" s="113">
        <v>6.1864590093013199</v>
      </c>
      <c r="E16" s="115">
        <v>286</v>
      </c>
      <c r="F16" s="114">
        <v>253</v>
      </c>
      <c r="G16" s="114">
        <v>237</v>
      </c>
      <c r="H16" s="114">
        <v>246</v>
      </c>
      <c r="I16" s="140">
        <v>251</v>
      </c>
      <c r="J16" s="115">
        <v>35</v>
      </c>
      <c r="K16" s="116">
        <v>13.944223107569721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2.5740860912827168</v>
      </c>
      <c r="E18" s="115">
        <v>119</v>
      </c>
      <c r="F18" s="114">
        <v>59</v>
      </c>
      <c r="G18" s="114">
        <v>125</v>
      </c>
      <c r="H18" s="114">
        <v>191</v>
      </c>
      <c r="I18" s="140">
        <v>128</v>
      </c>
      <c r="J18" s="115">
        <v>-9</v>
      </c>
      <c r="K18" s="116">
        <v>-7.03125</v>
      </c>
    </row>
    <row r="19" spans="1:11" ht="14.1" customHeight="1" x14ac:dyDescent="0.2">
      <c r="A19" s="306" t="s">
        <v>235</v>
      </c>
      <c r="B19" s="307" t="s">
        <v>236</v>
      </c>
      <c r="C19" s="308"/>
      <c r="D19" s="113">
        <v>1.0815487778498811</v>
      </c>
      <c r="E19" s="115">
        <v>50</v>
      </c>
      <c r="F19" s="114">
        <v>18</v>
      </c>
      <c r="G19" s="114">
        <v>52</v>
      </c>
      <c r="H19" s="114">
        <v>57</v>
      </c>
      <c r="I19" s="140">
        <v>25</v>
      </c>
      <c r="J19" s="115">
        <v>25</v>
      </c>
      <c r="K19" s="116">
        <v>100</v>
      </c>
    </row>
    <row r="20" spans="1:11" ht="14.1" customHeight="1" x14ac:dyDescent="0.2">
      <c r="A20" s="306">
        <v>12</v>
      </c>
      <c r="B20" s="307" t="s">
        <v>237</v>
      </c>
      <c r="C20" s="308"/>
      <c r="D20" s="113">
        <v>1.1680726800778716</v>
      </c>
      <c r="E20" s="115">
        <v>54</v>
      </c>
      <c r="F20" s="114">
        <v>29</v>
      </c>
      <c r="G20" s="114">
        <v>46</v>
      </c>
      <c r="H20" s="114">
        <v>92</v>
      </c>
      <c r="I20" s="140">
        <v>31</v>
      </c>
      <c r="J20" s="115">
        <v>23</v>
      </c>
      <c r="K20" s="116">
        <v>74.193548387096769</v>
      </c>
    </row>
    <row r="21" spans="1:11" ht="14.1" customHeight="1" x14ac:dyDescent="0.2">
      <c r="A21" s="306">
        <v>21</v>
      </c>
      <c r="B21" s="307" t="s">
        <v>238</v>
      </c>
      <c r="C21" s="308"/>
      <c r="D21" s="113">
        <v>0.34609560891196195</v>
      </c>
      <c r="E21" s="115">
        <v>16</v>
      </c>
      <c r="F21" s="114" t="s">
        <v>513</v>
      </c>
      <c r="G21" s="114">
        <v>14</v>
      </c>
      <c r="H21" s="114">
        <v>16</v>
      </c>
      <c r="I21" s="140">
        <v>14</v>
      </c>
      <c r="J21" s="115">
        <v>2</v>
      </c>
      <c r="K21" s="116">
        <v>14.285714285714286</v>
      </c>
    </row>
    <row r="22" spans="1:11" ht="14.1" customHeight="1" x14ac:dyDescent="0.2">
      <c r="A22" s="306">
        <v>22</v>
      </c>
      <c r="B22" s="307" t="s">
        <v>239</v>
      </c>
      <c r="C22" s="308"/>
      <c r="D22" s="113">
        <v>1.6872160934458145</v>
      </c>
      <c r="E22" s="115">
        <v>78</v>
      </c>
      <c r="F22" s="114">
        <v>36</v>
      </c>
      <c r="G22" s="114">
        <v>116</v>
      </c>
      <c r="H22" s="114">
        <v>57</v>
      </c>
      <c r="I22" s="140">
        <v>51</v>
      </c>
      <c r="J22" s="115">
        <v>27</v>
      </c>
      <c r="K22" s="116">
        <v>52.941176470588232</v>
      </c>
    </row>
    <row r="23" spans="1:11" ht="14.1" customHeight="1" x14ac:dyDescent="0.2">
      <c r="A23" s="306">
        <v>23</v>
      </c>
      <c r="B23" s="307" t="s">
        <v>240</v>
      </c>
      <c r="C23" s="308"/>
      <c r="D23" s="113">
        <v>0.5191434133679429</v>
      </c>
      <c r="E23" s="115">
        <v>24</v>
      </c>
      <c r="F23" s="114">
        <v>27</v>
      </c>
      <c r="G23" s="114">
        <v>54</v>
      </c>
      <c r="H23" s="114">
        <v>19</v>
      </c>
      <c r="I23" s="140">
        <v>29</v>
      </c>
      <c r="J23" s="115">
        <v>-5</v>
      </c>
      <c r="K23" s="116">
        <v>-17.241379310344829</v>
      </c>
    </row>
    <row r="24" spans="1:11" ht="14.1" customHeight="1" x14ac:dyDescent="0.2">
      <c r="A24" s="306">
        <v>24</v>
      </c>
      <c r="B24" s="307" t="s">
        <v>241</v>
      </c>
      <c r="C24" s="308"/>
      <c r="D24" s="113">
        <v>1.3627514600908501</v>
      </c>
      <c r="E24" s="115">
        <v>63</v>
      </c>
      <c r="F24" s="114">
        <v>39</v>
      </c>
      <c r="G24" s="114">
        <v>118</v>
      </c>
      <c r="H24" s="114">
        <v>55</v>
      </c>
      <c r="I24" s="140">
        <v>91</v>
      </c>
      <c r="J24" s="115">
        <v>-28</v>
      </c>
      <c r="K24" s="116">
        <v>-30.76923076923077</v>
      </c>
    </row>
    <row r="25" spans="1:11" ht="14.1" customHeight="1" x14ac:dyDescent="0.2">
      <c r="A25" s="306">
        <v>25</v>
      </c>
      <c r="B25" s="307" t="s">
        <v>242</v>
      </c>
      <c r="C25" s="308"/>
      <c r="D25" s="113">
        <v>4.4343499891845122</v>
      </c>
      <c r="E25" s="115">
        <v>205</v>
      </c>
      <c r="F25" s="114">
        <v>124</v>
      </c>
      <c r="G25" s="114">
        <v>295</v>
      </c>
      <c r="H25" s="114">
        <v>170</v>
      </c>
      <c r="I25" s="140">
        <v>221</v>
      </c>
      <c r="J25" s="115">
        <v>-16</v>
      </c>
      <c r="K25" s="116">
        <v>-7.2398190045248869</v>
      </c>
    </row>
    <row r="26" spans="1:11" ht="14.1" customHeight="1" x14ac:dyDescent="0.2">
      <c r="A26" s="306">
        <v>26</v>
      </c>
      <c r="B26" s="307" t="s">
        <v>243</v>
      </c>
      <c r="C26" s="308"/>
      <c r="D26" s="113">
        <v>2.4443002379407313</v>
      </c>
      <c r="E26" s="115">
        <v>113</v>
      </c>
      <c r="F26" s="114">
        <v>64</v>
      </c>
      <c r="G26" s="114">
        <v>148</v>
      </c>
      <c r="H26" s="114">
        <v>78</v>
      </c>
      <c r="I26" s="140">
        <v>125</v>
      </c>
      <c r="J26" s="115">
        <v>-12</v>
      </c>
      <c r="K26" s="116">
        <v>-9.6</v>
      </c>
    </row>
    <row r="27" spans="1:11" ht="14.1" customHeight="1" x14ac:dyDescent="0.2">
      <c r="A27" s="306">
        <v>27</v>
      </c>
      <c r="B27" s="307" t="s">
        <v>244</v>
      </c>
      <c r="C27" s="308"/>
      <c r="D27" s="113">
        <v>1.1680726800778716</v>
      </c>
      <c r="E27" s="115">
        <v>54</v>
      </c>
      <c r="F27" s="114">
        <v>63</v>
      </c>
      <c r="G27" s="114">
        <v>76</v>
      </c>
      <c r="H27" s="114">
        <v>72</v>
      </c>
      <c r="I27" s="140">
        <v>105</v>
      </c>
      <c r="J27" s="115">
        <v>-51</v>
      </c>
      <c r="K27" s="116">
        <v>-48.571428571428569</v>
      </c>
    </row>
    <row r="28" spans="1:11" ht="14.1" customHeight="1" x14ac:dyDescent="0.2">
      <c r="A28" s="306">
        <v>28</v>
      </c>
      <c r="B28" s="307" t="s">
        <v>245</v>
      </c>
      <c r="C28" s="308"/>
      <c r="D28" s="113">
        <v>0.45425048669695001</v>
      </c>
      <c r="E28" s="115">
        <v>21</v>
      </c>
      <c r="F28" s="114">
        <v>14</v>
      </c>
      <c r="G28" s="114">
        <v>14</v>
      </c>
      <c r="H28" s="114">
        <v>9</v>
      </c>
      <c r="I28" s="140" t="s">
        <v>513</v>
      </c>
      <c r="J28" s="115" t="s">
        <v>513</v>
      </c>
      <c r="K28" s="116" t="s">
        <v>513</v>
      </c>
    </row>
    <row r="29" spans="1:11" ht="14.1" customHeight="1" x14ac:dyDescent="0.2">
      <c r="A29" s="306">
        <v>29</v>
      </c>
      <c r="B29" s="307" t="s">
        <v>246</v>
      </c>
      <c r="C29" s="308"/>
      <c r="D29" s="113">
        <v>7.0733290071382218</v>
      </c>
      <c r="E29" s="115">
        <v>327</v>
      </c>
      <c r="F29" s="114">
        <v>543</v>
      </c>
      <c r="G29" s="114">
        <v>456</v>
      </c>
      <c r="H29" s="114">
        <v>493</v>
      </c>
      <c r="I29" s="140">
        <v>299</v>
      </c>
      <c r="J29" s="115">
        <v>28</v>
      </c>
      <c r="K29" s="116">
        <v>9.3645484949832785</v>
      </c>
    </row>
    <row r="30" spans="1:11" ht="14.1" customHeight="1" x14ac:dyDescent="0.2">
      <c r="A30" s="306" t="s">
        <v>247</v>
      </c>
      <c r="B30" s="307" t="s">
        <v>248</v>
      </c>
      <c r="C30" s="308"/>
      <c r="D30" s="113">
        <v>1.3843824356478478</v>
      </c>
      <c r="E30" s="115">
        <v>64</v>
      </c>
      <c r="F30" s="114">
        <v>72</v>
      </c>
      <c r="G30" s="114" t="s">
        <v>513</v>
      </c>
      <c r="H30" s="114">
        <v>83</v>
      </c>
      <c r="I30" s="140">
        <v>52</v>
      </c>
      <c r="J30" s="115">
        <v>12</v>
      </c>
      <c r="K30" s="116">
        <v>23.076923076923077</v>
      </c>
    </row>
    <row r="31" spans="1:11" ht="14.1" customHeight="1" x14ac:dyDescent="0.2">
      <c r="A31" s="306" t="s">
        <v>249</v>
      </c>
      <c r="B31" s="307" t="s">
        <v>250</v>
      </c>
      <c r="C31" s="308"/>
      <c r="D31" s="113">
        <v>5.602422669262384</v>
      </c>
      <c r="E31" s="115">
        <v>259</v>
      </c>
      <c r="F31" s="114">
        <v>471</v>
      </c>
      <c r="G31" s="114">
        <v>332</v>
      </c>
      <c r="H31" s="114">
        <v>410</v>
      </c>
      <c r="I31" s="140">
        <v>243</v>
      </c>
      <c r="J31" s="115">
        <v>16</v>
      </c>
      <c r="K31" s="116">
        <v>6.5843621399176957</v>
      </c>
    </row>
    <row r="32" spans="1:11" ht="14.1" customHeight="1" x14ac:dyDescent="0.2">
      <c r="A32" s="306">
        <v>31</v>
      </c>
      <c r="B32" s="307" t="s">
        <v>251</v>
      </c>
      <c r="C32" s="308"/>
      <c r="D32" s="113">
        <v>0.45425048669695001</v>
      </c>
      <c r="E32" s="115">
        <v>21</v>
      </c>
      <c r="F32" s="114">
        <v>16</v>
      </c>
      <c r="G32" s="114">
        <v>19</v>
      </c>
      <c r="H32" s="114">
        <v>15</v>
      </c>
      <c r="I32" s="140">
        <v>24</v>
      </c>
      <c r="J32" s="115">
        <v>-3</v>
      </c>
      <c r="K32" s="116">
        <v>-12.5</v>
      </c>
    </row>
    <row r="33" spans="1:11" ht="14.1" customHeight="1" x14ac:dyDescent="0.2">
      <c r="A33" s="306">
        <v>32</v>
      </c>
      <c r="B33" s="307" t="s">
        <v>252</v>
      </c>
      <c r="C33" s="308"/>
      <c r="D33" s="113">
        <v>2.1198356045857669</v>
      </c>
      <c r="E33" s="115">
        <v>98</v>
      </c>
      <c r="F33" s="114">
        <v>79</v>
      </c>
      <c r="G33" s="114">
        <v>111</v>
      </c>
      <c r="H33" s="114">
        <v>127</v>
      </c>
      <c r="I33" s="140">
        <v>97</v>
      </c>
      <c r="J33" s="115">
        <v>1</v>
      </c>
      <c r="K33" s="116">
        <v>1.0309278350515463</v>
      </c>
    </row>
    <row r="34" spans="1:11" ht="14.1" customHeight="1" x14ac:dyDescent="0.2">
      <c r="A34" s="306">
        <v>33</v>
      </c>
      <c r="B34" s="307" t="s">
        <v>253</v>
      </c>
      <c r="C34" s="308"/>
      <c r="D34" s="113">
        <v>2.4875621890547261</v>
      </c>
      <c r="E34" s="115">
        <v>115</v>
      </c>
      <c r="F34" s="114">
        <v>73</v>
      </c>
      <c r="G34" s="114">
        <v>175</v>
      </c>
      <c r="H34" s="114">
        <v>121</v>
      </c>
      <c r="I34" s="140">
        <v>135</v>
      </c>
      <c r="J34" s="115">
        <v>-20</v>
      </c>
      <c r="K34" s="116">
        <v>-14.814814814814815</v>
      </c>
    </row>
    <row r="35" spans="1:11" ht="14.1" customHeight="1" x14ac:dyDescent="0.2">
      <c r="A35" s="306">
        <v>34</v>
      </c>
      <c r="B35" s="307" t="s">
        <v>254</v>
      </c>
      <c r="C35" s="308"/>
      <c r="D35" s="113">
        <v>2.8985507246376812</v>
      </c>
      <c r="E35" s="115">
        <v>134</v>
      </c>
      <c r="F35" s="114">
        <v>101</v>
      </c>
      <c r="G35" s="114">
        <v>143</v>
      </c>
      <c r="H35" s="114">
        <v>142</v>
      </c>
      <c r="I35" s="140">
        <v>138</v>
      </c>
      <c r="J35" s="115">
        <v>-4</v>
      </c>
      <c r="K35" s="116">
        <v>-2.8985507246376812</v>
      </c>
    </row>
    <row r="36" spans="1:11" ht="14.1" customHeight="1" x14ac:dyDescent="0.2">
      <c r="A36" s="306">
        <v>41</v>
      </c>
      <c r="B36" s="307" t="s">
        <v>255</v>
      </c>
      <c r="C36" s="308"/>
      <c r="D36" s="113">
        <v>8.6523902227990487E-2</v>
      </c>
      <c r="E36" s="115">
        <v>4</v>
      </c>
      <c r="F36" s="114">
        <v>4</v>
      </c>
      <c r="G36" s="114">
        <v>6</v>
      </c>
      <c r="H36" s="114">
        <v>9</v>
      </c>
      <c r="I36" s="140">
        <v>8</v>
      </c>
      <c r="J36" s="115">
        <v>-4</v>
      </c>
      <c r="K36" s="116">
        <v>-50</v>
      </c>
    </row>
    <row r="37" spans="1:11" ht="14.1" customHeight="1" x14ac:dyDescent="0.2">
      <c r="A37" s="306">
        <v>42</v>
      </c>
      <c r="B37" s="307" t="s">
        <v>256</v>
      </c>
      <c r="C37" s="308"/>
      <c r="D37" s="113">
        <v>0.2163097555699762</v>
      </c>
      <c r="E37" s="115">
        <v>10</v>
      </c>
      <c r="F37" s="114">
        <v>7</v>
      </c>
      <c r="G37" s="114">
        <v>7</v>
      </c>
      <c r="H37" s="114">
        <v>7</v>
      </c>
      <c r="I37" s="140">
        <v>16</v>
      </c>
      <c r="J37" s="115">
        <v>-6</v>
      </c>
      <c r="K37" s="116">
        <v>-37.5</v>
      </c>
    </row>
    <row r="38" spans="1:11" ht="14.1" customHeight="1" x14ac:dyDescent="0.2">
      <c r="A38" s="306">
        <v>43</v>
      </c>
      <c r="B38" s="307" t="s">
        <v>257</v>
      </c>
      <c r="C38" s="308"/>
      <c r="D38" s="113">
        <v>1.0815487778498811</v>
      </c>
      <c r="E38" s="115">
        <v>50</v>
      </c>
      <c r="F38" s="114">
        <v>33</v>
      </c>
      <c r="G38" s="114">
        <v>63</v>
      </c>
      <c r="H38" s="114">
        <v>35</v>
      </c>
      <c r="I38" s="140">
        <v>31</v>
      </c>
      <c r="J38" s="115">
        <v>19</v>
      </c>
      <c r="K38" s="116">
        <v>61.29032258064516</v>
      </c>
    </row>
    <row r="39" spans="1:11" ht="14.1" customHeight="1" x14ac:dyDescent="0.2">
      <c r="A39" s="306">
        <v>51</v>
      </c>
      <c r="B39" s="307" t="s">
        <v>258</v>
      </c>
      <c r="C39" s="308"/>
      <c r="D39" s="113">
        <v>3.5907419424616052</v>
      </c>
      <c r="E39" s="115">
        <v>166</v>
      </c>
      <c r="F39" s="114">
        <v>179</v>
      </c>
      <c r="G39" s="114">
        <v>200</v>
      </c>
      <c r="H39" s="114">
        <v>169</v>
      </c>
      <c r="I39" s="140">
        <v>160</v>
      </c>
      <c r="J39" s="115">
        <v>6</v>
      </c>
      <c r="K39" s="116">
        <v>3.75</v>
      </c>
    </row>
    <row r="40" spans="1:11" ht="14.1" customHeight="1" x14ac:dyDescent="0.2">
      <c r="A40" s="306" t="s">
        <v>259</v>
      </c>
      <c r="B40" s="307" t="s">
        <v>260</v>
      </c>
      <c r="C40" s="308"/>
      <c r="D40" s="113">
        <v>3.3744321868916289</v>
      </c>
      <c r="E40" s="115">
        <v>156</v>
      </c>
      <c r="F40" s="114">
        <v>136</v>
      </c>
      <c r="G40" s="114">
        <v>172</v>
      </c>
      <c r="H40" s="114">
        <v>142</v>
      </c>
      <c r="I40" s="140">
        <v>142</v>
      </c>
      <c r="J40" s="115">
        <v>14</v>
      </c>
      <c r="K40" s="116">
        <v>9.8591549295774641</v>
      </c>
    </row>
    <row r="41" spans="1:11" ht="14.1" customHeight="1" x14ac:dyDescent="0.2">
      <c r="A41" s="306"/>
      <c r="B41" s="307" t="s">
        <v>261</v>
      </c>
      <c r="C41" s="308"/>
      <c r="D41" s="113">
        <v>2.7038719446247024</v>
      </c>
      <c r="E41" s="115">
        <v>125</v>
      </c>
      <c r="F41" s="114">
        <v>107</v>
      </c>
      <c r="G41" s="114">
        <v>140</v>
      </c>
      <c r="H41" s="114">
        <v>112</v>
      </c>
      <c r="I41" s="140">
        <v>120</v>
      </c>
      <c r="J41" s="115">
        <v>5</v>
      </c>
      <c r="K41" s="116">
        <v>4.166666666666667</v>
      </c>
    </row>
    <row r="42" spans="1:11" ht="14.1" customHeight="1" x14ac:dyDescent="0.2">
      <c r="A42" s="306">
        <v>52</v>
      </c>
      <c r="B42" s="307" t="s">
        <v>262</v>
      </c>
      <c r="C42" s="308"/>
      <c r="D42" s="113">
        <v>4.8453385247674667</v>
      </c>
      <c r="E42" s="115">
        <v>224</v>
      </c>
      <c r="F42" s="114">
        <v>219</v>
      </c>
      <c r="G42" s="114">
        <v>187</v>
      </c>
      <c r="H42" s="114">
        <v>259</v>
      </c>
      <c r="I42" s="140">
        <v>283</v>
      </c>
      <c r="J42" s="115">
        <v>-59</v>
      </c>
      <c r="K42" s="116">
        <v>-20.848056537102472</v>
      </c>
    </row>
    <row r="43" spans="1:11" ht="14.1" customHeight="1" x14ac:dyDescent="0.2">
      <c r="A43" s="306" t="s">
        <v>263</v>
      </c>
      <c r="B43" s="307" t="s">
        <v>264</v>
      </c>
      <c r="C43" s="308"/>
      <c r="D43" s="113">
        <v>3.2230153579926455</v>
      </c>
      <c r="E43" s="115">
        <v>149</v>
      </c>
      <c r="F43" s="114">
        <v>121</v>
      </c>
      <c r="G43" s="114">
        <v>151</v>
      </c>
      <c r="H43" s="114">
        <v>203</v>
      </c>
      <c r="I43" s="140">
        <v>204</v>
      </c>
      <c r="J43" s="115">
        <v>-55</v>
      </c>
      <c r="K43" s="116">
        <v>-26.96078431372549</v>
      </c>
    </row>
    <row r="44" spans="1:11" ht="14.1" customHeight="1" x14ac:dyDescent="0.2">
      <c r="A44" s="306">
        <v>53</v>
      </c>
      <c r="B44" s="307" t="s">
        <v>265</v>
      </c>
      <c r="C44" s="308"/>
      <c r="D44" s="113">
        <v>0.5191434133679429</v>
      </c>
      <c r="E44" s="115">
        <v>24</v>
      </c>
      <c r="F44" s="114">
        <v>19</v>
      </c>
      <c r="G44" s="114">
        <v>28</v>
      </c>
      <c r="H44" s="114">
        <v>44</v>
      </c>
      <c r="I44" s="140">
        <v>27</v>
      </c>
      <c r="J44" s="115">
        <v>-3</v>
      </c>
      <c r="K44" s="116">
        <v>-11.111111111111111</v>
      </c>
    </row>
    <row r="45" spans="1:11" ht="14.1" customHeight="1" x14ac:dyDescent="0.2">
      <c r="A45" s="306" t="s">
        <v>266</v>
      </c>
      <c r="B45" s="307" t="s">
        <v>267</v>
      </c>
      <c r="C45" s="308"/>
      <c r="D45" s="113">
        <v>0.47588146225394767</v>
      </c>
      <c r="E45" s="115">
        <v>22</v>
      </c>
      <c r="F45" s="114">
        <v>19</v>
      </c>
      <c r="G45" s="114">
        <v>28</v>
      </c>
      <c r="H45" s="114">
        <v>44</v>
      </c>
      <c r="I45" s="140">
        <v>25</v>
      </c>
      <c r="J45" s="115">
        <v>-3</v>
      </c>
      <c r="K45" s="116">
        <v>-12</v>
      </c>
    </row>
    <row r="46" spans="1:11" ht="14.1" customHeight="1" x14ac:dyDescent="0.2">
      <c r="A46" s="306">
        <v>54</v>
      </c>
      <c r="B46" s="307" t="s">
        <v>268</v>
      </c>
      <c r="C46" s="308"/>
      <c r="D46" s="113">
        <v>7.830413151633139</v>
      </c>
      <c r="E46" s="115">
        <v>362</v>
      </c>
      <c r="F46" s="114">
        <v>427</v>
      </c>
      <c r="G46" s="114">
        <v>588</v>
      </c>
      <c r="H46" s="114">
        <v>359</v>
      </c>
      <c r="I46" s="140">
        <v>623</v>
      </c>
      <c r="J46" s="115">
        <v>-261</v>
      </c>
      <c r="K46" s="116">
        <v>-41.894060995184589</v>
      </c>
    </row>
    <row r="47" spans="1:11" ht="14.1" customHeight="1" x14ac:dyDescent="0.2">
      <c r="A47" s="306">
        <v>61</v>
      </c>
      <c r="B47" s="307" t="s">
        <v>269</v>
      </c>
      <c r="C47" s="308"/>
      <c r="D47" s="113">
        <v>1.6439541423318191</v>
      </c>
      <c r="E47" s="115">
        <v>76</v>
      </c>
      <c r="F47" s="114">
        <v>58</v>
      </c>
      <c r="G47" s="114">
        <v>88</v>
      </c>
      <c r="H47" s="114">
        <v>76</v>
      </c>
      <c r="I47" s="140">
        <v>75</v>
      </c>
      <c r="J47" s="115">
        <v>1</v>
      </c>
      <c r="K47" s="116">
        <v>1.3333333333333333</v>
      </c>
    </row>
    <row r="48" spans="1:11" ht="14.1" customHeight="1" x14ac:dyDescent="0.2">
      <c r="A48" s="306">
        <v>62</v>
      </c>
      <c r="B48" s="307" t="s">
        <v>270</v>
      </c>
      <c r="C48" s="308"/>
      <c r="D48" s="113">
        <v>7.1382219338092145</v>
      </c>
      <c r="E48" s="115">
        <v>330</v>
      </c>
      <c r="F48" s="114">
        <v>357</v>
      </c>
      <c r="G48" s="114">
        <v>452</v>
      </c>
      <c r="H48" s="114">
        <v>308</v>
      </c>
      <c r="I48" s="140">
        <v>274</v>
      </c>
      <c r="J48" s="115">
        <v>56</v>
      </c>
      <c r="K48" s="116">
        <v>20.437956204379564</v>
      </c>
    </row>
    <row r="49" spans="1:11" ht="14.1" customHeight="1" x14ac:dyDescent="0.2">
      <c r="A49" s="306">
        <v>63</v>
      </c>
      <c r="B49" s="307" t="s">
        <v>271</v>
      </c>
      <c r="C49" s="308"/>
      <c r="D49" s="113">
        <v>13.000216309755571</v>
      </c>
      <c r="E49" s="115">
        <v>601</v>
      </c>
      <c r="F49" s="114">
        <v>1027</v>
      </c>
      <c r="G49" s="114">
        <v>752</v>
      </c>
      <c r="H49" s="114">
        <v>839</v>
      </c>
      <c r="I49" s="140">
        <v>514</v>
      </c>
      <c r="J49" s="115">
        <v>87</v>
      </c>
      <c r="K49" s="116">
        <v>16.926070038910506</v>
      </c>
    </row>
    <row r="50" spans="1:11" ht="14.1" customHeight="1" x14ac:dyDescent="0.2">
      <c r="A50" s="306" t="s">
        <v>272</v>
      </c>
      <c r="B50" s="307" t="s">
        <v>273</v>
      </c>
      <c r="C50" s="308"/>
      <c r="D50" s="113">
        <v>4.8237075492104697</v>
      </c>
      <c r="E50" s="115">
        <v>223</v>
      </c>
      <c r="F50" s="114">
        <v>376</v>
      </c>
      <c r="G50" s="114">
        <v>328</v>
      </c>
      <c r="H50" s="114">
        <v>250</v>
      </c>
      <c r="I50" s="140">
        <v>200</v>
      </c>
      <c r="J50" s="115">
        <v>23</v>
      </c>
      <c r="K50" s="116">
        <v>11.5</v>
      </c>
    </row>
    <row r="51" spans="1:11" ht="14.1" customHeight="1" x14ac:dyDescent="0.2">
      <c r="A51" s="306" t="s">
        <v>274</v>
      </c>
      <c r="B51" s="307" t="s">
        <v>275</v>
      </c>
      <c r="C51" s="308"/>
      <c r="D51" s="113">
        <v>7.5275794938351721</v>
      </c>
      <c r="E51" s="115">
        <v>348</v>
      </c>
      <c r="F51" s="114">
        <v>632</v>
      </c>
      <c r="G51" s="114">
        <v>374</v>
      </c>
      <c r="H51" s="114">
        <v>556</v>
      </c>
      <c r="I51" s="140">
        <v>291</v>
      </c>
      <c r="J51" s="115">
        <v>57</v>
      </c>
      <c r="K51" s="116">
        <v>19.587628865979383</v>
      </c>
    </row>
    <row r="52" spans="1:11" ht="14.1" customHeight="1" x14ac:dyDescent="0.2">
      <c r="A52" s="306">
        <v>71</v>
      </c>
      <c r="B52" s="307" t="s">
        <v>276</v>
      </c>
      <c r="C52" s="308"/>
      <c r="D52" s="113">
        <v>8.7821760761410346</v>
      </c>
      <c r="E52" s="115">
        <v>406</v>
      </c>
      <c r="F52" s="114">
        <v>278</v>
      </c>
      <c r="G52" s="114">
        <v>379</v>
      </c>
      <c r="H52" s="114">
        <v>399</v>
      </c>
      <c r="I52" s="140">
        <v>392</v>
      </c>
      <c r="J52" s="115">
        <v>14</v>
      </c>
      <c r="K52" s="116">
        <v>3.5714285714285716</v>
      </c>
    </row>
    <row r="53" spans="1:11" ht="14.1" customHeight="1" x14ac:dyDescent="0.2">
      <c r="A53" s="306" t="s">
        <v>277</v>
      </c>
      <c r="B53" s="307" t="s">
        <v>278</v>
      </c>
      <c r="C53" s="308"/>
      <c r="D53" s="113">
        <v>2.0549426779147741</v>
      </c>
      <c r="E53" s="115">
        <v>95</v>
      </c>
      <c r="F53" s="114">
        <v>80</v>
      </c>
      <c r="G53" s="114">
        <v>121</v>
      </c>
      <c r="H53" s="114">
        <v>121</v>
      </c>
      <c r="I53" s="140">
        <v>79</v>
      </c>
      <c r="J53" s="115">
        <v>16</v>
      </c>
      <c r="K53" s="116">
        <v>20.253164556962027</v>
      </c>
    </row>
    <row r="54" spans="1:11" ht="14.1" customHeight="1" x14ac:dyDescent="0.2">
      <c r="A54" s="306" t="s">
        <v>279</v>
      </c>
      <c r="B54" s="307" t="s">
        <v>280</v>
      </c>
      <c r="C54" s="308"/>
      <c r="D54" s="113">
        <v>5.8619943759463551</v>
      </c>
      <c r="E54" s="115">
        <v>271</v>
      </c>
      <c r="F54" s="114">
        <v>172</v>
      </c>
      <c r="G54" s="114">
        <v>240</v>
      </c>
      <c r="H54" s="114">
        <v>247</v>
      </c>
      <c r="I54" s="140">
        <v>277</v>
      </c>
      <c r="J54" s="115">
        <v>-6</v>
      </c>
      <c r="K54" s="116">
        <v>-2.1660649819494586</v>
      </c>
    </row>
    <row r="55" spans="1:11" ht="14.1" customHeight="1" x14ac:dyDescent="0.2">
      <c r="A55" s="306">
        <v>72</v>
      </c>
      <c r="B55" s="307" t="s">
        <v>281</v>
      </c>
      <c r="C55" s="308"/>
      <c r="D55" s="113">
        <v>2.3361453601557431</v>
      </c>
      <c r="E55" s="115">
        <v>108</v>
      </c>
      <c r="F55" s="114">
        <v>45</v>
      </c>
      <c r="G55" s="114">
        <v>88</v>
      </c>
      <c r="H55" s="114">
        <v>51</v>
      </c>
      <c r="I55" s="140">
        <v>66</v>
      </c>
      <c r="J55" s="115">
        <v>42</v>
      </c>
      <c r="K55" s="116">
        <v>63.636363636363633</v>
      </c>
    </row>
    <row r="56" spans="1:11" ht="14.1" customHeight="1" x14ac:dyDescent="0.2">
      <c r="A56" s="306" t="s">
        <v>282</v>
      </c>
      <c r="B56" s="307" t="s">
        <v>283</v>
      </c>
      <c r="C56" s="308"/>
      <c r="D56" s="113">
        <v>0.62729829115293101</v>
      </c>
      <c r="E56" s="115">
        <v>29</v>
      </c>
      <c r="F56" s="114">
        <v>10</v>
      </c>
      <c r="G56" s="114">
        <v>23</v>
      </c>
      <c r="H56" s="114">
        <v>7</v>
      </c>
      <c r="I56" s="140">
        <v>24</v>
      </c>
      <c r="J56" s="115">
        <v>5</v>
      </c>
      <c r="K56" s="116">
        <v>20.833333333333332</v>
      </c>
    </row>
    <row r="57" spans="1:11" ht="14.1" customHeight="1" x14ac:dyDescent="0.2">
      <c r="A57" s="306" t="s">
        <v>284</v>
      </c>
      <c r="B57" s="307" t="s">
        <v>285</v>
      </c>
      <c r="C57" s="308"/>
      <c r="D57" s="113">
        <v>0.82197707116590957</v>
      </c>
      <c r="E57" s="115">
        <v>38</v>
      </c>
      <c r="F57" s="114">
        <v>25</v>
      </c>
      <c r="G57" s="114">
        <v>28</v>
      </c>
      <c r="H57" s="114">
        <v>30</v>
      </c>
      <c r="I57" s="140">
        <v>25</v>
      </c>
      <c r="J57" s="115">
        <v>13</v>
      </c>
      <c r="K57" s="116">
        <v>52</v>
      </c>
    </row>
    <row r="58" spans="1:11" ht="14.1" customHeight="1" x14ac:dyDescent="0.2">
      <c r="A58" s="306">
        <v>73</v>
      </c>
      <c r="B58" s="307" t="s">
        <v>286</v>
      </c>
      <c r="C58" s="308"/>
      <c r="D58" s="113">
        <v>1.0599178022928835</v>
      </c>
      <c r="E58" s="115">
        <v>49</v>
      </c>
      <c r="F58" s="114">
        <v>60</v>
      </c>
      <c r="G58" s="114">
        <v>73</v>
      </c>
      <c r="H58" s="114">
        <v>35</v>
      </c>
      <c r="I58" s="140">
        <v>44</v>
      </c>
      <c r="J58" s="115">
        <v>5</v>
      </c>
      <c r="K58" s="116">
        <v>11.363636363636363</v>
      </c>
    </row>
    <row r="59" spans="1:11" ht="14.1" customHeight="1" x14ac:dyDescent="0.2">
      <c r="A59" s="306" t="s">
        <v>287</v>
      </c>
      <c r="B59" s="307" t="s">
        <v>288</v>
      </c>
      <c r="C59" s="308"/>
      <c r="D59" s="113">
        <v>0.88686999783690246</v>
      </c>
      <c r="E59" s="115">
        <v>41</v>
      </c>
      <c r="F59" s="114">
        <v>52</v>
      </c>
      <c r="G59" s="114">
        <v>58</v>
      </c>
      <c r="H59" s="114">
        <v>32</v>
      </c>
      <c r="I59" s="140">
        <v>38</v>
      </c>
      <c r="J59" s="115">
        <v>3</v>
      </c>
      <c r="K59" s="116">
        <v>7.8947368421052628</v>
      </c>
    </row>
    <row r="60" spans="1:11" ht="14.1" customHeight="1" x14ac:dyDescent="0.2">
      <c r="A60" s="306">
        <v>81</v>
      </c>
      <c r="B60" s="307" t="s">
        <v>289</v>
      </c>
      <c r="C60" s="308"/>
      <c r="D60" s="113">
        <v>5.7538394981613674</v>
      </c>
      <c r="E60" s="115">
        <v>266</v>
      </c>
      <c r="F60" s="114">
        <v>270</v>
      </c>
      <c r="G60" s="114">
        <v>368</v>
      </c>
      <c r="H60" s="114">
        <v>184</v>
      </c>
      <c r="I60" s="140">
        <v>392</v>
      </c>
      <c r="J60" s="115">
        <v>-126</v>
      </c>
      <c r="K60" s="116">
        <v>-32.142857142857146</v>
      </c>
    </row>
    <row r="61" spans="1:11" ht="14.1" customHeight="1" x14ac:dyDescent="0.2">
      <c r="A61" s="306" t="s">
        <v>290</v>
      </c>
      <c r="B61" s="307" t="s">
        <v>291</v>
      </c>
      <c r="C61" s="308"/>
      <c r="D61" s="113">
        <v>1.881894873458793</v>
      </c>
      <c r="E61" s="115">
        <v>87</v>
      </c>
      <c r="F61" s="114">
        <v>45</v>
      </c>
      <c r="G61" s="114">
        <v>135</v>
      </c>
      <c r="H61" s="114">
        <v>55</v>
      </c>
      <c r="I61" s="140">
        <v>102</v>
      </c>
      <c r="J61" s="115">
        <v>-15</v>
      </c>
      <c r="K61" s="116">
        <v>-14.705882352941176</v>
      </c>
    </row>
    <row r="62" spans="1:11" ht="14.1" customHeight="1" x14ac:dyDescent="0.2">
      <c r="A62" s="306" t="s">
        <v>292</v>
      </c>
      <c r="B62" s="307" t="s">
        <v>293</v>
      </c>
      <c r="C62" s="308"/>
      <c r="D62" s="113">
        <v>1.4060134112048452</v>
      </c>
      <c r="E62" s="115">
        <v>65</v>
      </c>
      <c r="F62" s="114">
        <v>141</v>
      </c>
      <c r="G62" s="114">
        <v>89</v>
      </c>
      <c r="H62" s="114">
        <v>41</v>
      </c>
      <c r="I62" s="140">
        <v>75</v>
      </c>
      <c r="J62" s="115">
        <v>-10</v>
      </c>
      <c r="K62" s="116">
        <v>-13.333333333333334</v>
      </c>
    </row>
    <row r="63" spans="1:11" ht="14.1" customHeight="1" x14ac:dyDescent="0.2">
      <c r="A63" s="306"/>
      <c r="B63" s="307" t="s">
        <v>294</v>
      </c>
      <c r="C63" s="308"/>
      <c r="D63" s="113">
        <v>1.2329656067488644</v>
      </c>
      <c r="E63" s="115">
        <v>57</v>
      </c>
      <c r="F63" s="114">
        <v>131</v>
      </c>
      <c r="G63" s="114">
        <v>75</v>
      </c>
      <c r="H63" s="114">
        <v>37</v>
      </c>
      <c r="I63" s="140">
        <v>64</v>
      </c>
      <c r="J63" s="115">
        <v>-7</v>
      </c>
      <c r="K63" s="116">
        <v>-10.9375</v>
      </c>
    </row>
    <row r="64" spans="1:11" ht="14.1" customHeight="1" x14ac:dyDescent="0.2">
      <c r="A64" s="306" t="s">
        <v>295</v>
      </c>
      <c r="B64" s="307" t="s">
        <v>296</v>
      </c>
      <c r="C64" s="308"/>
      <c r="D64" s="113">
        <v>0.77871512005191434</v>
      </c>
      <c r="E64" s="115">
        <v>36</v>
      </c>
      <c r="F64" s="114">
        <v>28</v>
      </c>
      <c r="G64" s="114">
        <v>27</v>
      </c>
      <c r="H64" s="114">
        <v>24</v>
      </c>
      <c r="I64" s="140">
        <v>32</v>
      </c>
      <c r="J64" s="115">
        <v>4</v>
      </c>
      <c r="K64" s="116">
        <v>12.5</v>
      </c>
    </row>
    <row r="65" spans="1:11" ht="14.1" customHeight="1" x14ac:dyDescent="0.2">
      <c r="A65" s="306" t="s">
        <v>297</v>
      </c>
      <c r="B65" s="307" t="s">
        <v>298</v>
      </c>
      <c r="C65" s="308"/>
      <c r="D65" s="113">
        <v>1.0815487778498811</v>
      </c>
      <c r="E65" s="115">
        <v>50</v>
      </c>
      <c r="F65" s="114">
        <v>41</v>
      </c>
      <c r="G65" s="114">
        <v>46</v>
      </c>
      <c r="H65" s="114">
        <v>38</v>
      </c>
      <c r="I65" s="140">
        <v>42</v>
      </c>
      <c r="J65" s="115">
        <v>8</v>
      </c>
      <c r="K65" s="116">
        <v>19.047619047619047</v>
      </c>
    </row>
    <row r="66" spans="1:11" ht="14.1" customHeight="1" x14ac:dyDescent="0.2">
      <c r="A66" s="306">
        <v>82</v>
      </c>
      <c r="B66" s="307" t="s">
        <v>299</v>
      </c>
      <c r="C66" s="308"/>
      <c r="D66" s="113">
        <v>2.1414665801427644</v>
      </c>
      <c r="E66" s="115">
        <v>99</v>
      </c>
      <c r="F66" s="114">
        <v>95</v>
      </c>
      <c r="G66" s="114">
        <v>160</v>
      </c>
      <c r="H66" s="114">
        <v>115</v>
      </c>
      <c r="I66" s="140">
        <v>96</v>
      </c>
      <c r="J66" s="115">
        <v>3</v>
      </c>
      <c r="K66" s="116">
        <v>3.125</v>
      </c>
    </row>
    <row r="67" spans="1:11" ht="14.1" customHeight="1" x14ac:dyDescent="0.2">
      <c r="A67" s="306" t="s">
        <v>300</v>
      </c>
      <c r="B67" s="307" t="s">
        <v>301</v>
      </c>
      <c r="C67" s="308"/>
      <c r="D67" s="113">
        <v>1.2762275578628597</v>
      </c>
      <c r="E67" s="115">
        <v>59</v>
      </c>
      <c r="F67" s="114">
        <v>53</v>
      </c>
      <c r="G67" s="114">
        <v>100</v>
      </c>
      <c r="H67" s="114">
        <v>71</v>
      </c>
      <c r="I67" s="140">
        <v>71</v>
      </c>
      <c r="J67" s="115">
        <v>-12</v>
      </c>
      <c r="K67" s="116">
        <v>-16.901408450704224</v>
      </c>
    </row>
    <row r="68" spans="1:11" ht="14.1" customHeight="1" x14ac:dyDescent="0.2">
      <c r="A68" s="306" t="s">
        <v>302</v>
      </c>
      <c r="B68" s="307" t="s">
        <v>303</v>
      </c>
      <c r="C68" s="308"/>
      <c r="D68" s="113">
        <v>0.45425048669695001</v>
      </c>
      <c r="E68" s="115">
        <v>21</v>
      </c>
      <c r="F68" s="114">
        <v>30</v>
      </c>
      <c r="G68" s="114">
        <v>37</v>
      </c>
      <c r="H68" s="114">
        <v>27</v>
      </c>
      <c r="I68" s="140">
        <v>11</v>
      </c>
      <c r="J68" s="115">
        <v>10</v>
      </c>
      <c r="K68" s="116">
        <v>90.909090909090907</v>
      </c>
    </row>
    <row r="69" spans="1:11" ht="14.1" customHeight="1" x14ac:dyDescent="0.2">
      <c r="A69" s="306">
        <v>83</v>
      </c>
      <c r="B69" s="307" t="s">
        <v>304</v>
      </c>
      <c r="C69" s="308"/>
      <c r="D69" s="113">
        <v>4.1315163313865453</v>
      </c>
      <c r="E69" s="115">
        <v>191</v>
      </c>
      <c r="F69" s="114">
        <v>145</v>
      </c>
      <c r="G69" s="114">
        <v>338</v>
      </c>
      <c r="H69" s="114">
        <v>134</v>
      </c>
      <c r="I69" s="140">
        <v>162</v>
      </c>
      <c r="J69" s="115">
        <v>29</v>
      </c>
      <c r="K69" s="116">
        <v>17.901234567901234</v>
      </c>
    </row>
    <row r="70" spans="1:11" ht="14.1" customHeight="1" x14ac:dyDescent="0.2">
      <c r="A70" s="306" t="s">
        <v>305</v>
      </c>
      <c r="B70" s="307" t="s">
        <v>306</v>
      </c>
      <c r="C70" s="308"/>
      <c r="D70" s="113">
        <v>3.0499675535366646</v>
      </c>
      <c r="E70" s="115">
        <v>141</v>
      </c>
      <c r="F70" s="114">
        <v>102</v>
      </c>
      <c r="G70" s="114">
        <v>282</v>
      </c>
      <c r="H70" s="114">
        <v>84</v>
      </c>
      <c r="I70" s="140">
        <v>124</v>
      </c>
      <c r="J70" s="115">
        <v>17</v>
      </c>
      <c r="K70" s="116">
        <v>13.709677419354838</v>
      </c>
    </row>
    <row r="71" spans="1:11" ht="14.1" customHeight="1" x14ac:dyDescent="0.2">
      <c r="A71" s="306"/>
      <c r="B71" s="307" t="s">
        <v>307</v>
      </c>
      <c r="C71" s="308"/>
      <c r="D71" s="113">
        <v>2.4226692623837334</v>
      </c>
      <c r="E71" s="115">
        <v>112</v>
      </c>
      <c r="F71" s="114">
        <v>69</v>
      </c>
      <c r="G71" s="114">
        <v>234</v>
      </c>
      <c r="H71" s="114">
        <v>49</v>
      </c>
      <c r="I71" s="140">
        <v>85</v>
      </c>
      <c r="J71" s="115">
        <v>27</v>
      </c>
      <c r="K71" s="116">
        <v>31.764705882352942</v>
      </c>
    </row>
    <row r="72" spans="1:11" ht="14.1" customHeight="1" x14ac:dyDescent="0.2">
      <c r="A72" s="306">
        <v>84</v>
      </c>
      <c r="B72" s="307" t="s">
        <v>308</v>
      </c>
      <c r="C72" s="308"/>
      <c r="D72" s="113">
        <v>2.790395846852693</v>
      </c>
      <c r="E72" s="115">
        <v>129</v>
      </c>
      <c r="F72" s="114">
        <v>127</v>
      </c>
      <c r="G72" s="114">
        <v>53</v>
      </c>
      <c r="H72" s="114">
        <v>59</v>
      </c>
      <c r="I72" s="140">
        <v>101</v>
      </c>
      <c r="J72" s="115">
        <v>28</v>
      </c>
      <c r="K72" s="116">
        <v>27.722772277227723</v>
      </c>
    </row>
    <row r="73" spans="1:11" ht="14.1" customHeight="1" x14ac:dyDescent="0.2">
      <c r="A73" s="306" t="s">
        <v>309</v>
      </c>
      <c r="B73" s="307" t="s">
        <v>310</v>
      </c>
      <c r="C73" s="308"/>
      <c r="D73" s="113">
        <v>0.17304780445598097</v>
      </c>
      <c r="E73" s="115">
        <v>8</v>
      </c>
      <c r="F73" s="114">
        <v>5</v>
      </c>
      <c r="G73" s="114">
        <v>23</v>
      </c>
      <c r="H73" s="114">
        <v>4</v>
      </c>
      <c r="I73" s="140">
        <v>9</v>
      </c>
      <c r="J73" s="115">
        <v>-1</v>
      </c>
      <c r="K73" s="116">
        <v>-11.111111111111111</v>
      </c>
    </row>
    <row r="74" spans="1:11" ht="14.1" customHeight="1" x14ac:dyDescent="0.2">
      <c r="A74" s="306" t="s">
        <v>311</v>
      </c>
      <c r="B74" s="307" t="s">
        <v>312</v>
      </c>
      <c r="C74" s="308"/>
      <c r="D74" s="113" t="s">
        <v>513</v>
      </c>
      <c r="E74" s="115" t="s">
        <v>513</v>
      </c>
      <c r="F74" s="114">
        <v>6</v>
      </c>
      <c r="G74" s="114">
        <v>10</v>
      </c>
      <c r="H74" s="114" t="s">
        <v>513</v>
      </c>
      <c r="I74" s="140">
        <v>0</v>
      </c>
      <c r="J74" s="115" t="s">
        <v>513</v>
      </c>
      <c r="K74" s="116" t="s">
        <v>513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0.1081548777849881</v>
      </c>
      <c r="E76" s="115">
        <v>5</v>
      </c>
      <c r="F76" s="114" t="s">
        <v>513</v>
      </c>
      <c r="G76" s="114" t="s">
        <v>513</v>
      </c>
      <c r="H76" s="114" t="s">
        <v>513</v>
      </c>
      <c r="I76" s="140">
        <v>7</v>
      </c>
      <c r="J76" s="115">
        <v>-2</v>
      </c>
      <c r="K76" s="116">
        <v>-28.571428571428573</v>
      </c>
    </row>
    <row r="77" spans="1:11" ht="14.1" customHeight="1" x14ac:dyDescent="0.2">
      <c r="A77" s="306">
        <v>92</v>
      </c>
      <c r="B77" s="307" t="s">
        <v>316</v>
      </c>
      <c r="C77" s="308"/>
      <c r="D77" s="113">
        <v>0.88686999783690246</v>
      </c>
      <c r="E77" s="115">
        <v>41</v>
      </c>
      <c r="F77" s="114">
        <v>40</v>
      </c>
      <c r="G77" s="114">
        <v>36</v>
      </c>
      <c r="H77" s="114">
        <v>31</v>
      </c>
      <c r="I77" s="140">
        <v>33</v>
      </c>
      <c r="J77" s="115">
        <v>8</v>
      </c>
      <c r="K77" s="116">
        <v>24.242424242424242</v>
      </c>
    </row>
    <row r="78" spans="1:11" ht="14.1" customHeight="1" x14ac:dyDescent="0.2">
      <c r="A78" s="306">
        <v>93</v>
      </c>
      <c r="B78" s="307" t="s">
        <v>317</v>
      </c>
      <c r="C78" s="308"/>
      <c r="D78" s="113">
        <v>0.25957170668397145</v>
      </c>
      <c r="E78" s="115">
        <v>12</v>
      </c>
      <c r="F78" s="114">
        <v>5</v>
      </c>
      <c r="G78" s="114">
        <v>13</v>
      </c>
      <c r="H78" s="114" t="s">
        <v>513</v>
      </c>
      <c r="I78" s="140" t="s">
        <v>513</v>
      </c>
      <c r="J78" s="115" t="s">
        <v>513</v>
      </c>
      <c r="K78" s="116" t="s">
        <v>513</v>
      </c>
    </row>
    <row r="79" spans="1:11" ht="14.1" customHeight="1" x14ac:dyDescent="0.2">
      <c r="A79" s="306">
        <v>94</v>
      </c>
      <c r="B79" s="307" t="s">
        <v>318</v>
      </c>
      <c r="C79" s="308"/>
      <c r="D79" s="113">
        <v>0.60566731559593334</v>
      </c>
      <c r="E79" s="115">
        <v>28</v>
      </c>
      <c r="F79" s="114">
        <v>25</v>
      </c>
      <c r="G79" s="114">
        <v>51</v>
      </c>
      <c r="H79" s="114">
        <v>31</v>
      </c>
      <c r="I79" s="140">
        <v>24</v>
      </c>
      <c r="J79" s="115">
        <v>4</v>
      </c>
      <c r="K79" s="116">
        <v>16.666666666666668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5459</v>
      </c>
      <c r="E11" s="114">
        <v>5070</v>
      </c>
      <c r="F11" s="114">
        <v>5318</v>
      </c>
      <c r="G11" s="114">
        <v>4453</v>
      </c>
      <c r="H11" s="140">
        <v>4589</v>
      </c>
      <c r="I11" s="115">
        <v>870</v>
      </c>
      <c r="J11" s="116">
        <v>18.958378731749836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15.039384502656164</v>
      </c>
      <c r="D14" s="115">
        <v>821</v>
      </c>
      <c r="E14" s="114">
        <v>590</v>
      </c>
      <c r="F14" s="114">
        <v>828</v>
      </c>
      <c r="G14" s="114">
        <v>580</v>
      </c>
      <c r="H14" s="140">
        <v>774</v>
      </c>
      <c r="I14" s="115">
        <v>47</v>
      </c>
      <c r="J14" s="116">
        <v>6.0723514211886309</v>
      </c>
      <c r="K14" s="110"/>
      <c r="L14" s="110"/>
      <c r="M14" s="110"/>
      <c r="N14" s="110"/>
      <c r="O14" s="110"/>
    </row>
    <row r="15" spans="1:15" s="110" customFormat="1" ht="24.95" customHeight="1" x14ac:dyDescent="0.2">
      <c r="A15" s="193" t="s">
        <v>216</v>
      </c>
      <c r="B15" s="199" t="s">
        <v>217</v>
      </c>
      <c r="C15" s="113">
        <v>4.5429565854552116</v>
      </c>
      <c r="D15" s="115">
        <v>248</v>
      </c>
      <c r="E15" s="114">
        <v>177</v>
      </c>
      <c r="F15" s="114">
        <v>276</v>
      </c>
      <c r="G15" s="114">
        <v>207</v>
      </c>
      <c r="H15" s="140">
        <v>180</v>
      </c>
      <c r="I15" s="115">
        <v>68</v>
      </c>
      <c r="J15" s="116">
        <v>37.777777777777779</v>
      </c>
    </row>
    <row r="16" spans="1:15" s="287" customFormat="1" ht="24.95" customHeight="1" x14ac:dyDescent="0.2">
      <c r="A16" s="193" t="s">
        <v>218</v>
      </c>
      <c r="B16" s="199" t="s">
        <v>141</v>
      </c>
      <c r="C16" s="113">
        <v>9.1042315442388713</v>
      </c>
      <c r="D16" s="115">
        <v>497</v>
      </c>
      <c r="E16" s="114">
        <v>342</v>
      </c>
      <c r="F16" s="114">
        <v>466</v>
      </c>
      <c r="G16" s="114">
        <v>306</v>
      </c>
      <c r="H16" s="140">
        <v>492</v>
      </c>
      <c r="I16" s="115">
        <v>5</v>
      </c>
      <c r="J16" s="116">
        <v>1.0162601626016261</v>
      </c>
      <c r="K16" s="110"/>
      <c r="L16" s="110"/>
      <c r="M16" s="110"/>
      <c r="N16" s="110"/>
      <c r="O16" s="110"/>
    </row>
    <row r="17" spans="1:15" s="110" customFormat="1" ht="24.95" customHeight="1" x14ac:dyDescent="0.2">
      <c r="A17" s="193" t="s">
        <v>142</v>
      </c>
      <c r="B17" s="199" t="s">
        <v>220</v>
      </c>
      <c r="C17" s="113">
        <v>1.392196372962081</v>
      </c>
      <c r="D17" s="115">
        <v>76</v>
      </c>
      <c r="E17" s="114">
        <v>71</v>
      </c>
      <c r="F17" s="114">
        <v>86</v>
      </c>
      <c r="G17" s="114">
        <v>67</v>
      </c>
      <c r="H17" s="140">
        <v>102</v>
      </c>
      <c r="I17" s="115">
        <v>-26</v>
      </c>
      <c r="J17" s="116">
        <v>-25.490196078431371</v>
      </c>
    </row>
    <row r="18" spans="1:15" s="287" customFormat="1" ht="24.95" customHeight="1" x14ac:dyDescent="0.2">
      <c r="A18" s="201" t="s">
        <v>144</v>
      </c>
      <c r="B18" s="202" t="s">
        <v>145</v>
      </c>
      <c r="C18" s="113">
        <v>7.9868107712035172</v>
      </c>
      <c r="D18" s="115">
        <v>436</v>
      </c>
      <c r="E18" s="114">
        <v>337</v>
      </c>
      <c r="F18" s="114">
        <v>416</v>
      </c>
      <c r="G18" s="114">
        <v>349</v>
      </c>
      <c r="H18" s="140">
        <v>398</v>
      </c>
      <c r="I18" s="115">
        <v>38</v>
      </c>
      <c r="J18" s="116">
        <v>9.5477386934673358</v>
      </c>
      <c r="K18" s="110"/>
      <c r="L18" s="110"/>
      <c r="M18" s="110"/>
      <c r="N18" s="110"/>
      <c r="O18" s="110"/>
    </row>
    <row r="19" spans="1:15" s="110" customFormat="1" ht="24.95" customHeight="1" x14ac:dyDescent="0.2">
      <c r="A19" s="193" t="s">
        <v>146</v>
      </c>
      <c r="B19" s="199" t="s">
        <v>147</v>
      </c>
      <c r="C19" s="113">
        <v>10.64297490382854</v>
      </c>
      <c r="D19" s="115">
        <v>581</v>
      </c>
      <c r="E19" s="114">
        <v>487</v>
      </c>
      <c r="F19" s="114">
        <v>637</v>
      </c>
      <c r="G19" s="114">
        <v>483</v>
      </c>
      <c r="H19" s="140">
        <v>557</v>
      </c>
      <c r="I19" s="115">
        <v>24</v>
      </c>
      <c r="J19" s="116">
        <v>4.3087971274685817</v>
      </c>
    </row>
    <row r="20" spans="1:15" s="287" customFormat="1" ht="24.95" customHeight="1" x14ac:dyDescent="0.2">
      <c r="A20" s="193" t="s">
        <v>148</v>
      </c>
      <c r="B20" s="199" t="s">
        <v>149</v>
      </c>
      <c r="C20" s="113">
        <v>4.3597728521707273</v>
      </c>
      <c r="D20" s="115">
        <v>238</v>
      </c>
      <c r="E20" s="114">
        <v>208</v>
      </c>
      <c r="F20" s="114">
        <v>176</v>
      </c>
      <c r="G20" s="114">
        <v>286</v>
      </c>
      <c r="H20" s="140">
        <v>213</v>
      </c>
      <c r="I20" s="115">
        <v>25</v>
      </c>
      <c r="J20" s="116">
        <v>11.737089201877934</v>
      </c>
      <c r="K20" s="110"/>
      <c r="L20" s="110"/>
      <c r="M20" s="110"/>
      <c r="N20" s="110"/>
      <c r="O20" s="110"/>
    </row>
    <row r="21" spans="1:15" s="110" customFormat="1" ht="24.95" customHeight="1" x14ac:dyDescent="0.2">
      <c r="A21" s="201" t="s">
        <v>150</v>
      </c>
      <c r="B21" s="202" t="s">
        <v>151</v>
      </c>
      <c r="C21" s="113">
        <v>26.781461806191611</v>
      </c>
      <c r="D21" s="115">
        <v>1462</v>
      </c>
      <c r="E21" s="114">
        <v>1749</v>
      </c>
      <c r="F21" s="114">
        <v>1102</v>
      </c>
      <c r="G21" s="114">
        <v>1112</v>
      </c>
      <c r="H21" s="140">
        <v>848</v>
      </c>
      <c r="I21" s="115">
        <v>614</v>
      </c>
      <c r="J21" s="116">
        <v>72.405660377358487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0.73273493313793736</v>
      </c>
      <c r="D23" s="115">
        <v>40</v>
      </c>
      <c r="E23" s="114">
        <v>27</v>
      </c>
      <c r="F23" s="114">
        <v>32</v>
      </c>
      <c r="G23" s="114">
        <v>23</v>
      </c>
      <c r="H23" s="140">
        <v>49</v>
      </c>
      <c r="I23" s="115">
        <v>-9</v>
      </c>
      <c r="J23" s="116">
        <v>-18.367346938775512</v>
      </c>
    </row>
    <row r="24" spans="1:15" s="110" customFormat="1" ht="24.95" customHeight="1" x14ac:dyDescent="0.2">
      <c r="A24" s="193" t="s">
        <v>156</v>
      </c>
      <c r="B24" s="199" t="s">
        <v>221</v>
      </c>
      <c r="C24" s="113">
        <v>5.1840996519509064</v>
      </c>
      <c r="D24" s="115">
        <v>283</v>
      </c>
      <c r="E24" s="114">
        <v>235</v>
      </c>
      <c r="F24" s="114">
        <v>325</v>
      </c>
      <c r="G24" s="114">
        <v>228</v>
      </c>
      <c r="H24" s="140">
        <v>298</v>
      </c>
      <c r="I24" s="115">
        <v>-15</v>
      </c>
      <c r="J24" s="116">
        <v>-5.0335570469798654</v>
      </c>
    </row>
    <row r="25" spans="1:15" s="110" customFormat="1" ht="24.95" customHeight="1" x14ac:dyDescent="0.2">
      <c r="A25" s="193" t="s">
        <v>222</v>
      </c>
      <c r="B25" s="204" t="s">
        <v>159</v>
      </c>
      <c r="C25" s="113">
        <v>10.807840263784575</v>
      </c>
      <c r="D25" s="115">
        <v>590</v>
      </c>
      <c r="E25" s="114">
        <v>539</v>
      </c>
      <c r="F25" s="114">
        <v>645</v>
      </c>
      <c r="G25" s="114">
        <v>464</v>
      </c>
      <c r="H25" s="140">
        <v>449</v>
      </c>
      <c r="I25" s="115">
        <v>141</v>
      </c>
      <c r="J25" s="116">
        <v>31.403118040089087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1.4837882396043232</v>
      </c>
      <c r="D27" s="115">
        <v>81</v>
      </c>
      <c r="E27" s="114">
        <v>75</v>
      </c>
      <c r="F27" s="114">
        <v>142</v>
      </c>
      <c r="G27" s="114">
        <v>69</v>
      </c>
      <c r="H27" s="140">
        <v>106</v>
      </c>
      <c r="I27" s="115">
        <v>-25</v>
      </c>
      <c r="J27" s="116">
        <v>-23.584905660377359</v>
      </c>
    </row>
    <row r="28" spans="1:15" s="110" customFormat="1" ht="24.95" customHeight="1" x14ac:dyDescent="0.2">
      <c r="A28" s="193" t="s">
        <v>163</v>
      </c>
      <c r="B28" s="199" t="s">
        <v>164</v>
      </c>
      <c r="C28" s="113">
        <v>3.1873969591500275</v>
      </c>
      <c r="D28" s="115">
        <v>174</v>
      </c>
      <c r="E28" s="114">
        <v>51</v>
      </c>
      <c r="F28" s="114">
        <v>159</v>
      </c>
      <c r="G28" s="114">
        <v>180</v>
      </c>
      <c r="H28" s="140">
        <v>136</v>
      </c>
      <c r="I28" s="115">
        <v>38</v>
      </c>
      <c r="J28" s="116">
        <v>27.941176470588236</v>
      </c>
    </row>
    <row r="29" spans="1:15" s="110" customFormat="1" ht="24.95" customHeight="1" x14ac:dyDescent="0.2">
      <c r="A29" s="193">
        <v>86</v>
      </c>
      <c r="B29" s="199" t="s">
        <v>165</v>
      </c>
      <c r="C29" s="113">
        <v>3.7186297856750321</v>
      </c>
      <c r="D29" s="115">
        <v>203</v>
      </c>
      <c r="E29" s="114">
        <v>143</v>
      </c>
      <c r="F29" s="114">
        <v>191</v>
      </c>
      <c r="G29" s="114">
        <v>160</v>
      </c>
      <c r="H29" s="140">
        <v>233</v>
      </c>
      <c r="I29" s="115">
        <v>-30</v>
      </c>
      <c r="J29" s="116">
        <v>-12.875536480686696</v>
      </c>
    </row>
    <row r="30" spans="1:15" s="110" customFormat="1" ht="24.95" customHeight="1" x14ac:dyDescent="0.2">
      <c r="A30" s="193">
        <v>87.88</v>
      </c>
      <c r="B30" s="204" t="s">
        <v>166</v>
      </c>
      <c r="C30" s="113">
        <v>2.6928008792819198</v>
      </c>
      <c r="D30" s="115">
        <v>147</v>
      </c>
      <c r="E30" s="114">
        <v>105</v>
      </c>
      <c r="F30" s="114">
        <v>197</v>
      </c>
      <c r="G30" s="114">
        <v>111</v>
      </c>
      <c r="H30" s="140">
        <v>118</v>
      </c>
      <c r="I30" s="115">
        <v>29</v>
      </c>
      <c r="J30" s="116">
        <v>24.576271186440678</v>
      </c>
    </row>
    <row r="31" spans="1:15" s="110" customFormat="1" ht="24.95" customHeight="1" x14ac:dyDescent="0.2">
      <c r="A31" s="193" t="s">
        <v>167</v>
      </c>
      <c r="B31" s="199" t="s">
        <v>168</v>
      </c>
      <c r="C31" s="113">
        <v>3.5904011723758931</v>
      </c>
      <c r="D31" s="115">
        <v>196</v>
      </c>
      <c r="E31" s="114">
        <v>182</v>
      </c>
      <c r="F31" s="114">
        <v>170</v>
      </c>
      <c r="G31" s="114">
        <v>213</v>
      </c>
      <c r="H31" s="140">
        <v>166</v>
      </c>
      <c r="I31" s="115">
        <v>30</v>
      </c>
      <c r="J31" s="116">
        <v>18.072289156626507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74.519142700128228</v>
      </c>
      <c r="D36" s="143">
        <v>4068</v>
      </c>
      <c r="E36" s="144">
        <v>3855</v>
      </c>
      <c r="F36" s="144">
        <v>3867</v>
      </c>
      <c r="G36" s="144">
        <v>3389</v>
      </c>
      <c r="H36" s="145">
        <v>3264</v>
      </c>
      <c r="I36" s="143">
        <v>804</v>
      </c>
      <c r="J36" s="146">
        <v>24.632352941176471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5459</v>
      </c>
      <c r="F11" s="264">
        <v>5070</v>
      </c>
      <c r="G11" s="264">
        <v>5318</v>
      </c>
      <c r="H11" s="264">
        <v>4453</v>
      </c>
      <c r="I11" s="265">
        <v>4589</v>
      </c>
      <c r="J11" s="263">
        <v>870</v>
      </c>
      <c r="K11" s="266">
        <v>18.958378731749836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29.913903645356292</v>
      </c>
      <c r="E13" s="115">
        <v>1633</v>
      </c>
      <c r="F13" s="114">
        <v>1793</v>
      </c>
      <c r="G13" s="114">
        <v>1710</v>
      </c>
      <c r="H13" s="114">
        <v>1375</v>
      </c>
      <c r="I13" s="140">
        <v>1253</v>
      </c>
      <c r="J13" s="115">
        <v>380</v>
      </c>
      <c r="K13" s="116">
        <v>30.327214684756584</v>
      </c>
    </row>
    <row r="14" spans="1:17" ht="15.95" customHeight="1" x14ac:dyDescent="0.2">
      <c r="A14" s="306" t="s">
        <v>230</v>
      </c>
      <c r="B14" s="307"/>
      <c r="C14" s="308"/>
      <c r="D14" s="113">
        <v>55.687854918483239</v>
      </c>
      <c r="E14" s="115">
        <v>3040</v>
      </c>
      <c r="F14" s="114">
        <v>2728</v>
      </c>
      <c r="G14" s="114">
        <v>2969</v>
      </c>
      <c r="H14" s="114">
        <v>2443</v>
      </c>
      <c r="I14" s="140">
        <v>2727</v>
      </c>
      <c r="J14" s="115">
        <v>313</v>
      </c>
      <c r="K14" s="116">
        <v>11.477814448111477</v>
      </c>
    </row>
    <row r="15" spans="1:17" ht="15.95" customHeight="1" x14ac:dyDescent="0.2">
      <c r="A15" s="306" t="s">
        <v>231</v>
      </c>
      <c r="B15" s="307"/>
      <c r="C15" s="308"/>
      <c r="D15" s="113">
        <v>9.3240520241802525</v>
      </c>
      <c r="E15" s="115">
        <v>509</v>
      </c>
      <c r="F15" s="114">
        <v>347</v>
      </c>
      <c r="G15" s="114">
        <v>380</v>
      </c>
      <c r="H15" s="114">
        <v>435</v>
      </c>
      <c r="I15" s="140">
        <v>359</v>
      </c>
      <c r="J15" s="115">
        <v>150</v>
      </c>
      <c r="K15" s="116">
        <v>41.782729805013929</v>
      </c>
    </row>
    <row r="16" spans="1:17" ht="15.95" customHeight="1" x14ac:dyDescent="0.2">
      <c r="A16" s="306" t="s">
        <v>232</v>
      </c>
      <c r="B16" s="307"/>
      <c r="C16" s="308"/>
      <c r="D16" s="113">
        <v>5.0741894119802158</v>
      </c>
      <c r="E16" s="115">
        <v>277</v>
      </c>
      <c r="F16" s="114">
        <v>202</v>
      </c>
      <c r="G16" s="114">
        <v>259</v>
      </c>
      <c r="H16" s="114">
        <v>200</v>
      </c>
      <c r="I16" s="140">
        <v>250</v>
      </c>
      <c r="J16" s="115">
        <v>27</v>
      </c>
      <c r="K16" s="116">
        <v>10.8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1.2822861329913904</v>
      </c>
      <c r="E18" s="115">
        <v>70</v>
      </c>
      <c r="F18" s="114">
        <v>215</v>
      </c>
      <c r="G18" s="114">
        <v>125</v>
      </c>
      <c r="H18" s="114">
        <v>75</v>
      </c>
      <c r="I18" s="140">
        <v>82</v>
      </c>
      <c r="J18" s="115">
        <v>-12</v>
      </c>
      <c r="K18" s="116">
        <v>-14.634146341463415</v>
      </c>
    </row>
    <row r="19" spans="1:11" ht="14.1" customHeight="1" x14ac:dyDescent="0.2">
      <c r="A19" s="306" t="s">
        <v>235</v>
      </c>
      <c r="B19" s="307" t="s">
        <v>236</v>
      </c>
      <c r="C19" s="308"/>
      <c r="D19" s="113">
        <v>0.34804909324052025</v>
      </c>
      <c r="E19" s="115">
        <v>19</v>
      </c>
      <c r="F19" s="114">
        <v>57</v>
      </c>
      <c r="G19" s="114">
        <v>58</v>
      </c>
      <c r="H19" s="114">
        <v>27</v>
      </c>
      <c r="I19" s="140">
        <v>20</v>
      </c>
      <c r="J19" s="115">
        <v>-1</v>
      </c>
      <c r="K19" s="116">
        <v>-5</v>
      </c>
    </row>
    <row r="20" spans="1:11" ht="14.1" customHeight="1" x14ac:dyDescent="0.2">
      <c r="A20" s="306">
        <v>12</v>
      </c>
      <c r="B20" s="307" t="s">
        <v>237</v>
      </c>
      <c r="C20" s="308"/>
      <c r="D20" s="113">
        <v>0.8609635464370764</v>
      </c>
      <c r="E20" s="115">
        <v>47</v>
      </c>
      <c r="F20" s="114">
        <v>78</v>
      </c>
      <c r="G20" s="114">
        <v>41</v>
      </c>
      <c r="H20" s="114">
        <v>27</v>
      </c>
      <c r="I20" s="140">
        <v>44</v>
      </c>
      <c r="J20" s="115">
        <v>3</v>
      </c>
      <c r="K20" s="116">
        <v>6.8181818181818183</v>
      </c>
    </row>
    <row r="21" spans="1:11" ht="14.1" customHeight="1" x14ac:dyDescent="0.2">
      <c r="A21" s="306">
        <v>21</v>
      </c>
      <c r="B21" s="307" t="s">
        <v>238</v>
      </c>
      <c r="C21" s="308"/>
      <c r="D21" s="113">
        <v>0.21982047994138121</v>
      </c>
      <c r="E21" s="115">
        <v>12</v>
      </c>
      <c r="F21" s="114">
        <v>17</v>
      </c>
      <c r="G21" s="114" t="s">
        <v>513</v>
      </c>
      <c r="H21" s="114">
        <v>9</v>
      </c>
      <c r="I21" s="140">
        <v>16</v>
      </c>
      <c r="J21" s="115">
        <v>-4</v>
      </c>
      <c r="K21" s="116">
        <v>-25</v>
      </c>
    </row>
    <row r="22" spans="1:11" ht="14.1" customHeight="1" x14ac:dyDescent="0.2">
      <c r="A22" s="306">
        <v>22</v>
      </c>
      <c r="B22" s="307" t="s">
        <v>239</v>
      </c>
      <c r="C22" s="308"/>
      <c r="D22" s="113">
        <v>1.4471514929474263</v>
      </c>
      <c r="E22" s="115">
        <v>79</v>
      </c>
      <c r="F22" s="114">
        <v>51</v>
      </c>
      <c r="G22" s="114">
        <v>101</v>
      </c>
      <c r="H22" s="114">
        <v>59</v>
      </c>
      <c r="I22" s="140">
        <v>68</v>
      </c>
      <c r="J22" s="115">
        <v>11</v>
      </c>
      <c r="K22" s="116">
        <v>16.176470588235293</v>
      </c>
    </row>
    <row r="23" spans="1:11" ht="14.1" customHeight="1" x14ac:dyDescent="0.2">
      <c r="A23" s="306">
        <v>23</v>
      </c>
      <c r="B23" s="307" t="s">
        <v>240</v>
      </c>
      <c r="C23" s="308"/>
      <c r="D23" s="113">
        <v>0.64114306649569519</v>
      </c>
      <c r="E23" s="115">
        <v>35</v>
      </c>
      <c r="F23" s="114">
        <v>33</v>
      </c>
      <c r="G23" s="114">
        <v>46</v>
      </c>
      <c r="H23" s="114">
        <v>20</v>
      </c>
      <c r="I23" s="140">
        <v>26</v>
      </c>
      <c r="J23" s="115">
        <v>9</v>
      </c>
      <c r="K23" s="116">
        <v>34.615384615384613</v>
      </c>
    </row>
    <row r="24" spans="1:11" ht="14.1" customHeight="1" x14ac:dyDescent="0.2">
      <c r="A24" s="306">
        <v>24</v>
      </c>
      <c r="B24" s="307" t="s">
        <v>241</v>
      </c>
      <c r="C24" s="308"/>
      <c r="D24" s="113">
        <v>1.6120168529034622</v>
      </c>
      <c r="E24" s="115">
        <v>88</v>
      </c>
      <c r="F24" s="114">
        <v>75</v>
      </c>
      <c r="G24" s="114">
        <v>94</v>
      </c>
      <c r="H24" s="114">
        <v>75</v>
      </c>
      <c r="I24" s="140">
        <v>103</v>
      </c>
      <c r="J24" s="115">
        <v>-15</v>
      </c>
      <c r="K24" s="116">
        <v>-14.563106796116505</v>
      </c>
    </row>
    <row r="25" spans="1:11" ht="14.1" customHeight="1" x14ac:dyDescent="0.2">
      <c r="A25" s="306">
        <v>25</v>
      </c>
      <c r="B25" s="307" t="s">
        <v>242</v>
      </c>
      <c r="C25" s="308"/>
      <c r="D25" s="113">
        <v>4.3231361055138304</v>
      </c>
      <c r="E25" s="115">
        <v>236</v>
      </c>
      <c r="F25" s="114">
        <v>158</v>
      </c>
      <c r="G25" s="114">
        <v>208</v>
      </c>
      <c r="H25" s="114">
        <v>149</v>
      </c>
      <c r="I25" s="140">
        <v>235</v>
      </c>
      <c r="J25" s="115">
        <v>1</v>
      </c>
      <c r="K25" s="116">
        <v>0.42553191489361702</v>
      </c>
    </row>
    <row r="26" spans="1:11" ht="14.1" customHeight="1" x14ac:dyDescent="0.2">
      <c r="A26" s="306">
        <v>26</v>
      </c>
      <c r="B26" s="307" t="s">
        <v>243</v>
      </c>
      <c r="C26" s="308"/>
      <c r="D26" s="113">
        <v>2.2714782927276058</v>
      </c>
      <c r="E26" s="115">
        <v>124</v>
      </c>
      <c r="F26" s="114">
        <v>57</v>
      </c>
      <c r="G26" s="114">
        <v>79</v>
      </c>
      <c r="H26" s="114">
        <v>97</v>
      </c>
      <c r="I26" s="140">
        <v>125</v>
      </c>
      <c r="J26" s="115">
        <v>-1</v>
      </c>
      <c r="K26" s="116">
        <v>-0.8</v>
      </c>
    </row>
    <row r="27" spans="1:11" ht="14.1" customHeight="1" x14ac:dyDescent="0.2">
      <c r="A27" s="306">
        <v>27</v>
      </c>
      <c r="B27" s="307" t="s">
        <v>244</v>
      </c>
      <c r="C27" s="308"/>
      <c r="D27" s="113">
        <v>1.392196372962081</v>
      </c>
      <c r="E27" s="115">
        <v>76</v>
      </c>
      <c r="F27" s="114">
        <v>59</v>
      </c>
      <c r="G27" s="114">
        <v>75</v>
      </c>
      <c r="H27" s="114">
        <v>67</v>
      </c>
      <c r="I27" s="140">
        <v>71</v>
      </c>
      <c r="J27" s="115">
        <v>5</v>
      </c>
      <c r="K27" s="116">
        <v>7.042253521126761</v>
      </c>
    </row>
    <row r="28" spans="1:11" ht="14.1" customHeight="1" x14ac:dyDescent="0.2">
      <c r="A28" s="306">
        <v>28</v>
      </c>
      <c r="B28" s="307" t="s">
        <v>245</v>
      </c>
      <c r="C28" s="308"/>
      <c r="D28" s="113">
        <v>0.29309397325517494</v>
      </c>
      <c r="E28" s="115">
        <v>16</v>
      </c>
      <c r="F28" s="114">
        <v>11</v>
      </c>
      <c r="G28" s="114">
        <v>17</v>
      </c>
      <c r="H28" s="114">
        <v>14</v>
      </c>
      <c r="I28" s="140">
        <v>5</v>
      </c>
      <c r="J28" s="115">
        <v>11</v>
      </c>
      <c r="K28" s="116">
        <v>220</v>
      </c>
    </row>
    <row r="29" spans="1:11" ht="14.1" customHeight="1" x14ac:dyDescent="0.2">
      <c r="A29" s="306">
        <v>29</v>
      </c>
      <c r="B29" s="307" t="s">
        <v>246</v>
      </c>
      <c r="C29" s="308"/>
      <c r="D29" s="113">
        <v>9.2507785308664587</v>
      </c>
      <c r="E29" s="115">
        <v>505</v>
      </c>
      <c r="F29" s="114">
        <v>601</v>
      </c>
      <c r="G29" s="114">
        <v>403</v>
      </c>
      <c r="H29" s="114">
        <v>474</v>
      </c>
      <c r="I29" s="140">
        <v>341</v>
      </c>
      <c r="J29" s="115">
        <v>164</v>
      </c>
      <c r="K29" s="116">
        <v>48.093841642228739</v>
      </c>
    </row>
    <row r="30" spans="1:11" ht="14.1" customHeight="1" x14ac:dyDescent="0.2">
      <c r="A30" s="306" t="s">
        <v>247</v>
      </c>
      <c r="B30" s="307" t="s">
        <v>248</v>
      </c>
      <c r="C30" s="308"/>
      <c r="D30" s="113">
        <v>1.5387433595896685</v>
      </c>
      <c r="E30" s="115">
        <v>84</v>
      </c>
      <c r="F30" s="114" t="s">
        <v>513</v>
      </c>
      <c r="G30" s="114" t="s">
        <v>513</v>
      </c>
      <c r="H30" s="114" t="s">
        <v>513</v>
      </c>
      <c r="I30" s="140">
        <v>63</v>
      </c>
      <c r="J30" s="115">
        <v>21</v>
      </c>
      <c r="K30" s="116">
        <v>33.333333333333336</v>
      </c>
    </row>
    <row r="31" spans="1:11" ht="14.1" customHeight="1" x14ac:dyDescent="0.2">
      <c r="A31" s="306" t="s">
        <v>249</v>
      </c>
      <c r="B31" s="307" t="s">
        <v>250</v>
      </c>
      <c r="C31" s="308"/>
      <c r="D31" s="113">
        <v>7.6570800512914454</v>
      </c>
      <c r="E31" s="115">
        <v>418</v>
      </c>
      <c r="F31" s="114">
        <v>515</v>
      </c>
      <c r="G31" s="114">
        <v>299</v>
      </c>
      <c r="H31" s="114">
        <v>375</v>
      </c>
      <c r="I31" s="140">
        <v>273</v>
      </c>
      <c r="J31" s="115">
        <v>145</v>
      </c>
      <c r="K31" s="116">
        <v>53.113553113553117</v>
      </c>
    </row>
    <row r="32" spans="1:11" ht="14.1" customHeight="1" x14ac:dyDescent="0.2">
      <c r="A32" s="306">
        <v>31</v>
      </c>
      <c r="B32" s="307" t="s">
        <v>251</v>
      </c>
      <c r="C32" s="308"/>
      <c r="D32" s="113">
        <v>0.14654698662758747</v>
      </c>
      <c r="E32" s="115">
        <v>8</v>
      </c>
      <c r="F32" s="114">
        <v>10</v>
      </c>
      <c r="G32" s="114">
        <v>12</v>
      </c>
      <c r="H32" s="114">
        <v>14</v>
      </c>
      <c r="I32" s="140">
        <v>12</v>
      </c>
      <c r="J32" s="115">
        <v>-4</v>
      </c>
      <c r="K32" s="116">
        <v>-33.333333333333336</v>
      </c>
    </row>
    <row r="33" spans="1:11" ht="14.1" customHeight="1" x14ac:dyDescent="0.2">
      <c r="A33" s="306">
        <v>32</v>
      </c>
      <c r="B33" s="307" t="s">
        <v>252</v>
      </c>
      <c r="C33" s="308"/>
      <c r="D33" s="113">
        <v>1.7585638395310497</v>
      </c>
      <c r="E33" s="115">
        <v>96</v>
      </c>
      <c r="F33" s="114">
        <v>111</v>
      </c>
      <c r="G33" s="114">
        <v>106</v>
      </c>
      <c r="H33" s="114">
        <v>87</v>
      </c>
      <c r="I33" s="140">
        <v>84</v>
      </c>
      <c r="J33" s="115">
        <v>12</v>
      </c>
      <c r="K33" s="116">
        <v>14.285714285714286</v>
      </c>
    </row>
    <row r="34" spans="1:11" ht="14.1" customHeight="1" x14ac:dyDescent="0.2">
      <c r="A34" s="306">
        <v>33</v>
      </c>
      <c r="B34" s="307" t="s">
        <v>253</v>
      </c>
      <c r="C34" s="308"/>
      <c r="D34" s="113">
        <v>2.5279355193258839</v>
      </c>
      <c r="E34" s="115">
        <v>138</v>
      </c>
      <c r="F34" s="114">
        <v>114</v>
      </c>
      <c r="G34" s="114">
        <v>159</v>
      </c>
      <c r="H34" s="114">
        <v>88</v>
      </c>
      <c r="I34" s="140">
        <v>127</v>
      </c>
      <c r="J34" s="115">
        <v>11</v>
      </c>
      <c r="K34" s="116">
        <v>8.6614173228346463</v>
      </c>
    </row>
    <row r="35" spans="1:11" ht="14.1" customHeight="1" x14ac:dyDescent="0.2">
      <c r="A35" s="306">
        <v>34</v>
      </c>
      <c r="B35" s="307" t="s">
        <v>254</v>
      </c>
      <c r="C35" s="308"/>
      <c r="D35" s="113">
        <v>2.8943029858948526</v>
      </c>
      <c r="E35" s="115">
        <v>158</v>
      </c>
      <c r="F35" s="114">
        <v>103</v>
      </c>
      <c r="G35" s="114">
        <v>125</v>
      </c>
      <c r="H35" s="114">
        <v>113</v>
      </c>
      <c r="I35" s="140">
        <v>129</v>
      </c>
      <c r="J35" s="115">
        <v>29</v>
      </c>
      <c r="K35" s="116">
        <v>22.480620155038761</v>
      </c>
    </row>
    <row r="36" spans="1:11" ht="14.1" customHeight="1" x14ac:dyDescent="0.2">
      <c r="A36" s="306">
        <v>41</v>
      </c>
      <c r="B36" s="307" t="s">
        <v>255</v>
      </c>
      <c r="C36" s="308"/>
      <c r="D36" s="113">
        <v>9.159186664224217E-2</v>
      </c>
      <c r="E36" s="115">
        <v>5</v>
      </c>
      <c r="F36" s="114">
        <v>8</v>
      </c>
      <c r="G36" s="114">
        <v>8</v>
      </c>
      <c r="H36" s="114">
        <v>5</v>
      </c>
      <c r="I36" s="140">
        <v>8</v>
      </c>
      <c r="J36" s="115">
        <v>-3</v>
      </c>
      <c r="K36" s="116">
        <v>-37.5</v>
      </c>
    </row>
    <row r="37" spans="1:11" ht="14.1" customHeight="1" x14ac:dyDescent="0.2">
      <c r="A37" s="306">
        <v>42</v>
      </c>
      <c r="B37" s="307" t="s">
        <v>256</v>
      </c>
      <c r="C37" s="308"/>
      <c r="D37" s="113">
        <v>7.3273493313793736E-2</v>
      </c>
      <c r="E37" s="115">
        <v>4</v>
      </c>
      <c r="F37" s="114">
        <v>4</v>
      </c>
      <c r="G37" s="114">
        <v>11</v>
      </c>
      <c r="H37" s="114">
        <v>4</v>
      </c>
      <c r="I37" s="140">
        <v>7</v>
      </c>
      <c r="J37" s="115">
        <v>-3</v>
      </c>
      <c r="K37" s="116">
        <v>-42.857142857142854</v>
      </c>
    </row>
    <row r="38" spans="1:11" ht="14.1" customHeight="1" x14ac:dyDescent="0.2">
      <c r="A38" s="306">
        <v>43</v>
      </c>
      <c r="B38" s="307" t="s">
        <v>257</v>
      </c>
      <c r="C38" s="308"/>
      <c r="D38" s="113">
        <v>0.75105330646638579</v>
      </c>
      <c r="E38" s="115">
        <v>41</v>
      </c>
      <c r="F38" s="114">
        <v>30</v>
      </c>
      <c r="G38" s="114">
        <v>47</v>
      </c>
      <c r="H38" s="114">
        <v>23</v>
      </c>
      <c r="I38" s="140">
        <v>32</v>
      </c>
      <c r="J38" s="115">
        <v>9</v>
      </c>
      <c r="K38" s="116">
        <v>28.125</v>
      </c>
    </row>
    <row r="39" spans="1:11" ht="14.1" customHeight="1" x14ac:dyDescent="0.2">
      <c r="A39" s="306">
        <v>51</v>
      </c>
      <c r="B39" s="307" t="s">
        <v>258</v>
      </c>
      <c r="C39" s="308"/>
      <c r="D39" s="113">
        <v>3.4072174390914087</v>
      </c>
      <c r="E39" s="115">
        <v>186</v>
      </c>
      <c r="F39" s="114">
        <v>139</v>
      </c>
      <c r="G39" s="114">
        <v>183</v>
      </c>
      <c r="H39" s="114">
        <v>167</v>
      </c>
      <c r="I39" s="140">
        <v>163</v>
      </c>
      <c r="J39" s="115">
        <v>23</v>
      </c>
      <c r="K39" s="116">
        <v>14.110429447852761</v>
      </c>
    </row>
    <row r="40" spans="1:11" ht="14.1" customHeight="1" x14ac:dyDescent="0.2">
      <c r="A40" s="306" t="s">
        <v>259</v>
      </c>
      <c r="B40" s="307" t="s">
        <v>260</v>
      </c>
      <c r="C40" s="308"/>
      <c r="D40" s="113">
        <v>3.0591683458508885</v>
      </c>
      <c r="E40" s="115">
        <v>167</v>
      </c>
      <c r="F40" s="114">
        <v>118</v>
      </c>
      <c r="G40" s="114">
        <v>170</v>
      </c>
      <c r="H40" s="114">
        <v>112</v>
      </c>
      <c r="I40" s="140">
        <v>143</v>
      </c>
      <c r="J40" s="115">
        <v>24</v>
      </c>
      <c r="K40" s="116">
        <v>16.783216783216783</v>
      </c>
    </row>
    <row r="41" spans="1:11" ht="14.1" customHeight="1" x14ac:dyDescent="0.2">
      <c r="A41" s="306"/>
      <c r="B41" s="307" t="s">
        <v>261</v>
      </c>
      <c r="C41" s="308"/>
      <c r="D41" s="113">
        <v>2.4363436526836417</v>
      </c>
      <c r="E41" s="115">
        <v>133</v>
      </c>
      <c r="F41" s="114">
        <v>100</v>
      </c>
      <c r="G41" s="114">
        <v>138</v>
      </c>
      <c r="H41" s="114">
        <v>92</v>
      </c>
      <c r="I41" s="140">
        <v>112</v>
      </c>
      <c r="J41" s="115">
        <v>21</v>
      </c>
      <c r="K41" s="116">
        <v>18.75</v>
      </c>
    </row>
    <row r="42" spans="1:11" ht="14.1" customHeight="1" x14ac:dyDescent="0.2">
      <c r="A42" s="306">
        <v>52</v>
      </c>
      <c r="B42" s="307" t="s">
        <v>262</v>
      </c>
      <c r="C42" s="308"/>
      <c r="D42" s="113">
        <v>4.9825975453379741</v>
      </c>
      <c r="E42" s="115">
        <v>272</v>
      </c>
      <c r="F42" s="114">
        <v>203</v>
      </c>
      <c r="G42" s="114">
        <v>163</v>
      </c>
      <c r="H42" s="114">
        <v>273</v>
      </c>
      <c r="I42" s="140">
        <v>254</v>
      </c>
      <c r="J42" s="115">
        <v>18</v>
      </c>
      <c r="K42" s="116">
        <v>7.0866141732283463</v>
      </c>
    </row>
    <row r="43" spans="1:11" ht="14.1" customHeight="1" x14ac:dyDescent="0.2">
      <c r="A43" s="306" t="s">
        <v>263</v>
      </c>
      <c r="B43" s="307" t="s">
        <v>264</v>
      </c>
      <c r="C43" s="308"/>
      <c r="D43" s="113">
        <v>3.2973071991207181</v>
      </c>
      <c r="E43" s="115">
        <v>180</v>
      </c>
      <c r="F43" s="114">
        <v>165</v>
      </c>
      <c r="G43" s="114">
        <v>135</v>
      </c>
      <c r="H43" s="114">
        <v>134</v>
      </c>
      <c r="I43" s="140">
        <v>192</v>
      </c>
      <c r="J43" s="115">
        <v>-12</v>
      </c>
      <c r="K43" s="116">
        <v>-6.25</v>
      </c>
    </row>
    <row r="44" spans="1:11" ht="14.1" customHeight="1" x14ac:dyDescent="0.2">
      <c r="A44" s="306">
        <v>53</v>
      </c>
      <c r="B44" s="307" t="s">
        <v>265</v>
      </c>
      <c r="C44" s="308"/>
      <c r="D44" s="113">
        <v>0.20150210661293277</v>
      </c>
      <c r="E44" s="115">
        <v>11</v>
      </c>
      <c r="F44" s="114">
        <v>25</v>
      </c>
      <c r="G44" s="114">
        <v>32</v>
      </c>
      <c r="H44" s="114">
        <v>30</v>
      </c>
      <c r="I44" s="140">
        <v>20</v>
      </c>
      <c r="J44" s="115">
        <v>-9</v>
      </c>
      <c r="K44" s="116">
        <v>-45</v>
      </c>
    </row>
    <row r="45" spans="1:11" ht="14.1" customHeight="1" x14ac:dyDescent="0.2">
      <c r="A45" s="306" t="s">
        <v>266</v>
      </c>
      <c r="B45" s="307" t="s">
        <v>267</v>
      </c>
      <c r="C45" s="308"/>
      <c r="D45" s="113">
        <v>0.18318373328448434</v>
      </c>
      <c r="E45" s="115">
        <v>10</v>
      </c>
      <c r="F45" s="114">
        <v>24</v>
      </c>
      <c r="G45" s="114">
        <v>32</v>
      </c>
      <c r="H45" s="114">
        <v>30</v>
      </c>
      <c r="I45" s="140">
        <v>18</v>
      </c>
      <c r="J45" s="115">
        <v>-8</v>
      </c>
      <c r="K45" s="116">
        <v>-44.444444444444443</v>
      </c>
    </row>
    <row r="46" spans="1:11" ht="14.1" customHeight="1" x14ac:dyDescent="0.2">
      <c r="A46" s="306">
        <v>54</v>
      </c>
      <c r="B46" s="307" t="s">
        <v>268</v>
      </c>
      <c r="C46" s="308"/>
      <c r="D46" s="113">
        <v>10.001831837332844</v>
      </c>
      <c r="E46" s="115">
        <v>546</v>
      </c>
      <c r="F46" s="114">
        <v>472</v>
      </c>
      <c r="G46" s="114">
        <v>601</v>
      </c>
      <c r="H46" s="114">
        <v>436</v>
      </c>
      <c r="I46" s="140">
        <v>432</v>
      </c>
      <c r="J46" s="115">
        <v>114</v>
      </c>
      <c r="K46" s="116">
        <v>26.388888888888889</v>
      </c>
    </row>
    <row r="47" spans="1:11" ht="14.1" customHeight="1" x14ac:dyDescent="0.2">
      <c r="A47" s="306">
        <v>61</v>
      </c>
      <c r="B47" s="307" t="s">
        <v>269</v>
      </c>
      <c r="C47" s="308"/>
      <c r="D47" s="113">
        <v>1.4105147462905294</v>
      </c>
      <c r="E47" s="115">
        <v>77</v>
      </c>
      <c r="F47" s="114">
        <v>58</v>
      </c>
      <c r="G47" s="114">
        <v>89</v>
      </c>
      <c r="H47" s="114">
        <v>55</v>
      </c>
      <c r="I47" s="140">
        <v>74</v>
      </c>
      <c r="J47" s="115">
        <v>3</v>
      </c>
      <c r="K47" s="116">
        <v>4.0540540540540544</v>
      </c>
    </row>
    <row r="48" spans="1:11" ht="14.1" customHeight="1" x14ac:dyDescent="0.2">
      <c r="A48" s="306">
        <v>62</v>
      </c>
      <c r="B48" s="307" t="s">
        <v>270</v>
      </c>
      <c r="C48" s="308"/>
      <c r="D48" s="113">
        <v>5.7886059717897052</v>
      </c>
      <c r="E48" s="115">
        <v>316</v>
      </c>
      <c r="F48" s="114">
        <v>339</v>
      </c>
      <c r="G48" s="114">
        <v>434</v>
      </c>
      <c r="H48" s="114">
        <v>316</v>
      </c>
      <c r="I48" s="140">
        <v>311</v>
      </c>
      <c r="J48" s="115">
        <v>5</v>
      </c>
      <c r="K48" s="116">
        <v>1.607717041800643</v>
      </c>
    </row>
    <row r="49" spans="1:11" ht="14.1" customHeight="1" x14ac:dyDescent="0.2">
      <c r="A49" s="306">
        <v>63</v>
      </c>
      <c r="B49" s="307" t="s">
        <v>271</v>
      </c>
      <c r="C49" s="308"/>
      <c r="D49" s="113">
        <v>16.688038102216524</v>
      </c>
      <c r="E49" s="115">
        <v>911</v>
      </c>
      <c r="F49" s="114">
        <v>1123</v>
      </c>
      <c r="G49" s="114">
        <v>708</v>
      </c>
      <c r="H49" s="114">
        <v>712</v>
      </c>
      <c r="I49" s="140">
        <v>503</v>
      </c>
      <c r="J49" s="115">
        <v>408</v>
      </c>
      <c r="K49" s="116">
        <v>81.113320079522865</v>
      </c>
    </row>
    <row r="50" spans="1:11" ht="14.1" customHeight="1" x14ac:dyDescent="0.2">
      <c r="A50" s="306" t="s">
        <v>272</v>
      </c>
      <c r="B50" s="307" t="s">
        <v>273</v>
      </c>
      <c r="C50" s="308"/>
      <c r="D50" s="113">
        <v>6.2832020516578124</v>
      </c>
      <c r="E50" s="115">
        <v>343</v>
      </c>
      <c r="F50" s="114">
        <v>403</v>
      </c>
      <c r="G50" s="114">
        <v>290</v>
      </c>
      <c r="H50" s="114">
        <v>238</v>
      </c>
      <c r="I50" s="140">
        <v>177</v>
      </c>
      <c r="J50" s="115">
        <v>166</v>
      </c>
      <c r="K50" s="116">
        <v>93.78531073446328</v>
      </c>
    </row>
    <row r="51" spans="1:11" ht="14.1" customHeight="1" x14ac:dyDescent="0.2">
      <c r="A51" s="306" t="s">
        <v>274</v>
      </c>
      <c r="B51" s="307" t="s">
        <v>275</v>
      </c>
      <c r="C51" s="308"/>
      <c r="D51" s="113">
        <v>9.8919215973621544</v>
      </c>
      <c r="E51" s="115">
        <v>540</v>
      </c>
      <c r="F51" s="114">
        <v>686</v>
      </c>
      <c r="G51" s="114">
        <v>387</v>
      </c>
      <c r="H51" s="114">
        <v>445</v>
      </c>
      <c r="I51" s="140">
        <v>307</v>
      </c>
      <c r="J51" s="115">
        <v>233</v>
      </c>
      <c r="K51" s="116">
        <v>75.895765472312704</v>
      </c>
    </row>
    <row r="52" spans="1:11" ht="14.1" customHeight="1" x14ac:dyDescent="0.2">
      <c r="A52" s="306">
        <v>71</v>
      </c>
      <c r="B52" s="307" t="s">
        <v>276</v>
      </c>
      <c r="C52" s="308"/>
      <c r="D52" s="113">
        <v>7.8952189045612746</v>
      </c>
      <c r="E52" s="115">
        <v>431</v>
      </c>
      <c r="F52" s="114">
        <v>283</v>
      </c>
      <c r="G52" s="114">
        <v>398</v>
      </c>
      <c r="H52" s="114">
        <v>304</v>
      </c>
      <c r="I52" s="140">
        <v>430</v>
      </c>
      <c r="J52" s="115">
        <v>1</v>
      </c>
      <c r="K52" s="116">
        <v>0.23255813953488372</v>
      </c>
    </row>
    <row r="53" spans="1:11" ht="14.1" customHeight="1" x14ac:dyDescent="0.2">
      <c r="A53" s="306" t="s">
        <v>277</v>
      </c>
      <c r="B53" s="307" t="s">
        <v>278</v>
      </c>
      <c r="C53" s="308"/>
      <c r="D53" s="113">
        <v>2.069976186114673</v>
      </c>
      <c r="E53" s="115">
        <v>113</v>
      </c>
      <c r="F53" s="114">
        <v>86</v>
      </c>
      <c r="G53" s="114">
        <v>112</v>
      </c>
      <c r="H53" s="114">
        <v>79</v>
      </c>
      <c r="I53" s="140">
        <v>120</v>
      </c>
      <c r="J53" s="115">
        <v>-7</v>
      </c>
      <c r="K53" s="116">
        <v>-5.833333333333333</v>
      </c>
    </row>
    <row r="54" spans="1:11" ht="14.1" customHeight="1" x14ac:dyDescent="0.2">
      <c r="A54" s="306" t="s">
        <v>279</v>
      </c>
      <c r="B54" s="307" t="s">
        <v>280</v>
      </c>
      <c r="C54" s="308"/>
      <c r="D54" s="113">
        <v>5.2390547719362521</v>
      </c>
      <c r="E54" s="115">
        <v>286</v>
      </c>
      <c r="F54" s="114">
        <v>180</v>
      </c>
      <c r="G54" s="114">
        <v>260</v>
      </c>
      <c r="H54" s="114">
        <v>202</v>
      </c>
      <c r="I54" s="140">
        <v>287</v>
      </c>
      <c r="J54" s="115">
        <v>-1</v>
      </c>
      <c r="K54" s="116">
        <v>-0.34843205574912894</v>
      </c>
    </row>
    <row r="55" spans="1:11" ht="14.1" customHeight="1" x14ac:dyDescent="0.2">
      <c r="A55" s="306">
        <v>72</v>
      </c>
      <c r="B55" s="307" t="s">
        <v>281</v>
      </c>
      <c r="C55" s="308"/>
      <c r="D55" s="113">
        <v>1.6303352262319106</v>
      </c>
      <c r="E55" s="115">
        <v>89</v>
      </c>
      <c r="F55" s="114">
        <v>57</v>
      </c>
      <c r="G55" s="114">
        <v>89</v>
      </c>
      <c r="H55" s="114">
        <v>48</v>
      </c>
      <c r="I55" s="140">
        <v>90</v>
      </c>
      <c r="J55" s="115">
        <v>-1</v>
      </c>
      <c r="K55" s="116">
        <v>-1.1111111111111112</v>
      </c>
    </row>
    <row r="56" spans="1:11" ht="14.1" customHeight="1" x14ac:dyDescent="0.2">
      <c r="A56" s="306" t="s">
        <v>282</v>
      </c>
      <c r="B56" s="307" t="s">
        <v>283</v>
      </c>
      <c r="C56" s="308"/>
      <c r="D56" s="113">
        <v>0.64114306649569519</v>
      </c>
      <c r="E56" s="115">
        <v>35</v>
      </c>
      <c r="F56" s="114">
        <v>24</v>
      </c>
      <c r="G56" s="114">
        <v>27</v>
      </c>
      <c r="H56" s="114">
        <v>16</v>
      </c>
      <c r="I56" s="140">
        <v>43</v>
      </c>
      <c r="J56" s="115">
        <v>-8</v>
      </c>
      <c r="K56" s="116">
        <v>-18.604651162790699</v>
      </c>
    </row>
    <row r="57" spans="1:11" ht="14.1" customHeight="1" x14ac:dyDescent="0.2">
      <c r="A57" s="306" t="s">
        <v>284</v>
      </c>
      <c r="B57" s="307" t="s">
        <v>285</v>
      </c>
      <c r="C57" s="308"/>
      <c r="D57" s="113">
        <v>0.58618794651034989</v>
      </c>
      <c r="E57" s="115">
        <v>32</v>
      </c>
      <c r="F57" s="114">
        <v>22</v>
      </c>
      <c r="G57" s="114">
        <v>28</v>
      </c>
      <c r="H57" s="114">
        <v>23</v>
      </c>
      <c r="I57" s="140">
        <v>28</v>
      </c>
      <c r="J57" s="115">
        <v>4</v>
      </c>
      <c r="K57" s="116">
        <v>14.285714285714286</v>
      </c>
    </row>
    <row r="58" spans="1:11" ht="14.1" customHeight="1" x14ac:dyDescent="0.2">
      <c r="A58" s="306">
        <v>73</v>
      </c>
      <c r="B58" s="307" t="s">
        <v>286</v>
      </c>
      <c r="C58" s="308"/>
      <c r="D58" s="113">
        <v>0.970873786407767</v>
      </c>
      <c r="E58" s="115">
        <v>53</v>
      </c>
      <c r="F58" s="114">
        <v>45</v>
      </c>
      <c r="G58" s="114">
        <v>55</v>
      </c>
      <c r="H58" s="114">
        <v>41</v>
      </c>
      <c r="I58" s="140">
        <v>69</v>
      </c>
      <c r="J58" s="115">
        <v>-16</v>
      </c>
      <c r="K58" s="116">
        <v>-23.188405797101449</v>
      </c>
    </row>
    <row r="59" spans="1:11" ht="14.1" customHeight="1" x14ac:dyDescent="0.2">
      <c r="A59" s="306" t="s">
        <v>287</v>
      </c>
      <c r="B59" s="307" t="s">
        <v>288</v>
      </c>
      <c r="C59" s="308"/>
      <c r="D59" s="113">
        <v>0.89760029309397327</v>
      </c>
      <c r="E59" s="115">
        <v>49</v>
      </c>
      <c r="F59" s="114">
        <v>36</v>
      </c>
      <c r="G59" s="114">
        <v>47</v>
      </c>
      <c r="H59" s="114">
        <v>33</v>
      </c>
      <c r="I59" s="140">
        <v>59</v>
      </c>
      <c r="J59" s="115">
        <v>-10</v>
      </c>
      <c r="K59" s="116">
        <v>-16.949152542372882</v>
      </c>
    </row>
    <row r="60" spans="1:11" ht="14.1" customHeight="1" x14ac:dyDescent="0.2">
      <c r="A60" s="306">
        <v>81</v>
      </c>
      <c r="B60" s="307" t="s">
        <v>289</v>
      </c>
      <c r="C60" s="308"/>
      <c r="D60" s="113">
        <v>5.1474629052940095</v>
      </c>
      <c r="E60" s="115">
        <v>281</v>
      </c>
      <c r="F60" s="114">
        <v>246</v>
      </c>
      <c r="G60" s="114">
        <v>303</v>
      </c>
      <c r="H60" s="114">
        <v>224</v>
      </c>
      <c r="I60" s="140">
        <v>305</v>
      </c>
      <c r="J60" s="115">
        <v>-24</v>
      </c>
      <c r="K60" s="116">
        <v>-7.8688524590163933</v>
      </c>
    </row>
    <row r="61" spans="1:11" ht="14.1" customHeight="1" x14ac:dyDescent="0.2">
      <c r="A61" s="306" t="s">
        <v>290</v>
      </c>
      <c r="B61" s="307" t="s">
        <v>291</v>
      </c>
      <c r="C61" s="308"/>
      <c r="D61" s="113">
        <v>1.6303352262319106</v>
      </c>
      <c r="E61" s="115">
        <v>89</v>
      </c>
      <c r="F61" s="114">
        <v>46</v>
      </c>
      <c r="G61" s="114">
        <v>89</v>
      </c>
      <c r="H61" s="114">
        <v>67</v>
      </c>
      <c r="I61" s="140">
        <v>90</v>
      </c>
      <c r="J61" s="115">
        <v>-1</v>
      </c>
      <c r="K61" s="116">
        <v>-1.1111111111111112</v>
      </c>
    </row>
    <row r="62" spans="1:11" ht="14.1" customHeight="1" x14ac:dyDescent="0.2">
      <c r="A62" s="306" t="s">
        <v>292</v>
      </c>
      <c r="B62" s="307" t="s">
        <v>293</v>
      </c>
      <c r="C62" s="308"/>
      <c r="D62" s="113">
        <v>1.3006045063198388</v>
      </c>
      <c r="E62" s="115">
        <v>71</v>
      </c>
      <c r="F62" s="114">
        <v>116</v>
      </c>
      <c r="G62" s="114">
        <v>91</v>
      </c>
      <c r="H62" s="114">
        <v>71</v>
      </c>
      <c r="I62" s="140">
        <v>103</v>
      </c>
      <c r="J62" s="115">
        <v>-32</v>
      </c>
      <c r="K62" s="116">
        <v>-31.067961165048544</v>
      </c>
    </row>
    <row r="63" spans="1:11" ht="14.1" customHeight="1" x14ac:dyDescent="0.2">
      <c r="A63" s="306"/>
      <c r="B63" s="307" t="s">
        <v>294</v>
      </c>
      <c r="C63" s="308"/>
      <c r="D63" s="113">
        <v>1.099102399706906</v>
      </c>
      <c r="E63" s="115">
        <v>60</v>
      </c>
      <c r="F63" s="114">
        <v>102</v>
      </c>
      <c r="G63" s="114">
        <v>86</v>
      </c>
      <c r="H63" s="114">
        <v>66</v>
      </c>
      <c r="I63" s="140">
        <v>91</v>
      </c>
      <c r="J63" s="115">
        <v>-31</v>
      </c>
      <c r="K63" s="116">
        <v>-34.065934065934066</v>
      </c>
    </row>
    <row r="64" spans="1:11" ht="14.1" customHeight="1" x14ac:dyDescent="0.2">
      <c r="A64" s="306" t="s">
        <v>295</v>
      </c>
      <c r="B64" s="307" t="s">
        <v>296</v>
      </c>
      <c r="C64" s="308"/>
      <c r="D64" s="113">
        <v>0.71441655980948893</v>
      </c>
      <c r="E64" s="115">
        <v>39</v>
      </c>
      <c r="F64" s="114">
        <v>31</v>
      </c>
      <c r="G64" s="114">
        <v>26</v>
      </c>
      <c r="H64" s="114">
        <v>24</v>
      </c>
      <c r="I64" s="140">
        <v>40</v>
      </c>
      <c r="J64" s="115">
        <v>-1</v>
      </c>
      <c r="K64" s="116">
        <v>-2.5</v>
      </c>
    </row>
    <row r="65" spans="1:11" ht="14.1" customHeight="1" x14ac:dyDescent="0.2">
      <c r="A65" s="306" t="s">
        <v>297</v>
      </c>
      <c r="B65" s="307" t="s">
        <v>298</v>
      </c>
      <c r="C65" s="308"/>
      <c r="D65" s="113">
        <v>0.87928191976552483</v>
      </c>
      <c r="E65" s="115">
        <v>48</v>
      </c>
      <c r="F65" s="114">
        <v>38</v>
      </c>
      <c r="G65" s="114">
        <v>45</v>
      </c>
      <c r="H65" s="114">
        <v>28</v>
      </c>
      <c r="I65" s="140">
        <v>44</v>
      </c>
      <c r="J65" s="115">
        <v>4</v>
      </c>
      <c r="K65" s="116">
        <v>9.0909090909090917</v>
      </c>
    </row>
    <row r="66" spans="1:11" ht="14.1" customHeight="1" x14ac:dyDescent="0.2">
      <c r="A66" s="306">
        <v>82</v>
      </c>
      <c r="B66" s="307" t="s">
        <v>299</v>
      </c>
      <c r="C66" s="308"/>
      <c r="D66" s="113">
        <v>2.3813885326982964</v>
      </c>
      <c r="E66" s="115">
        <v>130</v>
      </c>
      <c r="F66" s="114">
        <v>108</v>
      </c>
      <c r="G66" s="114">
        <v>159</v>
      </c>
      <c r="H66" s="114">
        <v>119</v>
      </c>
      <c r="I66" s="140">
        <v>100</v>
      </c>
      <c r="J66" s="115">
        <v>30</v>
      </c>
      <c r="K66" s="116">
        <v>30</v>
      </c>
    </row>
    <row r="67" spans="1:11" ht="14.1" customHeight="1" x14ac:dyDescent="0.2">
      <c r="A67" s="306" t="s">
        <v>300</v>
      </c>
      <c r="B67" s="307" t="s">
        <v>301</v>
      </c>
      <c r="C67" s="308"/>
      <c r="D67" s="113">
        <v>1.4105147462905294</v>
      </c>
      <c r="E67" s="115">
        <v>77</v>
      </c>
      <c r="F67" s="114">
        <v>62</v>
      </c>
      <c r="G67" s="114">
        <v>107</v>
      </c>
      <c r="H67" s="114">
        <v>71</v>
      </c>
      <c r="I67" s="140">
        <v>72</v>
      </c>
      <c r="J67" s="115">
        <v>5</v>
      </c>
      <c r="K67" s="116">
        <v>6.9444444444444446</v>
      </c>
    </row>
    <row r="68" spans="1:11" ht="14.1" customHeight="1" x14ac:dyDescent="0.2">
      <c r="A68" s="306" t="s">
        <v>302</v>
      </c>
      <c r="B68" s="307" t="s">
        <v>303</v>
      </c>
      <c r="C68" s="308"/>
      <c r="D68" s="113">
        <v>0.56786957318190145</v>
      </c>
      <c r="E68" s="115">
        <v>31</v>
      </c>
      <c r="F68" s="114">
        <v>33</v>
      </c>
      <c r="G68" s="114">
        <v>35</v>
      </c>
      <c r="H68" s="114">
        <v>28</v>
      </c>
      <c r="I68" s="140">
        <v>14</v>
      </c>
      <c r="J68" s="115">
        <v>17</v>
      </c>
      <c r="K68" s="116">
        <v>121.42857142857143</v>
      </c>
    </row>
    <row r="69" spans="1:11" ht="14.1" customHeight="1" x14ac:dyDescent="0.2">
      <c r="A69" s="306">
        <v>83</v>
      </c>
      <c r="B69" s="307" t="s">
        <v>304</v>
      </c>
      <c r="C69" s="308"/>
      <c r="D69" s="113">
        <v>3.2423520791353728</v>
      </c>
      <c r="E69" s="115">
        <v>177</v>
      </c>
      <c r="F69" s="114">
        <v>130</v>
      </c>
      <c r="G69" s="114">
        <v>299</v>
      </c>
      <c r="H69" s="114">
        <v>115</v>
      </c>
      <c r="I69" s="140">
        <v>164</v>
      </c>
      <c r="J69" s="115">
        <v>13</v>
      </c>
      <c r="K69" s="116">
        <v>7.9268292682926829</v>
      </c>
    </row>
    <row r="70" spans="1:11" ht="14.1" customHeight="1" x14ac:dyDescent="0.2">
      <c r="A70" s="306" t="s">
        <v>305</v>
      </c>
      <c r="B70" s="307" t="s">
        <v>306</v>
      </c>
      <c r="C70" s="308"/>
      <c r="D70" s="113">
        <v>2.2897966660560543</v>
      </c>
      <c r="E70" s="115">
        <v>125</v>
      </c>
      <c r="F70" s="114">
        <v>77</v>
      </c>
      <c r="G70" s="114">
        <v>254</v>
      </c>
      <c r="H70" s="114">
        <v>72</v>
      </c>
      <c r="I70" s="140">
        <v>121</v>
      </c>
      <c r="J70" s="115">
        <v>4</v>
      </c>
      <c r="K70" s="116">
        <v>3.3057851239669422</v>
      </c>
    </row>
    <row r="71" spans="1:11" ht="14.1" customHeight="1" x14ac:dyDescent="0.2">
      <c r="A71" s="306"/>
      <c r="B71" s="307" t="s">
        <v>307</v>
      </c>
      <c r="C71" s="308"/>
      <c r="D71" s="113">
        <v>1.8501557061732918</v>
      </c>
      <c r="E71" s="115">
        <v>101</v>
      </c>
      <c r="F71" s="114">
        <v>49</v>
      </c>
      <c r="G71" s="114">
        <v>192</v>
      </c>
      <c r="H71" s="114">
        <v>52</v>
      </c>
      <c r="I71" s="140">
        <v>83</v>
      </c>
      <c r="J71" s="115">
        <v>18</v>
      </c>
      <c r="K71" s="116">
        <v>21.686746987951807</v>
      </c>
    </row>
    <row r="72" spans="1:11" ht="14.1" customHeight="1" x14ac:dyDescent="0.2">
      <c r="A72" s="306">
        <v>84</v>
      </c>
      <c r="B72" s="307" t="s">
        <v>308</v>
      </c>
      <c r="C72" s="308"/>
      <c r="D72" s="113">
        <v>2.6012090126396776</v>
      </c>
      <c r="E72" s="115">
        <v>142</v>
      </c>
      <c r="F72" s="114">
        <v>45</v>
      </c>
      <c r="G72" s="114">
        <v>64</v>
      </c>
      <c r="H72" s="114">
        <v>153</v>
      </c>
      <c r="I72" s="140">
        <v>82</v>
      </c>
      <c r="J72" s="115">
        <v>60</v>
      </c>
      <c r="K72" s="116">
        <v>73.170731707317074</v>
      </c>
    </row>
    <row r="73" spans="1:11" ht="14.1" customHeight="1" x14ac:dyDescent="0.2">
      <c r="A73" s="306" t="s">
        <v>309</v>
      </c>
      <c r="B73" s="307" t="s">
        <v>310</v>
      </c>
      <c r="C73" s="308"/>
      <c r="D73" s="113">
        <v>0.14654698662758747</v>
      </c>
      <c r="E73" s="115">
        <v>8</v>
      </c>
      <c r="F73" s="114" t="s">
        <v>513</v>
      </c>
      <c r="G73" s="114">
        <v>28</v>
      </c>
      <c r="H73" s="114" t="s">
        <v>513</v>
      </c>
      <c r="I73" s="140">
        <v>6</v>
      </c>
      <c r="J73" s="115">
        <v>2</v>
      </c>
      <c r="K73" s="116">
        <v>33.333333333333336</v>
      </c>
    </row>
    <row r="74" spans="1:11" ht="14.1" customHeight="1" x14ac:dyDescent="0.2">
      <c r="A74" s="306" t="s">
        <v>311</v>
      </c>
      <c r="B74" s="307" t="s">
        <v>312</v>
      </c>
      <c r="C74" s="308"/>
      <c r="D74" s="113">
        <v>9.159186664224217E-2</v>
      </c>
      <c r="E74" s="115">
        <v>5</v>
      </c>
      <c r="F74" s="114" t="s">
        <v>513</v>
      </c>
      <c r="G74" s="114">
        <v>9</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7.3273493313793736E-2</v>
      </c>
      <c r="E76" s="115">
        <v>4</v>
      </c>
      <c r="F76" s="114" t="s">
        <v>513</v>
      </c>
      <c r="G76" s="114" t="s">
        <v>513</v>
      </c>
      <c r="H76" s="114">
        <v>4</v>
      </c>
      <c r="I76" s="140">
        <v>7</v>
      </c>
      <c r="J76" s="115">
        <v>-3</v>
      </c>
      <c r="K76" s="116">
        <v>-42.857142857142854</v>
      </c>
    </row>
    <row r="77" spans="1:11" ht="14.1" customHeight="1" x14ac:dyDescent="0.2">
      <c r="A77" s="306">
        <v>92</v>
      </c>
      <c r="B77" s="307" t="s">
        <v>316</v>
      </c>
      <c r="C77" s="308"/>
      <c r="D77" s="113">
        <v>0.76937167979483423</v>
      </c>
      <c r="E77" s="115">
        <v>42</v>
      </c>
      <c r="F77" s="114">
        <v>31</v>
      </c>
      <c r="G77" s="114">
        <v>29</v>
      </c>
      <c r="H77" s="114">
        <v>23</v>
      </c>
      <c r="I77" s="140">
        <v>30</v>
      </c>
      <c r="J77" s="115">
        <v>12</v>
      </c>
      <c r="K77" s="116">
        <v>40</v>
      </c>
    </row>
    <row r="78" spans="1:11" ht="14.1" customHeight="1" x14ac:dyDescent="0.2">
      <c r="A78" s="306">
        <v>93</v>
      </c>
      <c r="B78" s="307" t="s">
        <v>317</v>
      </c>
      <c r="C78" s="308"/>
      <c r="D78" s="113">
        <v>0.23813885326982964</v>
      </c>
      <c r="E78" s="115">
        <v>13</v>
      </c>
      <c r="F78" s="114" t="s">
        <v>513</v>
      </c>
      <c r="G78" s="114">
        <v>10</v>
      </c>
      <c r="H78" s="114">
        <v>4</v>
      </c>
      <c r="I78" s="140">
        <v>4</v>
      </c>
      <c r="J78" s="115">
        <v>9</v>
      </c>
      <c r="K78" s="116">
        <v>225</v>
      </c>
    </row>
    <row r="79" spans="1:11" ht="14.1" customHeight="1" x14ac:dyDescent="0.2">
      <c r="A79" s="306">
        <v>94</v>
      </c>
      <c r="B79" s="307" t="s">
        <v>318</v>
      </c>
      <c r="C79" s="308"/>
      <c r="D79" s="113">
        <v>0.73273493313793736</v>
      </c>
      <c r="E79" s="115">
        <v>40</v>
      </c>
      <c r="F79" s="114">
        <v>27</v>
      </c>
      <c r="G79" s="114">
        <v>35</v>
      </c>
      <c r="H79" s="114">
        <v>29</v>
      </c>
      <c r="I79" s="140">
        <v>36</v>
      </c>
      <c r="J79" s="115">
        <v>4</v>
      </c>
      <c r="K79" s="116">
        <v>11.111111111111111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40758</v>
      </c>
      <c r="C10" s="114">
        <v>21914</v>
      </c>
      <c r="D10" s="114">
        <v>18844</v>
      </c>
      <c r="E10" s="114">
        <v>32793</v>
      </c>
      <c r="F10" s="114">
        <v>7946</v>
      </c>
      <c r="G10" s="114">
        <v>6292</v>
      </c>
      <c r="H10" s="114">
        <v>9806</v>
      </c>
      <c r="I10" s="115">
        <v>13959</v>
      </c>
      <c r="J10" s="114">
        <v>8839</v>
      </c>
      <c r="K10" s="114">
        <v>5120</v>
      </c>
      <c r="L10" s="423">
        <v>3174</v>
      </c>
      <c r="M10" s="424">
        <v>3621</v>
      </c>
    </row>
    <row r="11" spans="1:13" ht="11.1" customHeight="1" x14ac:dyDescent="0.2">
      <c r="A11" s="422" t="s">
        <v>387</v>
      </c>
      <c r="B11" s="115">
        <v>41149</v>
      </c>
      <c r="C11" s="114">
        <v>22147</v>
      </c>
      <c r="D11" s="114">
        <v>19002</v>
      </c>
      <c r="E11" s="114">
        <v>33209</v>
      </c>
      <c r="F11" s="114">
        <v>7919</v>
      </c>
      <c r="G11" s="114">
        <v>6207</v>
      </c>
      <c r="H11" s="114">
        <v>9988</v>
      </c>
      <c r="I11" s="115">
        <v>14152</v>
      </c>
      <c r="J11" s="114">
        <v>8861</v>
      </c>
      <c r="K11" s="114">
        <v>5291</v>
      </c>
      <c r="L11" s="423">
        <v>3612</v>
      </c>
      <c r="M11" s="424">
        <v>3351</v>
      </c>
    </row>
    <row r="12" spans="1:13" ht="11.1" customHeight="1" x14ac:dyDescent="0.2">
      <c r="A12" s="422" t="s">
        <v>388</v>
      </c>
      <c r="B12" s="115">
        <v>42193</v>
      </c>
      <c r="C12" s="114">
        <v>22754</v>
      </c>
      <c r="D12" s="114">
        <v>19439</v>
      </c>
      <c r="E12" s="114">
        <v>34183</v>
      </c>
      <c r="F12" s="114">
        <v>7994</v>
      </c>
      <c r="G12" s="114">
        <v>6850</v>
      </c>
      <c r="H12" s="114">
        <v>10173</v>
      </c>
      <c r="I12" s="115">
        <v>14441</v>
      </c>
      <c r="J12" s="114">
        <v>8922</v>
      </c>
      <c r="K12" s="114">
        <v>5519</v>
      </c>
      <c r="L12" s="423">
        <v>4323</v>
      </c>
      <c r="M12" s="424">
        <v>3435</v>
      </c>
    </row>
    <row r="13" spans="1:13" s="110" customFormat="1" ht="11.1" customHeight="1" x14ac:dyDescent="0.2">
      <c r="A13" s="422" t="s">
        <v>389</v>
      </c>
      <c r="B13" s="115">
        <v>41997</v>
      </c>
      <c r="C13" s="114">
        <v>22559</v>
      </c>
      <c r="D13" s="114">
        <v>19438</v>
      </c>
      <c r="E13" s="114">
        <v>33934</v>
      </c>
      <c r="F13" s="114">
        <v>8046</v>
      </c>
      <c r="G13" s="114">
        <v>6617</v>
      </c>
      <c r="H13" s="114">
        <v>10263</v>
      </c>
      <c r="I13" s="115">
        <v>14470</v>
      </c>
      <c r="J13" s="114">
        <v>8924</v>
      </c>
      <c r="K13" s="114">
        <v>5546</v>
      </c>
      <c r="L13" s="423">
        <v>3776</v>
      </c>
      <c r="M13" s="424">
        <v>4202</v>
      </c>
    </row>
    <row r="14" spans="1:13" ht="15" customHeight="1" x14ac:dyDescent="0.2">
      <c r="A14" s="422" t="s">
        <v>390</v>
      </c>
      <c r="B14" s="115">
        <v>41728</v>
      </c>
      <c r="C14" s="114">
        <v>22271</v>
      </c>
      <c r="D14" s="114">
        <v>19457</v>
      </c>
      <c r="E14" s="114">
        <v>32109</v>
      </c>
      <c r="F14" s="114">
        <v>9614</v>
      </c>
      <c r="G14" s="114">
        <v>6388</v>
      </c>
      <c r="H14" s="114">
        <v>10382</v>
      </c>
      <c r="I14" s="115">
        <v>14419</v>
      </c>
      <c r="J14" s="114">
        <v>8846</v>
      </c>
      <c r="K14" s="114">
        <v>5573</v>
      </c>
      <c r="L14" s="423">
        <v>3519</v>
      </c>
      <c r="M14" s="424">
        <v>3987</v>
      </c>
    </row>
    <row r="15" spans="1:13" ht="11.1" customHeight="1" x14ac:dyDescent="0.2">
      <c r="A15" s="422" t="s">
        <v>387</v>
      </c>
      <c r="B15" s="115">
        <v>42291</v>
      </c>
      <c r="C15" s="114">
        <v>22635</v>
      </c>
      <c r="D15" s="114">
        <v>19656</v>
      </c>
      <c r="E15" s="114">
        <v>32331</v>
      </c>
      <c r="F15" s="114">
        <v>9956</v>
      </c>
      <c r="G15" s="114">
        <v>6356</v>
      </c>
      <c r="H15" s="114">
        <v>10679</v>
      </c>
      <c r="I15" s="115">
        <v>14625</v>
      </c>
      <c r="J15" s="114">
        <v>8963</v>
      </c>
      <c r="K15" s="114">
        <v>5662</v>
      </c>
      <c r="L15" s="423">
        <v>3823</v>
      </c>
      <c r="M15" s="424">
        <v>3618</v>
      </c>
    </row>
    <row r="16" spans="1:13" ht="11.1" customHeight="1" x14ac:dyDescent="0.2">
      <c r="A16" s="422" t="s">
        <v>388</v>
      </c>
      <c r="B16" s="115">
        <v>43303</v>
      </c>
      <c r="C16" s="114">
        <v>23244</v>
      </c>
      <c r="D16" s="114">
        <v>20059</v>
      </c>
      <c r="E16" s="114">
        <v>33120</v>
      </c>
      <c r="F16" s="114">
        <v>10168</v>
      </c>
      <c r="G16" s="114">
        <v>7031</v>
      </c>
      <c r="H16" s="114">
        <v>10926</v>
      </c>
      <c r="I16" s="115">
        <v>14925</v>
      </c>
      <c r="J16" s="114">
        <v>9061</v>
      </c>
      <c r="K16" s="114">
        <v>5864</v>
      </c>
      <c r="L16" s="423">
        <v>4597</v>
      </c>
      <c r="M16" s="424">
        <v>3968</v>
      </c>
    </row>
    <row r="17" spans="1:13" s="110" customFormat="1" ht="11.1" customHeight="1" x14ac:dyDescent="0.2">
      <c r="A17" s="422" t="s">
        <v>389</v>
      </c>
      <c r="B17" s="115">
        <v>43032</v>
      </c>
      <c r="C17" s="114">
        <v>22967</v>
      </c>
      <c r="D17" s="114">
        <v>20065</v>
      </c>
      <c r="E17" s="114">
        <v>32930</v>
      </c>
      <c r="F17" s="114">
        <v>10080</v>
      </c>
      <c r="G17" s="114">
        <v>6755</v>
      </c>
      <c r="H17" s="114">
        <v>11051</v>
      </c>
      <c r="I17" s="115">
        <v>14970</v>
      </c>
      <c r="J17" s="114">
        <v>8975</v>
      </c>
      <c r="K17" s="114">
        <v>5995</v>
      </c>
      <c r="L17" s="423">
        <v>3928</v>
      </c>
      <c r="M17" s="424">
        <v>4267</v>
      </c>
    </row>
    <row r="18" spans="1:13" ht="15" customHeight="1" x14ac:dyDescent="0.2">
      <c r="A18" s="422" t="s">
        <v>391</v>
      </c>
      <c r="B18" s="115">
        <v>43023</v>
      </c>
      <c r="C18" s="114">
        <v>22899</v>
      </c>
      <c r="D18" s="114">
        <v>20124</v>
      </c>
      <c r="E18" s="114">
        <v>32426</v>
      </c>
      <c r="F18" s="114">
        <v>10573</v>
      </c>
      <c r="G18" s="114">
        <v>6541</v>
      </c>
      <c r="H18" s="114">
        <v>11164</v>
      </c>
      <c r="I18" s="115">
        <v>15062</v>
      </c>
      <c r="J18" s="114">
        <v>8984</v>
      </c>
      <c r="K18" s="114">
        <v>6078</v>
      </c>
      <c r="L18" s="423">
        <v>3632</v>
      </c>
      <c r="M18" s="424">
        <v>3822</v>
      </c>
    </row>
    <row r="19" spans="1:13" ht="11.1" customHeight="1" x14ac:dyDescent="0.2">
      <c r="A19" s="422" t="s">
        <v>387</v>
      </c>
      <c r="B19" s="115">
        <v>43423</v>
      </c>
      <c r="C19" s="114">
        <v>23247</v>
      </c>
      <c r="D19" s="114">
        <v>20176</v>
      </c>
      <c r="E19" s="114">
        <v>32710</v>
      </c>
      <c r="F19" s="114">
        <v>10705</v>
      </c>
      <c r="G19" s="114">
        <v>6473</v>
      </c>
      <c r="H19" s="114">
        <v>11426</v>
      </c>
      <c r="I19" s="115">
        <v>15234</v>
      </c>
      <c r="J19" s="114">
        <v>9069</v>
      </c>
      <c r="K19" s="114">
        <v>6165</v>
      </c>
      <c r="L19" s="423">
        <v>4034</v>
      </c>
      <c r="M19" s="424">
        <v>3715</v>
      </c>
    </row>
    <row r="20" spans="1:13" ht="11.1" customHeight="1" x14ac:dyDescent="0.2">
      <c r="A20" s="422" t="s">
        <v>388</v>
      </c>
      <c r="B20" s="115">
        <v>44422</v>
      </c>
      <c r="C20" s="114">
        <v>23850</v>
      </c>
      <c r="D20" s="114">
        <v>20572</v>
      </c>
      <c r="E20" s="114">
        <v>33589</v>
      </c>
      <c r="F20" s="114">
        <v>10828</v>
      </c>
      <c r="G20" s="114">
        <v>7069</v>
      </c>
      <c r="H20" s="114">
        <v>11672</v>
      </c>
      <c r="I20" s="115">
        <v>15494</v>
      </c>
      <c r="J20" s="114">
        <v>9120</v>
      </c>
      <c r="K20" s="114">
        <v>6374</v>
      </c>
      <c r="L20" s="423">
        <v>5151</v>
      </c>
      <c r="M20" s="424">
        <v>4221</v>
      </c>
    </row>
    <row r="21" spans="1:13" s="110" customFormat="1" ht="11.1" customHeight="1" x14ac:dyDescent="0.2">
      <c r="A21" s="422" t="s">
        <v>389</v>
      </c>
      <c r="B21" s="115">
        <v>44239</v>
      </c>
      <c r="C21" s="114">
        <v>23632</v>
      </c>
      <c r="D21" s="114">
        <v>20607</v>
      </c>
      <c r="E21" s="114">
        <v>33522</v>
      </c>
      <c r="F21" s="114">
        <v>10715</v>
      </c>
      <c r="G21" s="114">
        <v>6930</v>
      </c>
      <c r="H21" s="114">
        <v>11796</v>
      </c>
      <c r="I21" s="115">
        <v>15535</v>
      </c>
      <c r="J21" s="114">
        <v>9094</v>
      </c>
      <c r="K21" s="114">
        <v>6441</v>
      </c>
      <c r="L21" s="423">
        <v>3866</v>
      </c>
      <c r="M21" s="424">
        <v>4147</v>
      </c>
    </row>
    <row r="22" spans="1:13" ht="15" customHeight="1" x14ac:dyDescent="0.2">
      <c r="A22" s="422" t="s">
        <v>392</v>
      </c>
      <c r="B22" s="115">
        <v>44000</v>
      </c>
      <c r="C22" s="114">
        <v>23402</v>
      </c>
      <c r="D22" s="114">
        <v>20598</v>
      </c>
      <c r="E22" s="114">
        <v>33182</v>
      </c>
      <c r="F22" s="114">
        <v>10817</v>
      </c>
      <c r="G22" s="114">
        <v>6667</v>
      </c>
      <c r="H22" s="114">
        <v>11931</v>
      </c>
      <c r="I22" s="115">
        <v>15661</v>
      </c>
      <c r="J22" s="114">
        <v>9208</v>
      </c>
      <c r="K22" s="114">
        <v>6453</v>
      </c>
      <c r="L22" s="423">
        <v>3419</v>
      </c>
      <c r="M22" s="424">
        <v>3758</v>
      </c>
    </row>
    <row r="23" spans="1:13" ht="11.1" customHeight="1" x14ac:dyDescent="0.2">
      <c r="A23" s="422" t="s">
        <v>387</v>
      </c>
      <c r="B23" s="115">
        <v>44503</v>
      </c>
      <c r="C23" s="114">
        <v>23773</v>
      </c>
      <c r="D23" s="114">
        <v>20730</v>
      </c>
      <c r="E23" s="114">
        <v>33509</v>
      </c>
      <c r="F23" s="114">
        <v>10993</v>
      </c>
      <c r="G23" s="114">
        <v>6544</v>
      </c>
      <c r="H23" s="114">
        <v>12338</v>
      </c>
      <c r="I23" s="115">
        <v>15899</v>
      </c>
      <c r="J23" s="114">
        <v>9383</v>
      </c>
      <c r="K23" s="114">
        <v>6516</v>
      </c>
      <c r="L23" s="423">
        <v>4034</v>
      </c>
      <c r="M23" s="424">
        <v>3766</v>
      </c>
    </row>
    <row r="24" spans="1:13" ht="11.1" customHeight="1" x14ac:dyDescent="0.2">
      <c r="A24" s="422" t="s">
        <v>388</v>
      </c>
      <c r="B24" s="115">
        <v>45482</v>
      </c>
      <c r="C24" s="114">
        <v>24306</v>
      </c>
      <c r="D24" s="114">
        <v>21176</v>
      </c>
      <c r="E24" s="114">
        <v>34302</v>
      </c>
      <c r="F24" s="114">
        <v>11179</v>
      </c>
      <c r="G24" s="114">
        <v>7153</v>
      </c>
      <c r="H24" s="114">
        <v>12550</v>
      </c>
      <c r="I24" s="115">
        <v>16223</v>
      </c>
      <c r="J24" s="114">
        <v>9428</v>
      </c>
      <c r="K24" s="114">
        <v>6795</v>
      </c>
      <c r="L24" s="423">
        <v>4678</v>
      </c>
      <c r="M24" s="424">
        <v>3914</v>
      </c>
    </row>
    <row r="25" spans="1:13" s="110" customFormat="1" ht="11.1" customHeight="1" x14ac:dyDescent="0.2">
      <c r="A25" s="422" t="s">
        <v>389</v>
      </c>
      <c r="B25" s="115">
        <v>45190</v>
      </c>
      <c r="C25" s="114">
        <v>24016</v>
      </c>
      <c r="D25" s="114">
        <v>21174</v>
      </c>
      <c r="E25" s="114">
        <v>33976</v>
      </c>
      <c r="F25" s="114">
        <v>11213</v>
      </c>
      <c r="G25" s="114">
        <v>6925</v>
      </c>
      <c r="H25" s="114">
        <v>12683</v>
      </c>
      <c r="I25" s="115">
        <v>16283</v>
      </c>
      <c r="J25" s="114">
        <v>9437</v>
      </c>
      <c r="K25" s="114">
        <v>6846</v>
      </c>
      <c r="L25" s="423">
        <v>3999</v>
      </c>
      <c r="M25" s="424">
        <v>4271</v>
      </c>
    </row>
    <row r="26" spans="1:13" ht="15" customHeight="1" x14ac:dyDescent="0.2">
      <c r="A26" s="422" t="s">
        <v>393</v>
      </c>
      <c r="B26" s="115">
        <v>44972</v>
      </c>
      <c r="C26" s="114">
        <v>23905</v>
      </c>
      <c r="D26" s="114">
        <v>21067</v>
      </c>
      <c r="E26" s="114">
        <v>33671</v>
      </c>
      <c r="F26" s="114">
        <v>11300</v>
      </c>
      <c r="G26" s="114">
        <v>6672</v>
      </c>
      <c r="H26" s="114">
        <v>12815</v>
      </c>
      <c r="I26" s="115">
        <v>16291</v>
      </c>
      <c r="J26" s="114">
        <v>9442</v>
      </c>
      <c r="K26" s="114">
        <v>6849</v>
      </c>
      <c r="L26" s="423">
        <v>3783</v>
      </c>
      <c r="M26" s="424">
        <v>4107</v>
      </c>
    </row>
    <row r="27" spans="1:13" ht="11.1" customHeight="1" x14ac:dyDescent="0.2">
      <c r="A27" s="422" t="s">
        <v>387</v>
      </c>
      <c r="B27" s="115">
        <v>45498</v>
      </c>
      <c r="C27" s="114">
        <v>24275</v>
      </c>
      <c r="D27" s="114">
        <v>21223</v>
      </c>
      <c r="E27" s="114">
        <v>34051</v>
      </c>
      <c r="F27" s="114">
        <v>11446</v>
      </c>
      <c r="G27" s="114">
        <v>6633</v>
      </c>
      <c r="H27" s="114">
        <v>13098</v>
      </c>
      <c r="I27" s="115">
        <v>16533</v>
      </c>
      <c r="J27" s="114">
        <v>9555</v>
      </c>
      <c r="K27" s="114">
        <v>6978</v>
      </c>
      <c r="L27" s="423">
        <v>4033</v>
      </c>
      <c r="M27" s="424">
        <v>3591</v>
      </c>
    </row>
    <row r="28" spans="1:13" ht="11.1" customHeight="1" x14ac:dyDescent="0.2">
      <c r="A28" s="422" t="s">
        <v>388</v>
      </c>
      <c r="B28" s="115">
        <v>46502</v>
      </c>
      <c r="C28" s="114">
        <v>24815</v>
      </c>
      <c r="D28" s="114">
        <v>21687</v>
      </c>
      <c r="E28" s="114">
        <v>34767</v>
      </c>
      <c r="F28" s="114">
        <v>11734</v>
      </c>
      <c r="G28" s="114">
        <v>7143</v>
      </c>
      <c r="H28" s="114">
        <v>13317</v>
      </c>
      <c r="I28" s="115">
        <v>16804</v>
      </c>
      <c r="J28" s="114">
        <v>9618</v>
      </c>
      <c r="K28" s="114">
        <v>7186</v>
      </c>
      <c r="L28" s="423">
        <v>4932</v>
      </c>
      <c r="M28" s="424">
        <v>4124</v>
      </c>
    </row>
    <row r="29" spans="1:13" s="110" customFormat="1" ht="11.1" customHeight="1" x14ac:dyDescent="0.2">
      <c r="A29" s="422" t="s">
        <v>389</v>
      </c>
      <c r="B29" s="115">
        <v>46439</v>
      </c>
      <c r="C29" s="114">
        <v>24656</v>
      </c>
      <c r="D29" s="114">
        <v>21783</v>
      </c>
      <c r="E29" s="114">
        <v>34594</v>
      </c>
      <c r="F29" s="114">
        <v>11845</v>
      </c>
      <c r="G29" s="114">
        <v>6968</v>
      </c>
      <c r="H29" s="114">
        <v>13461</v>
      </c>
      <c r="I29" s="115">
        <v>16747</v>
      </c>
      <c r="J29" s="114">
        <v>9580</v>
      </c>
      <c r="K29" s="114">
        <v>7167</v>
      </c>
      <c r="L29" s="423">
        <v>4222</v>
      </c>
      <c r="M29" s="424">
        <v>4351</v>
      </c>
    </row>
    <row r="30" spans="1:13" ht="15" customHeight="1" x14ac:dyDescent="0.2">
      <c r="A30" s="422" t="s">
        <v>394</v>
      </c>
      <c r="B30" s="115">
        <v>46470</v>
      </c>
      <c r="C30" s="114">
        <v>24654</v>
      </c>
      <c r="D30" s="114">
        <v>21816</v>
      </c>
      <c r="E30" s="114">
        <v>34378</v>
      </c>
      <c r="F30" s="114">
        <v>12092</v>
      </c>
      <c r="G30" s="114">
        <v>6712</v>
      </c>
      <c r="H30" s="114">
        <v>13643</v>
      </c>
      <c r="I30" s="115">
        <v>16428</v>
      </c>
      <c r="J30" s="114">
        <v>9385</v>
      </c>
      <c r="K30" s="114">
        <v>7043</v>
      </c>
      <c r="L30" s="423">
        <v>4231</v>
      </c>
      <c r="M30" s="424">
        <v>4226</v>
      </c>
    </row>
    <row r="31" spans="1:13" ht="11.1" customHeight="1" x14ac:dyDescent="0.2">
      <c r="A31" s="422" t="s">
        <v>387</v>
      </c>
      <c r="B31" s="115">
        <v>47058</v>
      </c>
      <c r="C31" s="114">
        <v>25171</v>
      </c>
      <c r="D31" s="114">
        <v>21887</v>
      </c>
      <c r="E31" s="114">
        <v>34783</v>
      </c>
      <c r="F31" s="114">
        <v>12275</v>
      </c>
      <c r="G31" s="114">
        <v>6615</v>
      </c>
      <c r="H31" s="114">
        <v>13972</v>
      </c>
      <c r="I31" s="115">
        <v>16558</v>
      </c>
      <c r="J31" s="114">
        <v>9421</v>
      </c>
      <c r="K31" s="114">
        <v>7137</v>
      </c>
      <c r="L31" s="423">
        <v>4381</v>
      </c>
      <c r="M31" s="424">
        <v>3767</v>
      </c>
    </row>
    <row r="32" spans="1:13" ht="11.1" customHeight="1" x14ac:dyDescent="0.2">
      <c r="A32" s="422" t="s">
        <v>388</v>
      </c>
      <c r="B32" s="115">
        <v>48214</v>
      </c>
      <c r="C32" s="114">
        <v>25839</v>
      </c>
      <c r="D32" s="114">
        <v>22375</v>
      </c>
      <c r="E32" s="114">
        <v>35623</v>
      </c>
      <c r="F32" s="114">
        <v>12591</v>
      </c>
      <c r="G32" s="114">
        <v>7126</v>
      </c>
      <c r="H32" s="114">
        <v>14167</v>
      </c>
      <c r="I32" s="115">
        <v>16793</v>
      </c>
      <c r="J32" s="114">
        <v>9368</v>
      </c>
      <c r="K32" s="114">
        <v>7425</v>
      </c>
      <c r="L32" s="423">
        <v>5416</v>
      </c>
      <c r="M32" s="424">
        <v>4383</v>
      </c>
    </row>
    <row r="33" spans="1:13" s="110" customFormat="1" ht="11.1" customHeight="1" x14ac:dyDescent="0.2">
      <c r="A33" s="422" t="s">
        <v>389</v>
      </c>
      <c r="B33" s="115">
        <v>47986</v>
      </c>
      <c r="C33" s="114">
        <v>25581</v>
      </c>
      <c r="D33" s="114">
        <v>22405</v>
      </c>
      <c r="E33" s="114">
        <v>35281</v>
      </c>
      <c r="F33" s="114">
        <v>12705</v>
      </c>
      <c r="G33" s="114">
        <v>6945</v>
      </c>
      <c r="H33" s="114">
        <v>14249</v>
      </c>
      <c r="I33" s="115">
        <v>16516</v>
      </c>
      <c r="J33" s="114">
        <v>9205</v>
      </c>
      <c r="K33" s="114">
        <v>7311</v>
      </c>
      <c r="L33" s="423">
        <v>4404</v>
      </c>
      <c r="M33" s="424">
        <v>4704</v>
      </c>
    </row>
    <row r="34" spans="1:13" ht="15" customHeight="1" x14ac:dyDescent="0.2">
      <c r="A34" s="422" t="s">
        <v>395</v>
      </c>
      <c r="B34" s="115">
        <v>48149</v>
      </c>
      <c r="C34" s="114">
        <v>25557</v>
      </c>
      <c r="D34" s="114">
        <v>22592</v>
      </c>
      <c r="E34" s="114">
        <v>35179</v>
      </c>
      <c r="F34" s="114">
        <v>12970</v>
      </c>
      <c r="G34" s="114">
        <v>6806</v>
      </c>
      <c r="H34" s="114">
        <v>14469</v>
      </c>
      <c r="I34" s="115">
        <v>16732</v>
      </c>
      <c r="J34" s="114">
        <v>9275</v>
      </c>
      <c r="K34" s="114">
        <v>7457</v>
      </c>
      <c r="L34" s="423">
        <v>4231</v>
      </c>
      <c r="M34" s="424">
        <v>4118</v>
      </c>
    </row>
    <row r="35" spans="1:13" ht="11.1" customHeight="1" x14ac:dyDescent="0.2">
      <c r="A35" s="422" t="s">
        <v>387</v>
      </c>
      <c r="B35" s="115">
        <v>48620</v>
      </c>
      <c r="C35" s="114">
        <v>25945</v>
      </c>
      <c r="D35" s="114">
        <v>22675</v>
      </c>
      <c r="E35" s="114">
        <v>35405</v>
      </c>
      <c r="F35" s="114">
        <v>13215</v>
      </c>
      <c r="G35" s="114">
        <v>6641</v>
      </c>
      <c r="H35" s="114">
        <v>14784</v>
      </c>
      <c r="I35" s="115">
        <v>16905</v>
      </c>
      <c r="J35" s="114">
        <v>9280</v>
      </c>
      <c r="K35" s="114">
        <v>7625</v>
      </c>
      <c r="L35" s="423">
        <v>4661</v>
      </c>
      <c r="M35" s="424">
        <v>4132</v>
      </c>
    </row>
    <row r="36" spans="1:13" ht="11.1" customHeight="1" x14ac:dyDescent="0.2">
      <c r="A36" s="422" t="s">
        <v>388</v>
      </c>
      <c r="B36" s="115">
        <v>49920</v>
      </c>
      <c r="C36" s="114">
        <v>26692</v>
      </c>
      <c r="D36" s="114">
        <v>23228</v>
      </c>
      <c r="E36" s="114">
        <v>36400</v>
      </c>
      <c r="F36" s="114">
        <v>13520</v>
      </c>
      <c r="G36" s="114">
        <v>7289</v>
      </c>
      <c r="H36" s="114">
        <v>15066</v>
      </c>
      <c r="I36" s="115">
        <v>17457</v>
      </c>
      <c r="J36" s="114">
        <v>9451</v>
      </c>
      <c r="K36" s="114">
        <v>8006</v>
      </c>
      <c r="L36" s="423">
        <v>5457</v>
      </c>
      <c r="M36" s="424">
        <v>4289</v>
      </c>
    </row>
    <row r="37" spans="1:13" s="110" customFormat="1" ht="11.1" customHeight="1" x14ac:dyDescent="0.2">
      <c r="A37" s="422" t="s">
        <v>389</v>
      </c>
      <c r="B37" s="115">
        <v>49627</v>
      </c>
      <c r="C37" s="114">
        <v>26403</v>
      </c>
      <c r="D37" s="114">
        <v>23224</v>
      </c>
      <c r="E37" s="114">
        <v>36070</v>
      </c>
      <c r="F37" s="114">
        <v>13557</v>
      </c>
      <c r="G37" s="114">
        <v>7069</v>
      </c>
      <c r="H37" s="114">
        <v>15155</v>
      </c>
      <c r="I37" s="115">
        <v>17226</v>
      </c>
      <c r="J37" s="114">
        <v>9337</v>
      </c>
      <c r="K37" s="114">
        <v>7889</v>
      </c>
      <c r="L37" s="423">
        <v>4456</v>
      </c>
      <c r="M37" s="424">
        <v>4690</v>
      </c>
    </row>
    <row r="38" spans="1:13" ht="15" customHeight="1" x14ac:dyDescent="0.2">
      <c r="A38" s="425" t="s">
        <v>396</v>
      </c>
      <c r="B38" s="115">
        <v>51286</v>
      </c>
      <c r="C38" s="114">
        <v>26791</v>
      </c>
      <c r="D38" s="114">
        <v>24495</v>
      </c>
      <c r="E38" s="114">
        <v>36883</v>
      </c>
      <c r="F38" s="114">
        <v>14403</v>
      </c>
      <c r="G38" s="114">
        <v>7047</v>
      </c>
      <c r="H38" s="114">
        <v>15810</v>
      </c>
      <c r="I38" s="115">
        <v>17230</v>
      </c>
      <c r="J38" s="114">
        <v>9306</v>
      </c>
      <c r="K38" s="114">
        <v>7924</v>
      </c>
      <c r="L38" s="423">
        <v>4895</v>
      </c>
      <c r="M38" s="424">
        <v>4440</v>
      </c>
    </row>
    <row r="39" spans="1:13" ht="11.1" customHeight="1" x14ac:dyDescent="0.2">
      <c r="A39" s="422" t="s">
        <v>387</v>
      </c>
      <c r="B39" s="115">
        <v>51757</v>
      </c>
      <c r="C39" s="114">
        <v>27045</v>
      </c>
      <c r="D39" s="114">
        <v>24712</v>
      </c>
      <c r="E39" s="114">
        <v>37180</v>
      </c>
      <c r="F39" s="114">
        <v>14577</v>
      </c>
      <c r="G39" s="114">
        <v>6911</v>
      </c>
      <c r="H39" s="114">
        <v>16195</v>
      </c>
      <c r="I39" s="115">
        <v>17682</v>
      </c>
      <c r="J39" s="114">
        <v>9525</v>
      </c>
      <c r="K39" s="114">
        <v>8157</v>
      </c>
      <c r="L39" s="423">
        <v>4544</v>
      </c>
      <c r="M39" s="424">
        <v>4054</v>
      </c>
    </row>
    <row r="40" spans="1:13" ht="11.1" customHeight="1" x14ac:dyDescent="0.2">
      <c r="A40" s="425" t="s">
        <v>388</v>
      </c>
      <c r="B40" s="115">
        <v>52985</v>
      </c>
      <c r="C40" s="114">
        <v>27773</v>
      </c>
      <c r="D40" s="114">
        <v>25212</v>
      </c>
      <c r="E40" s="114">
        <v>38111</v>
      </c>
      <c r="F40" s="114">
        <v>14874</v>
      </c>
      <c r="G40" s="114">
        <v>7585</v>
      </c>
      <c r="H40" s="114">
        <v>16512</v>
      </c>
      <c r="I40" s="115">
        <v>17914</v>
      </c>
      <c r="J40" s="114">
        <v>9555</v>
      </c>
      <c r="K40" s="114">
        <v>8359</v>
      </c>
      <c r="L40" s="423">
        <v>5572</v>
      </c>
      <c r="M40" s="424">
        <v>4696</v>
      </c>
    </row>
    <row r="41" spans="1:13" s="110" customFormat="1" ht="11.1" customHeight="1" x14ac:dyDescent="0.2">
      <c r="A41" s="422" t="s">
        <v>389</v>
      </c>
      <c r="B41" s="115">
        <v>53015</v>
      </c>
      <c r="C41" s="114">
        <v>27809</v>
      </c>
      <c r="D41" s="114">
        <v>25206</v>
      </c>
      <c r="E41" s="114">
        <v>38092</v>
      </c>
      <c r="F41" s="114">
        <v>14923</v>
      </c>
      <c r="G41" s="114">
        <v>7483</v>
      </c>
      <c r="H41" s="114">
        <v>16675</v>
      </c>
      <c r="I41" s="115">
        <v>17861</v>
      </c>
      <c r="J41" s="114">
        <v>9508</v>
      </c>
      <c r="K41" s="114">
        <v>8353</v>
      </c>
      <c r="L41" s="423">
        <v>4849</v>
      </c>
      <c r="M41" s="424">
        <v>4840</v>
      </c>
    </row>
    <row r="42" spans="1:13" ht="15" customHeight="1" x14ac:dyDescent="0.2">
      <c r="A42" s="422" t="s">
        <v>397</v>
      </c>
      <c r="B42" s="115">
        <v>53407</v>
      </c>
      <c r="C42" s="114">
        <v>27961</v>
      </c>
      <c r="D42" s="114">
        <v>25446</v>
      </c>
      <c r="E42" s="114">
        <v>38156</v>
      </c>
      <c r="F42" s="114">
        <v>15251</v>
      </c>
      <c r="G42" s="114">
        <v>7237</v>
      </c>
      <c r="H42" s="114">
        <v>16912</v>
      </c>
      <c r="I42" s="115">
        <v>17954</v>
      </c>
      <c r="J42" s="114">
        <v>9455</v>
      </c>
      <c r="K42" s="114">
        <v>8499</v>
      </c>
      <c r="L42" s="423">
        <v>4852</v>
      </c>
      <c r="M42" s="424">
        <v>4492</v>
      </c>
    </row>
    <row r="43" spans="1:13" ht="11.1" customHeight="1" x14ac:dyDescent="0.2">
      <c r="A43" s="422" t="s">
        <v>387</v>
      </c>
      <c r="B43" s="115">
        <v>53831</v>
      </c>
      <c r="C43" s="114">
        <v>28270</v>
      </c>
      <c r="D43" s="114">
        <v>25561</v>
      </c>
      <c r="E43" s="114">
        <v>38355</v>
      </c>
      <c r="F43" s="114">
        <v>15476</v>
      </c>
      <c r="G43" s="114">
        <v>7067</v>
      </c>
      <c r="H43" s="114">
        <v>17242</v>
      </c>
      <c r="I43" s="115">
        <v>18180</v>
      </c>
      <c r="J43" s="114">
        <v>9540</v>
      </c>
      <c r="K43" s="114">
        <v>8640</v>
      </c>
      <c r="L43" s="423">
        <v>4763</v>
      </c>
      <c r="M43" s="424">
        <v>4452</v>
      </c>
    </row>
    <row r="44" spans="1:13" ht="11.1" customHeight="1" x14ac:dyDescent="0.2">
      <c r="A44" s="422" t="s">
        <v>388</v>
      </c>
      <c r="B44" s="115">
        <v>55105</v>
      </c>
      <c r="C44" s="114">
        <v>28932</v>
      </c>
      <c r="D44" s="114">
        <v>26173</v>
      </c>
      <c r="E44" s="114">
        <v>39279</v>
      </c>
      <c r="F44" s="114">
        <v>15826</v>
      </c>
      <c r="G44" s="114">
        <v>7663</v>
      </c>
      <c r="H44" s="114">
        <v>17662</v>
      </c>
      <c r="I44" s="115">
        <v>18370</v>
      </c>
      <c r="J44" s="114">
        <v>9453</v>
      </c>
      <c r="K44" s="114">
        <v>8917</v>
      </c>
      <c r="L44" s="423">
        <v>5918</v>
      </c>
      <c r="M44" s="424">
        <v>4970</v>
      </c>
    </row>
    <row r="45" spans="1:13" s="110" customFormat="1" ht="11.1" customHeight="1" x14ac:dyDescent="0.2">
      <c r="A45" s="422" t="s">
        <v>389</v>
      </c>
      <c r="B45" s="115">
        <v>55028</v>
      </c>
      <c r="C45" s="114">
        <v>28849</v>
      </c>
      <c r="D45" s="114">
        <v>26179</v>
      </c>
      <c r="E45" s="114">
        <v>39158</v>
      </c>
      <c r="F45" s="114">
        <v>15870</v>
      </c>
      <c r="G45" s="114">
        <v>7470</v>
      </c>
      <c r="H45" s="114">
        <v>17766</v>
      </c>
      <c r="I45" s="115">
        <v>18158</v>
      </c>
      <c r="J45" s="114">
        <v>9361</v>
      </c>
      <c r="K45" s="114">
        <v>8797</v>
      </c>
      <c r="L45" s="423">
        <v>5342</v>
      </c>
      <c r="M45" s="424">
        <v>5529</v>
      </c>
    </row>
    <row r="46" spans="1:13" ht="15" customHeight="1" x14ac:dyDescent="0.2">
      <c r="A46" s="422" t="s">
        <v>398</v>
      </c>
      <c r="B46" s="115">
        <v>55287</v>
      </c>
      <c r="C46" s="114">
        <v>28942</v>
      </c>
      <c r="D46" s="114">
        <v>26345</v>
      </c>
      <c r="E46" s="114">
        <v>39244</v>
      </c>
      <c r="F46" s="114">
        <v>16043</v>
      </c>
      <c r="G46" s="114">
        <v>7336</v>
      </c>
      <c r="H46" s="114">
        <v>17998</v>
      </c>
      <c r="I46" s="115">
        <v>18542</v>
      </c>
      <c r="J46" s="114">
        <v>9392</v>
      </c>
      <c r="K46" s="114">
        <v>9150</v>
      </c>
      <c r="L46" s="423">
        <v>4824</v>
      </c>
      <c r="M46" s="424">
        <v>4589</v>
      </c>
    </row>
    <row r="47" spans="1:13" ht="11.1" customHeight="1" x14ac:dyDescent="0.2">
      <c r="A47" s="422" t="s">
        <v>387</v>
      </c>
      <c r="B47" s="115">
        <v>55758</v>
      </c>
      <c r="C47" s="114">
        <v>29337</v>
      </c>
      <c r="D47" s="114">
        <v>26421</v>
      </c>
      <c r="E47" s="114">
        <v>39582</v>
      </c>
      <c r="F47" s="114">
        <v>16176</v>
      </c>
      <c r="G47" s="114">
        <v>7196</v>
      </c>
      <c r="H47" s="114">
        <v>18261</v>
      </c>
      <c r="I47" s="115">
        <v>18737</v>
      </c>
      <c r="J47" s="114">
        <v>9482</v>
      </c>
      <c r="K47" s="114">
        <v>9255</v>
      </c>
      <c r="L47" s="423">
        <v>4807</v>
      </c>
      <c r="M47" s="424">
        <v>4453</v>
      </c>
    </row>
    <row r="48" spans="1:13" ht="11.1" customHeight="1" x14ac:dyDescent="0.2">
      <c r="A48" s="422" t="s">
        <v>388</v>
      </c>
      <c r="B48" s="115">
        <v>56493</v>
      </c>
      <c r="C48" s="114">
        <v>29689</v>
      </c>
      <c r="D48" s="114">
        <v>26804</v>
      </c>
      <c r="E48" s="114">
        <v>40142</v>
      </c>
      <c r="F48" s="114">
        <v>16351</v>
      </c>
      <c r="G48" s="114">
        <v>7708</v>
      </c>
      <c r="H48" s="114">
        <v>18418</v>
      </c>
      <c r="I48" s="115">
        <v>18950</v>
      </c>
      <c r="J48" s="114">
        <v>9432</v>
      </c>
      <c r="K48" s="114">
        <v>9518</v>
      </c>
      <c r="L48" s="423">
        <v>5845</v>
      </c>
      <c r="M48" s="424">
        <v>5318</v>
      </c>
    </row>
    <row r="49" spans="1:17" s="110" customFormat="1" ht="11.1" customHeight="1" x14ac:dyDescent="0.2">
      <c r="A49" s="422" t="s">
        <v>389</v>
      </c>
      <c r="B49" s="115">
        <v>56131</v>
      </c>
      <c r="C49" s="114">
        <v>29450</v>
      </c>
      <c r="D49" s="114">
        <v>26681</v>
      </c>
      <c r="E49" s="114">
        <v>39813</v>
      </c>
      <c r="F49" s="114">
        <v>16318</v>
      </c>
      <c r="G49" s="114">
        <v>7551</v>
      </c>
      <c r="H49" s="114">
        <v>18443</v>
      </c>
      <c r="I49" s="115">
        <v>18761</v>
      </c>
      <c r="J49" s="114">
        <v>9357</v>
      </c>
      <c r="K49" s="114">
        <v>9404</v>
      </c>
      <c r="L49" s="423">
        <v>4691</v>
      </c>
      <c r="M49" s="424">
        <v>5070</v>
      </c>
    </row>
    <row r="50" spans="1:17" ht="15" customHeight="1" x14ac:dyDescent="0.2">
      <c r="A50" s="422" t="s">
        <v>399</v>
      </c>
      <c r="B50" s="143">
        <v>55509</v>
      </c>
      <c r="C50" s="144">
        <v>29180</v>
      </c>
      <c r="D50" s="144">
        <v>26329</v>
      </c>
      <c r="E50" s="144">
        <v>39183</v>
      </c>
      <c r="F50" s="144">
        <v>16326</v>
      </c>
      <c r="G50" s="144">
        <v>7205</v>
      </c>
      <c r="H50" s="144">
        <v>18294</v>
      </c>
      <c r="I50" s="143">
        <v>18010</v>
      </c>
      <c r="J50" s="144">
        <v>9041</v>
      </c>
      <c r="K50" s="144">
        <v>8969</v>
      </c>
      <c r="L50" s="426">
        <v>4623</v>
      </c>
      <c r="M50" s="427">
        <v>5459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0.40154104943295893</v>
      </c>
      <c r="C6" s="480">
        <f>'Tabelle 3.3'!J11</f>
        <v>-2.8691619027073672</v>
      </c>
      <c r="D6" s="481">
        <f t="shared" ref="D6:E9" si="0">IF(OR(AND(B6&gt;=-50,B6&lt;=50),ISNUMBER(B6)=FALSE),B6,"")</f>
        <v>0.40154104943295893</v>
      </c>
      <c r="E6" s="481">
        <f t="shared" si="0"/>
        <v>-2.8691619027073672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0.40154104943295893</v>
      </c>
      <c r="C14" s="480">
        <f>'Tabelle 3.3'!J11</f>
        <v>-2.8691619027073672</v>
      </c>
      <c r="D14" s="481">
        <f>IF(OR(AND(B14&gt;=-50,B14&lt;=50),ISNUMBER(B14)=FALSE),B14,"")</f>
        <v>0.40154104943295893</v>
      </c>
      <c r="E14" s="481">
        <f>IF(OR(AND(C14&gt;=-50,C14&lt;=50),ISNUMBER(C14)=FALSE),C14,"")</f>
        <v>-2.8691619027073672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0.54995983439411733</v>
      </c>
      <c r="C17" s="480">
        <f>'Tabelle 3.3'!J14</f>
        <v>-7.0682237246465887</v>
      </c>
      <c r="D17" s="481">
        <f t="shared" si="3"/>
        <v>0.54995983439411733</v>
      </c>
      <c r="E17" s="481">
        <f t="shared" si="3"/>
        <v>-7.0682237246465887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-1.411451398135819</v>
      </c>
      <c r="C18" s="480">
        <f>'Tabelle 3.3'!J15</f>
        <v>-4.0629095674967237</v>
      </c>
      <c r="D18" s="481">
        <f t="shared" si="3"/>
        <v>-1.411451398135819</v>
      </c>
      <c r="E18" s="481">
        <f t="shared" si="3"/>
        <v>-4.0629095674967237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1.2546125461254614</v>
      </c>
      <c r="C19" s="480">
        <f>'Tabelle 3.3'!J16</f>
        <v>-14.027149321266968</v>
      </c>
      <c r="D19" s="481">
        <f t="shared" si="3"/>
        <v>1.2546125461254614</v>
      </c>
      <c r="E19" s="481">
        <f t="shared" si="3"/>
        <v>-14.027149321266968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0.37783375314861462</v>
      </c>
      <c r="C20" s="480">
        <f>'Tabelle 3.3'!J17</f>
        <v>4.4776119402985071</v>
      </c>
      <c r="D20" s="481">
        <f t="shared" si="3"/>
        <v>0.37783375314861462</v>
      </c>
      <c r="E20" s="481">
        <f t="shared" si="3"/>
        <v>4.4776119402985071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2.2355769230769229</v>
      </c>
      <c r="C21" s="480">
        <f>'Tabelle 3.3'!J18</f>
        <v>8.9020771513353107</v>
      </c>
      <c r="D21" s="481">
        <f t="shared" si="3"/>
        <v>2.2355769230769229</v>
      </c>
      <c r="E21" s="481">
        <f t="shared" si="3"/>
        <v>8.9020771513353107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2.5837885722722573</v>
      </c>
      <c r="C22" s="480">
        <f>'Tabelle 3.3'!J19</f>
        <v>-3.2690035447026387</v>
      </c>
      <c r="D22" s="481">
        <f t="shared" si="3"/>
        <v>2.5837885722722573</v>
      </c>
      <c r="E22" s="481">
        <f t="shared" si="3"/>
        <v>-3.2690035447026387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-0.25100401606425704</v>
      </c>
      <c r="C23" s="480">
        <f>'Tabelle 3.3'!J20</f>
        <v>-12.170639899623588</v>
      </c>
      <c r="D23" s="481">
        <f t="shared" si="3"/>
        <v>-0.25100401606425704</v>
      </c>
      <c r="E23" s="481">
        <f t="shared" si="3"/>
        <v>-12.170639899623588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-5.9931784960207892</v>
      </c>
      <c r="C24" s="480">
        <f>'Tabelle 3.3'!J21</f>
        <v>-9.3766792047286405</v>
      </c>
      <c r="D24" s="481">
        <f t="shared" si="3"/>
        <v>-5.9931784960207892</v>
      </c>
      <c r="E24" s="481">
        <f t="shared" si="3"/>
        <v>-9.3766792047286405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-0.98522167487684731</v>
      </c>
      <c r="C26" s="480">
        <f>'Tabelle 3.3'!J23</f>
        <v>1.3422818791946309</v>
      </c>
      <c r="D26" s="481">
        <f t="shared" si="3"/>
        <v>-0.98522167487684731</v>
      </c>
      <c r="E26" s="481">
        <f t="shared" si="3"/>
        <v>1.3422818791946309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6.7450495049504955</v>
      </c>
      <c r="C27" s="480">
        <f>'Tabelle 3.3'!J24</f>
        <v>1.1280690112806901</v>
      </c>
      <c r="D27" s="481">
        <f t="shared" si="3"/>
        <v>6.7450495049504955</v>
      </c>
      <c r="E27" s="481">
        <f t="shared" si="3"/>
        <v>1.1280690112806901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-6.8045112781954886</v>
      </c>
      <c r="C28" s="480">
        <f>'Tabelle 3.3'!J25</f>
        <v>5.9938298810048476</v>
      </c>
      <c r="D28" s="481">
        <f t="shared" si="3"/>
        <v>-6.8045112781954886</v>
      </c>
      <c r="E28" s="481">
        <f t="shared" si="3"/>
        <v>5.9938298810048476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3.5463756819953236</v>
      </c>
      <c r="C30" s="480">
        <f>'Tabelle 3.3'!J27</f>
        <v>-4.0767386091127102</v>
      </c>
      <c r="D30" s="481">
        <f t="shared" si="3"/>
        <v>3.5463756819953236</v>
      </c>
      <c r="E30" s="481">
        <f t="shared" si="3"/>
        <v>-4.0767386091127102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7.4019245003700967E-2</v>
      </c>
      <c r="C31" s="480">
        <f>'Tabelle 3.3'!J28</f>
        <v>-14.25287356321839</v>
      </c>
      <c r="D31" s="481">
        <f t="shared" si="3"/>
        <v>7.4019245003700967E-2</v>
      </c>
      <c r="E31" s="481">
        <f t="shared" si="3"/>
        <v>-14.25287356321839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2.1594032194738908</v>
      </c>
      <c r="C32" s="480">
        <f>'Tabelle 3.3'!J29</f>
        <v>-0.63613231552162852</v>
      </c>
      <c r="D32" s="481">
        <f t="shared" si="3"/>
        <v>2.1594032194738908</v>
      </c>
      <c r="E32" s="481">
        <f t="shared" si="3"/>
        <v>-0.63613231552162852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1.8507462686567164</v>
      </c>
      <c r="C33" s="480">
        <f>'Tabelle 3.3'!J30</f>
        <v>-0.81743869209809261</v>
      </c>
      <c r="D33" s="481">
        <f t="shared" si="3"/>
        <v>1.8507462686567164</v>
      </c>
      <c r="E33" s="481">
        <f t="shared" si="3"/>
        <v>-0.81743869209809261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-2.5290844714213456</v>
      </c>
      <c r="D34" s="481">
        <f t="shared" si="3"/>
        <v>0</v>
      </c>
      <c r="E34" s="481">
        <f t="shared" si="3"/>
        <v>-2.5290844714213456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6.8491111044936118E-2</v>
      </c>
      <c r="C39" s="480">
        <f>'Tabelle 3.3'!J36</f>
        <v>-3.5469331765628063</v>
      </c>
      <c r="D39" s="481">
        <f t="shared" si="3"/>
        <v>6.8491111044936118E-2</v>
      </c>
      <c r="E39" s="481">
        <f t="shared" si="3"/>
        <v>-3.5469331765628063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6.8491111044936118E-2</v>
      </c>
      <c r="C45" s="480">
        <f>'Tabelle 3.3'!J36</f>
        <v>-3.5469331765628063</v>
      </c>
      <c r="D45" s="481">
        <f t="shared" si="3"/>
        <v>6.8491111044936118E-2</v>
      </c>
      <c r="E45" s="481">
        <f t="shared" si="3"/>
        <v>-3.5469331765628063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44972</v>
      </c>
      <c r="C51" s="487">
        <v>9442</v>
      </c>
      <c r="D51" s="487">
        <v>6849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45498</v>
      </c>
      <c r="C52" s="487">
        <v>9555</v>
      </c>
      <c r="D52" s="487">
        <v>6978</v>
      </c>
      <c r="E52" s="488">
        <f t="shared" ref="E52:G70" si="11">IF($A$51=37802,IF(COUNTBLANK(B$51:B$70)&gt;0,#N/A,B52/B$51*100),IF(COUNTBLANK(B$51:B$75)&gt;0,#N/A,B52/B$51*100))</f>
        <v>101.16961665036021</v>
      </c>
      <c r="F52" s="488">
        <f t="shared" si="11"/>
        <v>101.19678034314762</v>
      </c>
      <c r="G52" s="488">
        <f t="shared" si="11"/>
        <v>101.88348664038547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46502</v>
      </c>
      <c r="C53" s="487">
        <v>9618</v>
      </c>
      <c r="D53" s="487">
        <v>7186</v>
      </c>
      <c r="E53" s="488">
        <f t="shared" si="11"/>
        <v>103.40211687272081</v>
      </c>
      <c r="F53" s="488">
        <f t="shared" si="11"/>
        <v>101.86401186189367</v>
      </c>
      <c r="G53" s="488">
        <f t="shared" si="11"/>
        <v>104.92042633961162</v>
      </c>
      <c r="H53" s="489">
        <f>IF(ISERROR(L53)=TRUE,IF(MONTH(A53)=MONTH(MAX(A$51:A$75)),A53,""),"")</f>
        <v>41883</v>
      </c>
      <c r="I53" s="488">
        <f t="shared" si="12"/>
        <v>103.40211687272081</v>
      </c>
      <c r="J53" s="488">
        <f t="shared" si="10"/>
        <v>101.86401186189367</v>
      </c>
      <c r="K53" s="488">
        <f t="shared" si="10"/>
        <v>104.92042633961162</v>
      </c>
      <c r="L53" s="488" t="e">
        <f t="shared" si="13"/>
        <v>#N/A</v>
      </c>
    </row>
    <row r="54" spans="1:14" ht="15" customHeight="1" x14ac:dyDescent="0.2">
      <c r="A54" s="490" t="s">
        <v>462</v>
      </c>
      <c r="B54" s="487">
        <v>46439</v>
      </c>
      <c r="C54" s="487">
        <v>9580</v>
      </c>
      <c r="D54" s="487">
        <v>7167</v>
      </c>
      <c r="E54" s="488">
        <f t="shared" si="11"/>
        <v>103.26202970737349</v>
      </c>
      <c r="F54" s="488">
        <f t="shared" si="11"/>
        <v>101.46155475534843</v>
      </c>
      <c r="G54" s="488">
        <f t="shared" si="11"/>
        <v>104.64301357862462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46470</v>
      </c>
      <c r="C55" s="487">
        <v>9385</v>
      </c>
      <c r="D55" s="487">
        <v>7043</v>
      </c>
      <c r="E55" s="488">
        <f t="shared" si="11"/>
        <v>103.33096148714756</v>
      </c>
      <c r="F55" s="488">
        <f t="shared" si="11"/>
        <v>99.396314340182172</v>
      </c>
      <c r="G55" s="488">
        <f t="shared" si="11"/>
        <v>102.83253029639363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47058</v>
      </c>
      <c r="C56" s="487">
        <v>9421</v>
      </c>
      <c r="D56" s="487">
        <v>7137</v>
      </c>
      <c r="E56" s="488">
        <f t="shared" si="11"/>
        <v>104.63844169705594</v>
      </c>
      <c r="F56" s="488">
        <f t="shared" si="11"/>
        <v>99.777589493751321</v>
      </c>
      <c r="G56" s="488">
        <f t="shared" si="11"/>
        <v>104.20499342969775</v>
      </c>
      <c r="H56" s="489" t="str">
        <f t="shared" si="14"/>
        <v/>
      </c>
      <c r="I56" s="488" t="str">
        <f t="shared" si="12"/>
        <v/>
      </c>
      <c r="J56" s="488" t="str">
        <f t="shared" si="10"/>
        <v/>
      </c>
      <c r="K56" s="488" t="str">
        <f t="shared" si="10"/>
        <v/>
      </c>
      <c r="L56" s="488" t="e">
        <f t="shared" si="13"/>
        <v>#N/A</v>
      </c>
    </row>
    <row r="57" spans="1:14" ht="15" customHeight="1" x14ac:dyDescent="0.2">
      <c r="A57" s="490">
        <v>42248</v>
      </c>
      <c r="B57" s="487">
        <v>48214</v>
      </c>
      <c r="C57" s="487">
        <v>9368</v>
      </c>
      <c r="D57" s="487">
        <v>7425</v>
      </c>
      <c r="E57" s="488">
        <f t="shared" si="11"/>
        <v>107.20893000088945</v>
      </c>
      <c r="F57" s="488">
        <f t="shared" si="11"/>
        <v>99.216267739885623</v>
      </c>
      <c r="G57" s="488">
        <f t="shared" si="11"/>
        <v>108.40998685939553</v>
      </c>
      <c r="H57" s="489">
        <f t="shared" si="14"/>
        <v>42248</v>
      </c>
      <c r="I57" s="488">
        <f t="shared" si="12"/>
        <v>107.20893000088945</v>
      </c>
      <c r="J57" s="488">
        <f t="shared" si="10"/>
        <v>99.216267739885623</v>
      </c>
      <c r="K57" s="488">
        <f t="shared" si="10"/>
        <v>108.40998685939553</v>
      </c>
      <c r="L57" s="488" t="e">
        <f t="shared" si="13"/>
        <v>#N/A</v>
      </c>
    </row>
    <row r="58" spans="1:14" ht="15" customHeight="1" x14ac:dyDescent="0.2">
      <c r="A58" s="490" t="s">
        <v>465</v>
      </c>
      <c r="B58" s="487">
        <v>47986</v>
      </c>
      <c r="C58" s="487">
        <v>9205</v>
      </c>
      <c r="D58" s="487">
        <v>7311</v>
      </c>
      <c r="E58" s="488">
        <f t="shared" si="11"/>
        <v>106.70194787868006</v>
      </c>
      <c r="F58" s="488">
        <f t="shared" si="11"/>
        <v>97.489938572336371</v>
      </c>
      <c r="G58" s="488">
        <f t="shared" si="11"/>
        <v>106.7455102934735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48149</v>
      </c>
      <c r="C59" s="487">
        <v>9275</v>
      </c>
      <c r="D59" s="487">
        <v>7457</v>
      </c>
      <c r="E59" s="488">
        <f t="shared" si="11"/>
        <v>107.06439562394378</v>
      </c>
      <c r="F59" s="488">
        <f t="shared" si="11"/>
        <v>98.231306926498618</v>
      </c>
      <c r="G59" s="488">
        <f t="shared" si="11"/>
        <v>108.87720835158416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48620</v>
      </c>
      <c r="C60" s="487">
        <v>9280</v>
      </c>
      <c r="D60" s="487">
        <v>7625</v>
      </c>
      <c r="E60" s="488">
        <f t="shared" si="11"/>
        <v>108.11171395535</v>
      </c>
      <c r="F60" s="488">
        <f t="shared" si="11"/>
        <v>98.284261808938794</v>
      </c>
      <c r="G60" s="488">
        <f t="shared" si="11"/>
        <v>111.33012118557453</v>
      </c>
      <c r="H60" s="489" t="str">
        <f t="shared" si="14"/>
        <v/>
      </c>
      <c r="I60" s="488" t="str">
        <f t="shared" si="12"/>
        <v/>
      </c>
      <c r="J60" s="488" t="str">
        <f t="shared" si="10"/>
        <v/>
      </c>
      <c r="K60" s="488" t="str">
        <f t="shared" si="10"/>
        <v/>
      </c>
      <c r="L60" s="488" t="e">
        <f t="shared" si="13"/>
        <v>#N/A</v>
      </c>
    </row>
    <row r="61" spans="1:14" ht="15" customHeight="1" x14ac:dyDescent="0.2">
      <c r="A61" s="490">
        <v>42614</v>
      </c>
      <c r="B61" s="487">
        <v>49920</v>
      </c>
      <c r="C61" s="487">
        <v>9451</v>
      </c>
      <c r="D61" s="487">
        <v>8006</v>
      </c>
      <c r="E61" s="488">
        <f t="shared" si="11"/>
        <v>111.0024014942631</v>
      </c>
      <c r="F61" s="488">
        <f t="shared" si="11"/>
        <v>100.09531878839229</v>
      </c>
      <c r="G61" s="488">
        <f t="shared" si="11"/>
        <v>116.89297707694554</v>
      </c>
      <c r="H61" s="489">
        <f t="shared" si="14"/>
        <v>42614</v>
      </c>
      <c r="I61" s="488">
        <f t="shared" si="12"/>
        <v>111.0024014942631</v>
      </c>
      <c r="J61" s="488">
        <f t="shared" si="10"/>
        <v>100.09531878839229</v>
      </c>
      <c r="K61" s="488">
        <f t="shared" si="10"/>
        <v>116.89297707694554</v>
      </c>
      <c r="L61" s="488" t="e">
        <f t="shared" si="13"/>
        <v>#N/A</v>
      </c>
    </row>
    <row r="62" spans="1:14" ht="15" customHeight="1" x14ac:dyDescent="0.2">
      <c r="A62" s="490" t="s">
        <v>468</v>
      </c>
      <c r="B62" s="487">
        <v>49627</v>
      </c>
      <c r="C62" s="487">
        <v>9337</v>
      </c>
      <c r="D62" s="487">
        <v>7889</v>
      </c>
      <c r="E62" s="488">
        <f t="shared" si="11"/>
        <v>110.35088499510806</v>
      </c>
      <c r="F62" s="488">
        <f t="shared" si="11"/>
        <v>98.887947468756622</v>
      </c>
      <c r="G62" s="488">
        <f t="shared" si="11"/>
        <v>115.18469849613082</v>
      </c>
      <c r="H62" s="489" t="str">
        <f t="shared" si="14"/>
        <v/>
      </c>
      <c r="I62" s="488" t="str">
        <f t="shared" si="12"/>
        <v/>
      </c>
      <c r="J62" s="488" t="str">
        <f t="shared" si="10"/>
        <v/>
      </c>
      <c r="K62" s="488" t="str">
        <f t="shared" si="10"/>
        <v/>
      </c>
      <c r="L62" s="488" t="e">
        <f t="shared" si="13"/>
        <v>#N/A</v>
      </c>
    </row>
    <row r="63" spans="1:14" ht="15" customHeight="1" x14ac:dyDescent="0.2">
      <c r="A63" s="490" t="s">
        <v>469</v>
      </c>
      <c r="B63" s="487">
        <v>51286</v>
      </c>
      <c r="C63" s="487">
        <v>9306</v>
      </c>
      <c r="D63" s="487">
        <v>7924</v>
      </c>
      <c r="E63" s="488">
        <f t="shared" si="11"/>
        <v>114.03984701592103</v>
      </c>
      <c r="F63" s="488">
        <f t="shared" si="11"/>
        <v>98.55962719762762</v>
      </c>
      <c r="G63" s="488">
        <f t="shared" si="11"/>
        <v>115.69572200321214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51757</v>
      </c>
      <c r="C64" s="487">
        <v>9525</v>
      </c>
      <c r="D64" s="487">
        <v>8157</v>
      </c>
      <c r="E64" s="488">
        <f t="shared" si="11"/>
        <v>115.08716534732724</v>
      </c>
      <c r="F64" s="488">
        <f t="shared" si="11"/>
        <v>100.87905104850667</v>
      </c>
      <c r="G64" s="488">
        <f t="shared" si="11"/>
        <v>119.09767849321069</v>
      </c>
      <c r="H64" s="489" t="str">
        <f t="shared" si="14"/>
        <v/>
      </c>
      <c r="I64" s="488" t="str">
        <f t="shared" si="12"/>
        <v/>
      </c>
      <c r="J64" s="488" t="str">
        <f t="shared" si="10"/>
        <v/>
      </c>
      <c r="K64" s="488" t="str">
        <f t="shared" si="10"/>
        <v/>
      </c>
      <c r="L64" s="488" t="e">
        <f t="shared" si="13"/>
        <v>#N/A</v>
      </c>
    </row>
    <row r="65" spans="1:12" ht="15" customHeight="1" x14ac:dyDescent="0.2">
      <c r="A65" s="490">
        <v>42979</v>
      </c>
      <c r="B65" s="487">
        <v>52985</v>
      </c>
      <c r="C65" s="487">
        <v>9555</v>
      </c>
      <c r="D65" s="487">
        <v>8359</v>
      </c>
      <c r="E65" s="488">
        <f t="shared" si="11"/>
        <v>117.81775326870051</v>
      </c>
      <c r="F65" s="488">
        <f t="shared" si="11"/>
        <v>101.19678034314762</v>
      </c>
      <c r="G65" s="488">
        <f t="shared" si="11"/>
        <v>122.04701416265149</v>
      </c>
      <c r="H65" s="489">
        <f t="shared" si="14"/>
        <v>42979</v>
      </c>
      <c r="I65" s="488">
        <f t="shared" si="12"/>
        <v>117.81775326870051</v>
      </c>
      <c r="J65" s="488">
        <f t="shared" si="10"/>
        <v>101.19678034314762</v>
      </c>
      <c r="K65" s="488">
        <f t="shared" si="10"/>
        <v>122.04701416265149</v>
      </c>
      <c r="L65" s="488" t="e">
        <f t="shared" si="13"/>
        <v>#N/A</v>
      </c>
    </row>
    <row r="66" spans="1:12" ht="15" customHeight="1" x14ac:dyDescent="0.2">
      <c r="A66" s="490" t="s">
        <v>471</v>
      </c>
      <c r="B66" s="487">
        <v>53015</v>
      </c>
      <c r="C66" s="487">
        <v>9508</v>
      </c>
      <c r="D66" s="487">
        <v>8353</v>
      </c>
      <c r="E66" s="488">
        <f t="shared" si="11"/>
        <v>117.88446144267543</v>
      </c>
      <c r="F66" s="488">
        <f t="shared" si="11"/>
        <v>100.69900444821012</v>
      </c>
      <c r="G66" s="488">
        <f t="shared" si="11"/>
        <v>121.95941013286611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53407</v>
      </c>
      <c r="C67" s="487">
        <v>9455</v>
      </c>
      <c r="D67" s="487">
        <v>8499</v>
      </c>
      <c r="E67" s="488">
        <f t="shared" si="11"/>
        <v>118.75611491594771</v>
      </c>
      <c r="F67" s="488">
        <f t="shared" si="11"/>
        <v>100.13768269434442</v>
      </c>
      <c r="G67" s="488">
        <f t="shared" si="11"/>
        <v>124.0911081909768</v>
      </c>
      <c r="H67" s="489" t="str">
        <f t="shared" si="14"/>
        <v/>
      </c>
      <c r="I67" s="488" t="str">
        <f t="shared" si="12"/>
        <v/>
      </c>
      <c r="J67" s="488" t="str">
        <f t="shared" si="12"/>
        <v/>
      </c>
      <c r="K67" s="488" t="str">
        <f t="shared" si="12"/>
        <v/>
      </c>
      <c r="L67" s="488" t="e">
        <f t="shared" si="13"/>
        <v>#N/A</v>
      </c>
    </row>
    <row r="68" spans="1:12" ht="15" customHeight="1" x14ac:dyDescent="0.2">
      <c r="A68" s="490" t="s">
        <v>473</v>
      </c>
      <c r="B68" s="487">
        <v>53831</v>
      </c>
      <c r="C68" s="487">
        <v>9540</v>
      </c>
      <c r="D68" s="487">
        <v>8640</v>
      </c>
      <c r="E68" s="488">
        <f t="shared" si="11"/>
        <v>119.69892377479322</v>
      </c>
      <c r="F68" s="488">
        <f t="shared" si="11"/>
        <v>101.03791569582717</v>
      </c>
      <c r="G68" s="488">
        <f t="shared" si="11"/>
        <v>126.14980289093299</v>
      </c>
      <c r="H68" s="489" t="str">
        <f t="shared" si="14"/>
        <v/>
      </c>
      <c r="I68" s="488" t="str">
        <f t="shared" si="12"/>
        <v/>
      </c>
      <c r="J68" s="488" t="str">
        <f t="shared" si="12"/>
        <v/>
      </c>
      <c r="K68" s="488" t="str">
        <f t="shared" si="12"/>
        <v/>
      </c>
      <c r="L68" s="488" t="e">
        <f t="shared" si="13"/>
        <v>#N/A</v>
      </c>
    </row>
    <row r="69" spans="1:12" ht="15" customHeight="1" x14ac:dyDescent="0.2">
      <c r="A69" s="490">
        <v>43344</v>
      </c>
      <c r="B69" s="487">
        <v>55105</v>
      </c>
      <c r="C69" s="487">
        <v>9453</v>
      </c>
      <c r="D69" s="487">
        <v>8917</v>
      </c>
      <c r="E69" s="488">
        <f t="shared" si="11"/>
        <v>122.53179756292805</v>
      </c>
      <c r="F69" s="488">
        <f t="shared" si="11"/>
        <v>100.11650074136836</v>
      </c>
      <c r="G69" s="488">
        <f t="shared" si="11"/>
        <v>130.19418893269091</v>
      </c>
      <c r="H69" s="489">
        <f t="shared" si="14"/>
        <v>43344</v>
      </c>
      <c r="I69" s="488">
        <f t="shared" si="12"/>
        <v>122.53179756292805</v>
      </c>
      <c r="J69" s="488">
        <f t="shared" si="12"/>
        <v>100.11650074136836</v>
      </c>
      <c r="K69" s="488">
        <f t="shared" si="12"/>
        <v>130.19418893269091</v>
      </c>
      <c r="L69" s="488" t="e">
        <f t="shared" si="13"/>
        <v>#N/A</v>
      </c>
    </row>
    <row r="70" spans="1:12" ht="15" customHeight="1" x14ac:dyDescent="0.2">
      <c r="A70" s="490" t="s">
        <v>474</v>
      </c>
      <c r="B70" s="487">
        <v>55028</v>
      </c>
      <c r="C70" s="487">
        <v>9361</v>
      </c>
      <c r="D70" s="487">
        <v>8797</v>
      </c>
      <c r="E70" s="488">
        <f t="shared" si="11"/>
        <v>122.36057991639242</v>
      </c>
      <c r="F70" s="488">
        <f t="shared" si="11"/>
        <v>99.142130904469397</v>
      </c>
      <c r="G70" s="488">
        <f t="shared" si="11"/>
        <v>128.44210833698349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55287</v>
      </c>
      <c r="C71" s="487">
        <v>9392</v>
      </c>
      <c r="D71" s="487">
        <v>9150</v>
      </c>
      <c r="E71" s="491">
        <f t="shared" ref="E71:G75" si="15">IF($A$51=37802,IF(COUNTBLANK(B$51:B$70)&gt;0,#N/A,IF(ISBLANK(B71)=FALSE,B71/B$51*100,#N/A)),IF(COUNTBLANK(B$51:B$75)&gt;0,#N/A,B71/B$51*100))</f>
        <v>122.93649381837588</v>
      </c>
      <c r="F71" s="491">
        <f t="shared" si="15"/>
        <v>99.470451175598399</v>
      </c>
      <c r="G71" s="491">
        <f t="shared" si="15"/>
        <v>133.59614542268946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55758</v>
      </c>
      <c r="C72" s="487">
        <v>9482</v>
      </c>
      <c r="D72" s="487">
        <v>9255</v>
      </c>
      <c r="E72" s="491">
        <f t="shared" si="15"/>
        <v>123.9838121497821</v>
      </c>
      <c r="F72" s="491">
        <f t="shared" si="15"/>
        <v>100.42363905952129</v>
      </c>
      <c r="G72" s="491">
        <f t="shared" si="15"/>
        <v>135.12921594393342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56493</v>
      </c>
      <c r="C73" s="487">
        <v>9432</v>
      </c>
      <c r="D73" s="487">
        <v>9518</v>
      </c>
      <c r="E73" s="491">
        <f t="shared" si="15"/>
        <v>125.61816241216756</v>
      </c>
      <c r="F73" s="491">
        <f t="shared" si="15"/>
        <v>99.894090235119677</v>
      </c>
      <c r="G73" s="491">
        <f t="shared" si="15"/>
        <v>138.9691925828588</v>
      </c>
      <c r="H73" s="492">
        <f>IF(A$51=37802,IF(ISERROR(L73)=TRUE,IF(ISBLANK(A73)=FALSE,IF(MONTH(A73)=MONTH(MAX(A$51:A$75)),A73,""),""),""),IF(ISERROR(L73)=TRUE,IF(MONTH(A73)=MONTH(MAX(A$51:A$75)),A73,""),""))</f>
        <v>43709</v>
      </c>
      <c r="I73" s="488">
        <f t="shared" si="12"/>
        <v>125.61816241216756</v>
      </c>
      <c r="J73" s="488">
        <f t="shared" si="12"/>
        <v>99.894090235119677</v>
      </c>
      <c r="K73" s="488">
        <f t="shared" si="12"/>
        <v>138.9691925828588</v>
      </c>
      <c r="L73" s="488" t="e">
        <f t="shared" si="13"/>
        <v>#N/A</v>
      </c>
    </row>
    <row r="74" spans="1:12" ht="15" customHeight="1" x14ac:dyDescent="0.2">
      <c r="A74" s="490" t="s">
        <v>477</v>
      </c>
      <c r="B74" s="487">
        <v>56131</v>
      </c>
      <c r="C74" s="487">
        <v>9357</v>
      </c>
      <c r="D74" s="487">
        <v>9404</v>
      </c>
      <c r="E74" s="491">
        <f t="shared" si="15"/>
        <v>124.81321711287023</v>
      </c>
      <c r="F74" s="491">
        <f t="shared" si="15"/>
        <v>99.099766998517254</v>
      </c>
      <c r="G74" s="491">
        <f t="shared" si="15"/>
        <v>137.30471601693679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55509</v>
      </c>
      <c r="C75" s="493">
        <v>9041</v>
      </c>
      <c r="D75" s="493">
        <v>8969</v>
      </c>
      <c r="E75" s="491">
        <f t="shared" si="15"/>
        <v>123.43013430579026</v>
      </c>
      <c r="F75" s="491">
        <f t="shared" si="15"/>
        <v>95.753018428299086</v>
      </c>
      <c r="G75" s="491">
        <f t="shared" si="15"/>
        <v>130.95342385749746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125.61816241216756</v>
      </c>
      <c r="J77" s="488">
        <f>IF(J75&lt;&gt;"",J75,IF(J74&lt;&gt;"",J74,IF(J73&lt;&gt;"",J73,IF(J72&lt;&gt;"",J72,IF(J71&lt;&gt;"",J71,IF(J70&lt;&gt;"",J70,""))))))</f>
        <v>99.894090235119677</v>
      </c>
      <c r="K77" s="488">
        <f>IF(K75&lt;&gt;"",K75,IF(K74&lt;&gt;"",K74,IF(K73&lt;&gt;"",K73,IF(K72&lt;&gt;"",K72,IF(K71&lt;&gt;"",K71,IF(K70&lt;&gt;"",K70,""))))))</f>
        <v>138.9691925828588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+25,6%</v>
      </c>
      <c r="J79" s="488" t="str">
        <f>"GeB - ausschließlich: "&amp;IF(J77&gt;100,"+","")&amp;TEXT(J77-100,"0,0")&amp;"%"</f>
        <v>GeB - ausschließlich: -0,1%</v>
      </c>
      <c r="K79" s="488" t="str">
        <f>"GeB - im Nebenjob: "&amp;IF(K77&gt;100,"+","")&amp;TEXT(K77-100,"0,0")&amp;"%"</f>
        <v>GeB - im Nebenjob: +39,0%</v>
      </c>
    </row>
    <row r="81" spans="9:9" ht="15" customHeight="1" x14ac:dyDescent="0.2">
      <c r="I81" s="488" t="str">
        <f>IF(ISERROR(HLOOKUP(1,I$78:K$79,2,FALSE)),"",HLOOKUP(1,I$78:K$79,2,FALSE))</f>
        <v>GeB - im Nebenjob: +39,0%</v>
      </c>
    </row>
    <row r="82" spans="9:9" ht="15" customHeight="1" x14ac:dyDescent="0.2">
      <c r="I82" s="488" t="str">
        <f>IF(ISERROR(HLOOKUP(2,I$78:K$79,2,FALSE)),"",HLOOKUP(2,I$78:K$79,2,FALSE))</f>
        <v>SvB: +25,6%</v>
      </c>
    </row>
    <row r="83" spans="9:9" ht="15" customHeight="1" x14ac:dyDescent="0.2">
      <c r="I83" s="488" t="str">
        <f>IF(ISERROR(HLOOKUP(3,I$78:K$79,2,FALSE)),"",HLOOKUP(3,I$78:K$79,2,FALSE))</f>
        <v>GeB - ausschließlich: -0,1%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55509</v>
      </c>
      <c r="E12" s="114">
        <v>56131</v>
      </c>
      <c r="F12" s="114">
        <v>56493</v>
      </c>
      <c r="G12" s="114">
        <v>55758</v>
      </c>
      <c r="H12" s="114">
        <v>55287</v>
      </c>
      <c r="I12" s="115">
        <v>222</v>
      </c>
      <c r="J12" s="116">
        <v>0.40154104943295893</v>
      </c>
      <c r="N12" s="117"/>
    </row>
    <row r="13" spans="1:15" s="110" customFormat="1" ht="13.5" customHeight="1" x14ac:dyDescent="0.2">
      <c r="A13" s="118" t="s">
        <v>105</v>
      </c>
      <c r="B13" s="119" t="s">
        <v>106</v>
      </c>
      <c r="C13" s="113">
        <v>52.56805202759913</v>
      </c>
      <c r="D13" s="114">
        <v>29180</v>
      </c>
      <c r="E13" s="114">
        <v>29450</v>
      </c>
      <c r="F13" s="114">
        <v>29689</v>
      </c>
      <c r="G13" s="114">
        <v>29337</v>
      </c>
      <c r="H13" s="114">
        <v>28942</v>
      </c>
      <c r="I13" s="115">
        <v>238</v>
      </c>
      <c r="J13" s="116">
        <v>0.82233432382005389</v>
      </c>
    </row>
    <row r="14" spans="1:15" s="110" customFormat="1" ht="13.5" customHeight="1" x14ac:dyDescent="0.2">
      <c r="A14" s="120"/>
      <c r="B14" s="119" t="s">
        <v>107</v>
      </c>
      <c r="C14" s="113">
        <v>47.43194797240087</v>
      </c>
      <c r="D14" s="114">
        <v>26329</v>
      </c>
      <c r="E14" s="114">
        <v>26681</v>
      </c>
      <c r="F14" s="114">
        <v>26804</v>
      </c>
      <c r="G14" s="114">
        <v>26421</v>
      </c>
      <c r="H14" s="114">
        <v>26345</v>
      </c>
      <c r="I14" s="115">
        <v>-16</v>
      </c>
      <c r="J14" s="116">
        <v>-6.0732586828620233E-2</v>
      </c>
    </row>
    <row r="15" spans="1:15" s="110" customFormat="1" ht="13.5" customHeight="1" x14ac:dyDescent="0.2">
      <c r="A15" s="118" t="s">
        <v>105</v>
      </c>
      <c r="B15" s="121" t="s">
        <v>108</v>
      </c>
      <c r="C15" s="113">
        <v>12.979877137040841</v>
      </c>
      <c r="D15" s="114">
        <v>7205</v>
      </c>
      <c r="E15" s="114">
        <v>7551</v>
      </c>
      <c r="F15" s="114">
        <v>7708</v>
      </c>
      <c r="G15" s="114">
        <v>7196</v>
      </c>
      <c r="H15" s="114">
        <v>7336</v>
      </c>
      <c r="I15" s="115">
        <v>-131</v>
      </c>
      <c r="J15" s="116">
        <v>-1.7857142857142858</v>
      </c>
    </row>
    <row r="16" spans="1:15" s="110" customFormat="1" ht="13.5" customHeight="1" x14ac:dyDescent="0.2">
      <c r="A16" s="118"/>
      <c r="B16" s="121" t="s">
        <v>109</v>
      </c>
      <c r="C16" s="113">
        <v>66.19827415374084</v>
      </c>
      <c r="D16" s="114">
        <v>36746</v>
      </c>
      <c r="E16" s="114">
        <v>36948</v>
      </c>
      <c r="F16" s="114">
        <v>37221</v>
      </c>
      <c r="G16" s="114">
        <v>37188</v>
      </c>
      <c r="H16" s="114">
        <v>36812</v>
      </c>
      <c r="I16" s="115">
        <v>-66</v>
      </c>
      <c r="J16" s="116">
        <v>-0.17928936216451158</v>
      </c>
    </row>
    <row r="17" spans="1:10" s="110" customFormat="1" ht="13.5" customHeight="1" x14ac:dyDescent="0.2">
      <c r="A17" s="118"/>
      <c r="B17" s="121" t="s">
        <v>110</v>
      </c>
      <c r="C17" s="113">
        <v>19.452701363742815</v>
      </c>
      <c r="D17" s="114">
        <v>10798</v>
      </c>
      <c r="E17" s="114">
        <v>10864</v>
      </c>
      <c r="F17" s="114">
        <v>10783</v>
      </c>
      <c r="G17" s="114">
        <v>10617</v>
      </c>
      <c r="H17" s="114">
        <v>10419</v>
      </c>
      <c r="I17" s="115">
        <v>379</v>
      </c>
      <c r="J17" s="116">
        <v>3.6375851809194741</v>
      </c>
    </row>
    <row r="18" spans="1:10" s="110" customFormat="1" ht="13.5" customHeight="1" x14ac:dyDescent="0.2">
      <c r="A18" s="120"/>
      <c r="B18" s="121" t="s">
        <v>111</v>
      </c>
      <c r="C18" s="113">
        <v>1.3691473454755085</v>
      </c>
      <c r="D18" s="114">
        <v>760</v>
      </c>
      <c r="E18" s="114">
        <v>768</v>
      </c>
      <c r="F18" s="114">
        <v>781</v>
      </c>
      <c r="G18" s="114">
        <v>757</v>
      </c>
      <c r="H18" s="114">
        <v>720</v>
      </c>
      <c r="I18" s="115">
        <v>40</v>
      </c>
      <c r="J18" s="116">
        <v>5.5555555555555554</v>
      </c>
    </row>
    <row r="19" spans="1:10" s="110" customFormat="1" ht="13.5" customHeight="1" x14ac:dyDescent="0.2">
      <c r="A19" s="120"/>
      <c r="B19" s="121" t="s">
        <v>112</v>
      </c>
      <c r="C19" s="113">
        <v>0.29544758507629393</v>
      </c>
      <c r="D19" s="114">
        <v>164</v>
      </c>
      <c r="E19" s="114">
        <v>165</v>
      </c>
      <c r="F19" s="114">
        <v>199</v>
      </c>
      <c r="G19" s="114">
        <v>179</v>
      </c>
      <c r="H19" s="114">
        <v>164</v>
      </c>
      <c r="I19" s="115">
        <v>0</v>
      </c>
      <c r="J19" s="116">
        <v>0</v>
      </c>
    </row>
    <row r="20" spans="1:10" s="110" customFormat="1" ht="13.5" customHeight="1" x14ac:dyDescent="0.2">
      <c r="A20" s="118" t="s">
        <v>113</v>
      </c>
      <c r="B20" s="122" t="s">
        <v>114</v>
      </c>
      <c r="C20" s="113">
        <v>70.588553207587964</v>
      </c>
      <c r="D20" s="114">
        <v>39183</v>
      </c>
      <c r="E20" s="114">
        <v>39813</v>
      </c>
      <c r="F20" s="114">
        <v>40142</v>
      </c>
      <c r="G20" s="114">
        <v>39582</v>
      </c>
      <c r="H20" s="114">
        <v>39244</v>
      </c>
      <c r="I20" s="115">
        <v>-61</v>
      </c>
      <c r="J20" s="116">
        <v>-0.15543777392722455</v>
      </c>
    </row>
    <row r="21" spans="1:10" s="110" customFormat="1" ht="13.5" customHeight="1" x14ac:dyDescent="0.2">
      <c r="A21" s="120"/>
      <c r="B21" s="122" t="s">
        <v>115</v>
      </c>
      <c r="C21" s="113">
        <v>29.41144679241204</v>
      </c>
      <c r="D21" s="114">
        <v>16326</v>
      </c>
      <c r="E21" s="114">
        <v>16318</v>
      </c>
      <c r="F21" s="114">
        <v>16351</v>
      </c>
      <c r="G21" s="114">
        <v>16176</v>
      </c>
      <c r="H21" s="114">
        <v>16043</v>
      </c>
      <c r="I21" s="115">
        <v>283</v>
      </c>
      <c r="J21" s="116">
        <v>1.7640092252072554</v>
      </c>
    </row>
    <row r="22" spans="1:10" s="110" customFormat="1" ht="13.5" customHeight="1" x14ac:dyDescent="0.2">
      <c r="A22" s="118" t="s">
        <v>113</v>
      </c>
      <c r="B22" s="122" t="s">
        <v>116</v>
      </c>
      <c r="C22" s="113">
        <v>85.964438199210946</v>
      </c>
      <c r="D22" s="114">
        <v>47718</v>
      </c>
      <c r="E22" s="114">
        <v>48240</v>
      </c>
      <c r="F22" s="114">
        <v>48534</v>
      </c>
      <c r="G22" s="114">
        <v>47907</v>
      </c>
      <c r="H22" s="114">
        <v>47553</v>
      </c>
      <c r="I22" s="115">
        <v>165</v>
      </c>
      <c r="J22" s="116">
        <v>0.34698126301179738</v>
      </c>
    </row>
    <row r="23" spans="1:10" s="110" customFormat="1" ht="13.5" customHeight="1" x14ac:dyDescent="0.2">
      <c r="A23" s="123"/>
      <c r="B23" s="124" t="s">
        <v>117</v>
      </c>
      <c r="C23" s="125">
        <v>14.017546704138068</v>
      </c>
      <c r="D23" s="114">
        <v>7781</v>
      </c>
      <c r="E23" s="114">
        <v>7881</v>
      </c>
      <c r="F23" s="114">
        <v>7947</v>
      </c>
      <c r="G23" s="114">
        <v>7839</v>
      </c>
      <c r="H23" s="114">
        <v>7721</v>
      </c>
      <c r="I23" s="115">
        <v>60</v>
      </c>
      <c r="J23" s="116">
        <v>0.77710141173423131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18010</v>
      </c>
      <c r="E26" s="114">
        <v>18761</v>
      </c>
      <c r="F26" s="114">
        <v>18950</v>
      </c>
      <c r="G26" s="114">
        <v>18737</v>
      </c>
      <c r="H26" s="140">
        <v>18542</v>
      </c>
      <c r="I26" s="115">
        <v>-532</v>
      </c>
      <c r="J26" s="116">
        <v>-2.8691619027073672</v>
      </c>
    </row>
    <row r="27" spans="1:10" s="110" customFormat="1" ht="13.5" customHeight="1" x14ac:dyDescent="0.2">
      <c r="A27" s="118" t="s">
        <v>105</v>
      </c>
      <c r="B27" s="119" t="s">
        <v>106</v>
      </c>
      <c r="C27" s="113">
        <v>39.478067740144361</v>
      </c>
      <c r="D27" s="115">
        <v>7110</v>
      </c>
      <c r="E27" s="114">
        <v>7435</v>
      </c>
      <c r="F27" s="114">
        <v>7498</v>
      </c>
      <c r="G27" s="114">
        <v>7362</v>
      </c>
      <c r="H27" s="140">
        <v>7315</v>
      </c>
      <c r="I27" s="115">
        <v>-205</v>
      </c>
      <c r="J27" s="116">
        <v>-2.8024606971975392</v>
      </c>
    </row>
    <row r="28" spans="1:10" s="110" customFormat="1" ht="13.5" customHeight="1" x14ac:dyDescent="0.2">
      <c r="A28" s="120"/>
      <c r="B28" s="119" t="s">
        <v>107</v>
      </c>
      <c r="C28" s="113">
        <v>60.521932259855639</v>
      </c>
      <c r="D28" s="115">
        <v>10900</v>
      </c>
      <c r="E28" s="114">
        <v>11326</v>
      </c>
      <c r="F28" s="114">
        <v>11452</v>
      </c>
      <c r="G28" s="114">
        <v>11375</v>
      </c>
      <c r="H28" s="140">
        <v>11227</v>
      </c>
      <c r="I28" s="115">
        <v>-327</v>
      </c>
      <c r="J28" s="116">
        <v>-2.912621359223301</v>
      </c>
    </row>
    <row r="29" spans="1:10" s="110" customFormat="1" ht="13.5" customHeight="1" x14ac:dyDescent="0.2">
      <c r="A29" s="118" t="s">
        <v>105</v>
      </c>
      <c r="B29" s="121" t="s">
        <v>108</v>
      </c>
      <c r="C29" s="113">
        <v>13.353692393114937</v>
      </c>
      <c r="D29" s="115">
        <v>2405</v>
      </c>
      <c r="E29" s="114">
        <v>2594</v>
      </c>
      <c r="F29" s="114">
        <v>2700</v>
      </c>
      <c r="G29" s="114">
        <v>2676</v>
      </c>
      <c r="H29" s="140">
        <v>2525</v>
      </c>
      <c r="I29" s="115">
        <v>-120</v>
      </c>
      <c r="J29" s="116">
        <v>-4.7524752475247523</v>
      </c>
    </row>
    <row r="30" spans="1:10" s="110" customFormat="1" ht="13.5" customHeight="1" x14ac:dyDescent="0.2">
      <c r="A30" s="118"/>
      <c r="B30" s="121" t="s">
        <v>109</v>
      </c>
      <c r="C30" s="113">
        <v>51.932259855635756</v>
      </c>
      <c r="D30" s="115">
        <v>9353</v>
      </c>
      <c r="E30" s="114">
        <v>9745</v>
      </c>
      <c r="F30" s="114">
        <v>9836</v>
      </c>
      <c r="G30" s="114">
        <v>9724</v>
      </c>
      <c r="H30" s="140">
        <v>9759</v>
      </c>
      <c r="I30" s="115">
        <v>-406</v>
      </c>
      <c r="J30" s="116">
        <v>-4.160262321959217</v>
      </c>
    </row>
    <row r="31" spans="1:10" s="110" customFormat="1" ht="13.5" customHeight="1" x14ac:dyDescent="0.2">
      <c r="A31" s="118"/>
      <c r="B31" s="121" t="s">
        <v>110</v>
      </c>
      <c r="C31" s="113">
        <v>18.872848417545807</v>
      </c>
      <c r="D31" s="115">
        <v>3399</v>
      </c>
      <c r="E31" s="114">
        <v>3483</v>
      </c>
      <c r="F31" s="114">
        <v>3441</v>
      </c>
      <c r="G31" s="114">
        <v>3418</v>
      </c>
      <c r="H31" s="140">
        <v>3436</v>
      </c>
      <c r="I31" s="115">
        <v>-37</v>
      </c>
      <c r="J31" s="116">
        <v>-1.0768335273573924</v>
      </c>
    </row>
    <row r="32" spans="1:10" s="110" customFormat="1" ht="13.5" customHeight="1" x14ac:dyDescent="0.2">
      <c r="A32" s="120"/>
      <c r="B32" s="121" t="s">
        <v>111</v>
      </c>
      <c r="C32" s="113">
        <v>15.841199333703498</v>
      </c>
      <c r="D32" s="115">
        <v>2853</v>
      </c>
      <c r="E32" s="114">
        <v>2939</v>
      </c>
      <c r="F32" s="114">
        <v>2973</v>
      </c>
      <c r="G32" s="114">
        <v>2919</v>
      </c>
      <c r="H32" s="140">
        <v>2822</v>
      </c>
      <c r="I32" s="115">
        <v>31</v>
      </c>
      <c r="J32" s="116">
        <v>1.0985116938341601</v>
      </c>
    </row>
    <row r="33" spans="1:10" s="110" customFormat="1" ht="13.5" customHeight="1" x14ac:dyDescent="0.2">
      <c r="A33" s="120"/>
      <c r="B33" s="121" t="s">
        <v>112</v>
      </c>
      <c r="C33" s="113">
        <v>1.3214880621876735</v>
      </c>
      <c r="D33" s="115">
        <v>238</v>
      </c>
      <c r="E33" s="114">
        <v>254</v>
      </c>
      <c r="F33" s="114">
        <v>279</v>
      </c>
      <c r="G33" s="114">
        <v>250</v>
      </c>
      <c r="H33" s="140">
        <v>224</v>
      </c>
      <c r="I33" s="115">
        <v>14</v>
      </c>
      <c r="J33" s="116">
        <v>6.25</v>
      </c>
    </row>
    <row r="34" spans="1:10" s="110" customFormat="1" ht="13.5" customHeight="1" x14ac:dyDescent="0.2">
      <c r="A34" s="118" t="s">
        <v>113</v>
      </c>
      <c r="B34" s="122" t="s">
        <v>116</v>
      </c>
      <c r="C34" s="113">
        <v>87.729039422543025</v>
      </c>
      <c r="D34" s="115">
        <v>15800</v>
      </c>
      <c r="E34" s="114">
        <v>16556</v>
      </c>
      <c r="F34" s="114">
        <v>16738</v>
      </c>
      <c r="G34" s="114">
        <v>16606</v>
      </c>
      <c r="H34" s="140">
        <v>16423</v>
      </c>
      <c r="I34" s="115">
        <v>-623</v>
      </c>
      <c r="J34" s="116">
        <v>-3.7934603909151798</v>
      </c>
    </row>
    <row r="35" spans="1:10" s="110" customFormat="1" ht="13.5" customHeight="1" x14ac:dyDescent="0.2">
      <c r="A35" s="118"/>
      <c r="B35" s="119" t="s">
        <v>117</v>
      </c>
      <c r="C35" s="113">
        <v>12.226540810660744</v>
      </c>
      <c r="D35" s="115">
        <v>2202</v>
      </c>
      <c r="E35" s="114">
        <v>2197</v>
      </c>
      <c r="F35" s="114">
        <v>2206</v>
      </c>
      <c r="G35" s="114">
        <v>2128</v>
      </c>
      <c r="H35" s="140">
        <v>2113</v>
      </c>
      <c r="I35" s="115">
        <v>89</v>
      </c>
      <c r="J35" s="116">
        <v>4.2120208234737344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9041</v>
      </c>
      <c r="E37" s="114">
        <v>9357</v>
      </c>
      <c r="F37" s="114">
        <v>9432</v>
      </c>
      <c r="G37" s="114">
        <v>9482</v>
      </c>
      <c r="H37" s="140">
        <v>9392</v>
      </c>
      <c r="I37" s="115">
        <v>-351</v>
      </c>
      <c r="J37" s="116">
        <v>-3.7372231686541739</v>
      </c>
    </row>
    <row r="38" spans="1:10" s="110" customFormat="1" ht="13.5" customHeight="1" x14ac:dyDescent="0.2">
      <c r="A38" s="118" t="s">
        <v>105</v>
      </c>
      <c r="B38" s="119" t="s">
        <v>106</v>
      </c>
      <c r="C38" s="113">
        <v>36.035836743723038</v>
      </c>
      <c r="D38" s="115">
        <v>3258</v>
      </c>
      <c r="E38" s="114">
        <v>3361</v>
      </c>
      <c r="F38" s="114">
        <v>3401</v>
      </c>
      <c r="G38" s="114">
        <v>3398</v>
      </c>
      <c r="H38" s="140">
        <v>3381</v>
      </c>
      <c r="I38" s="115">
        <v>-123</v>
      </c>
      <c r="J38" s="116">
        <v>-3.6379769299023956</v>
      </c>
    </row>
    <row r="39" spans="1:10" s="110" customFormat="1" ht="13.5" customHeight="1" x14ac:dyDescent="0.2">
      <c r="A39" s="120"/>
      <c r="B39" s="119" t="s">
        <v>107</v>
      </c>
      <c r="C39" s="113">
        <v>63.964163256276962</v>
      </c>
      <c r="D39" s="115">
        <v>5783</v>
      </c>
      <c r="E39" s="114">
        <v>5996</v>
      </c>
      <c r="F39" s="114">
        <v>6031</v>
      </c>
      <c r="G39" s="114">
        <v>6084</v>
      </c>
      <c r="H39" s="140">
        <v>6011</v>
      </c>
      <c r="I39" s="115">
        <v>-228</v>
      </c>
      <c r="J39" s="116">
        <v>-3.793046082182665</v>
      </c>
    </row>
    <row r="40" spans="1:10" s="110" customFormat="1" ht="13.5" customHeight="1" x14ac:dyDescent="0.2">
      <c r="A40" s="118" t="s">
        <v>105</v>
      </c>
      <c r="B40" s="121" t="s">
        <v>108</v>
      </c>
      <c r="C40" s="113">
        <v>14.755004977325518</v>
      </c>
      <c r="D40" s="115">
        <v>1334</v>
      </c>
      <c r="E40" s="114">
        <v>1423</v>
      </c>
      <c r="F40" s="114">
        <v>1478</v>
      </c>
      <c r="G40" s="114">
        <v>1551</v>
      </c>
      <c r="H40" s="140">
        <v>1413</v>
      </c>
      <c r="I40" s="115">
        <v>-79</v>
      </c>
      <c r="J40" s="116">
        <v>-5.5909412597310686</v>
      </c>
    </row>
    <row r="41" spans="1:10" s="110" customFormat="1" ht="13.5" customHeight="1" x14ac:dyDescent="0.2">
      <c r="A41" s="118"/>
      <c r="B41" s="121" t="s">
        <v>109</v>
      </c>
      <c r="C41" s="113">
        <v>33.801570622718728</v>
      </c>
      <c r="D41" s="115">
        <v>3056</v>
      </c>
      <c r="E41" s="114">
        <v>3174</v>
      </c>
      <c r="F41" s="114">
        <v>3204</v>
      </c>
      <c r="G41" s="114">
        <v>3203</v>
      </c>
      <c r="H41" s="140">
        <v>3281</v>
      </c>
      <c r="I41" s="115">
        <v>-225</v>
      </c>
      <c r="J41" s="116">
        <v>-6.8576653459311183</v>
      </c>
    </row>
    <row r="42" spans="1:10" s="110" customFormat="1" ht="13.5" customHeight="1" x14ac:dyDescent="0.2">
      <c r="A42" s="118"/>
      <c r="B42" s="121" t="s">
        <v>110</v>
      </c>
      <c r="C42" s="113">
        <v>20.78309921468864</v>
      </c>
      <c r="D42" s="115">
        <v>1879</v>
      </c>
      <c r="E42" s="114">
        <v>1909</v>
      </c>
      <c r="F42" s="114">
        <v>1873</v>
      </c>
      <c r="G42" s="114">
        <v>1896</v>
      </c>
      <c r="H42" s="140">
        <v>1952</v>
      </c>
      <c r="I42" s="115">
        <v>-73</v>
      </c>
      <c r="J42" s="116">
        <v>-3.7397540983606556</v>
      </c>
    </row>
    <row r="43" spans="1:10" s="110" customFormat="1" ht="13.5" customHeight="1" x14ac:dyDescent="0.2">
      <c r="A43" s="120"/>
      <c r="B43" s="121" t="s">
        <v>111</v>
      </c>
      <c r="C43" s="113">
        <v>30.660325185267116</v>
      </c>
      <c r="D43" s="115">
        <v>2772</v>
      </c>
      <c r="E43" s="114">
        <v>2851</v>
      </c>
      <c r="F43" s="114">
        <v>2877</v>
      </c>
      <c r="G43" s="114">
        <v>2832</v>
      </c>
      <c r="H43" s="140">
        <v>2746</v>
      </c>
      <c r="I43" s="115">
        <v>26</v>
      </c>
      <c r="J43" s="116">
        <v>0.94683175528040786</v>
      </c>
    </row>
    <row r="44" spans="1:10" s="110" customFormat="1" ht="13.5" customHeight="1" x14ac:dyDescent="0.2">
      <c r="A44" s="120"/>
      <c r="B44" s="121" t="s">
        <v>112</v>
      </c>
      <c r="C44" s="113">
        <v>2.4333591416878666</v>
      </c>
      <c r="D44" s="115">
        <v>220</v>
      </c>
      <c r="E44" s="114">
        <v>234</v>
      </c>
      <c r="F44" s="114">
        <v>257</v>
      </c>
      <c r="G44" s="114">
        <v>230</v>
      </c>
      <c r="H44" s="140">
        <v>209</v>
      </c>
      <c r="I44" s="115">
        <v>11</v>
      </c>
      <c r="J44" s="116">
        <v>5.2631578947368425</v>
      </c>
    </row>
    <row r="45" spans="1:10" s="110" customFormat="1" ht="13.5" customHeight="1" x14ac:dyDescent="0.2">
      <c r="A45" s="118" t="s">
        <v>113</v>
      </c>
      <c r="B45" s="122" t="s">
        <v>116</v>
      </c>
      <c r="C45" s="113">
        <v>89.503373520628244</v>
      </c>
      <c r="D45" s="115">
        <v>8092</v>
      </c>
      <c r="E45" s="114">
        <v>8441</v>
      </c>
      <c r="F45" s="114">
        <v>8514</v>
      </c>
      <c r="G45" s="114">
        <v>8587</v>
      </c>
      <c r="H45" s="140">
        <v>8457</v>
      </c>
      <c r="I45" s="115">
        <v>-365</v>
      </c>
      <c r="J45" s="116">
        <v>-4.3159512829608611</v>
      </c>
    </row>
    <row r="46" spans="1:10" s="110" customFormat="1" ht="13.5" customHeight="1" x14ac:dyDescent="0.2">
      <c r="A46" s="118"/>
      <c r="B46" s="119" t="s">
        <v>117</v>
      </c>
      <c r="C46" s="113">
        <v>10.408140692401282</v>
      </c>
      <c r="D46" s="115">
        <v>941</v>
      </c>
      <c r="E46" s="114">
        <v>908</v>
      </c>
      <c r="F46" s="114">
        <v>912</v>
      </c>
      <c r="G46" s="114">
        <v>892</v>
      </c>
      <c r="H46" s="140">
        <v>929</v>
      </c>
      <c r="I46" s="115">
        <v>12</v>
      </c>
      <c r="J46" s="116">
        <v>1.2917115177610334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8969</v>
      </c>
      <c r="E48" s="114">
        <v>9404</v>
      </c>
      <c r="F48" s="114">
        <v>9518</v>
      </c>
      <c r="G48" s="114">
        <v>9255</v>
      </c>
      <c r="H48" s="140">
        <v>9150</v>
      </c>
      <c r="I48" s="115">
        <v>-181</v>
      </c>
      <c r="J48" s="116">
        <v>-1.9781420765027322</v>
      </c>
    </row>
    <row r="49" spans="1:12" s="110" customFormat="1" ht="13.5" customHeight="1" x14ac:dyDescent="0.2">
      <c r="A49" s="118" t="s">
        <v>105</v>
      </c>
      <c r="B49" s="119" t="s">
        <v>106</v>
      </c>
      <c r="C49" s="113">
        <v>42.947931764968224</v>
      </c>
      <c r="D49" s="115">
        <v>3852</v>
      </c>
      <c r="E49" s="114">
        <v>4074</v>
      </c>
      <c r="F49" s="114">
        <v>4097</v>
      </c>
      <c r="G49" s="114">
        <v>3964</v>
      </c>
      <c r="H49" s="140">
        <v>3934</v>
      </c>
      <c r="I49" s="115">
        <v>-82</v>
      </c>
      <c r="J49" s="116">
        <v>-2.0843924758515504</v>
      </c>
    </row>
    <row r="50" spans="1:12" s="110" customFormat="1" ht="13.5" customHeight="1" x14ac:dyDescent="0.2">
      <c r="A50" s="120"/>
      <c r="B50" s="119" t="s">
        <v>107</v>
      </c>
      <c r="C50" s="113">
        <v>57.052068235031776</v>
      </c>
      <c r="D50" s="115">
        <v>5117</v>
      </c>
      <c r="E50" s="114">
        <v>5330</v>
      </c>
      <c r="F50" s="114">
        <v>5421</v>
      </c>
      <c r="G50" s="114">
        <v>5291</v>
      </c>
      <c r="H50" s="140">
        <v>5216</v>
      </c>
      <c r="I50" s="115">
        <v>-99</v>
      </c>
      <c r="J50" s="116">
        <v>-1.8980061349693251</v>
      </c>
    </row>
    <row r="51" spans="1:12" s="110" customFormat="1" ht="13.5" customHeight="1" x14ac:dyDescent="0.2">
      <c r="A51" s="118" t="s">
        <v>105</v>
      </c>
      <c r="B51" s="121" t="s">
        <v>108</v>
      </c>
      <c r="C51" s="113">
        <v>11.941130560820604</v>
      </c>
      <c r="D51" s="115">
        <v>1071</v>
      </c>
      <c r="E51" s="114">
        <v>1171</v>
      </c>
      <c r="F51" s="114">
        <v>1222</v>
      </c>
      <c r="G51" s="114">
        <v>1125</v>
      </c>
      <c r="H51" s="140">
        <v>1112</v>
      </c>
      <c r="I51" s="115">
        <v>-41</v>
      </c>
      <c r="J51" s="116">
        <v>-3.6870503597122304</v>
      </c>
    </row>
    <row r="52" spans="1:12" s="110" customFormat="1" ht="13.5" customHeight="1" x14ac:dyDescent="0.2">
      <c r="A52" s="118"/>
      <c r="B52" s="121" t="s">
        <v>109</v>
      </c>
      <c r="C52" s="113">
        <v>70.20849593042702</v>
      </c>
      <c r="D52" s="115">
        <v>6297</v>
      </c>
      <c r="E52" s="114">
        <v>6571</v>
      </c>
      <c r="F52" s="114">
        <v>6632</v>
      </c>
      <c r="G52" s="114">
        <v>6521</v>
      </c>
      <c r="H52" s="140">
        <v>6478</v>
      </c>
      <c r="I52" s="115">
        <v>-181</v>
      </c>
      <c r="J52" s="116">
        <v>-2.7940722445199135</v>
      </c>
    </row>
    <row r="53" spans="1:12" s="110" customFormat="1" ht="13.5" customHeight="1" x14ac:dyDescent="0.2">
      <c r="A53" s="118"/>
      <c r="B53" s="121" t="s">
        <v>110</v>
      </c>
      <c r="C53" s="113">
        <v>16.947262794068457</v>
      </c>
      <c r="D53" s="115">
        <v>1520</v>
      </c>
      <c r="E53" s="114">
        <v>1574</v>
      </c>
      <c r="F53" s="114">
        <v>1568</v>
      </c>
      <c r="G53" s="114">
        <v>1522</v>
      </c>
      <c r="H53" s="140">
        <v>1484</v>
      </c>
      <c r="I53" s="115">
        <v>36</v>
      </c>
      <c r="J53" s="116">
        <v>2.4258760107816713</v>
      </c>
    </row>
    <row r="54" spans="1:12" s="110" customFormat="1" ht="13.5" customHeight="1" x14ac:dyDescent="0.2">
      <c r="A54" s="120"/>
      <c r="B54" s="121" t="s">
        <v>111</v>
      </c>
      <c r="C54" s="113">
        <v>0.90311071468391124</v>
      </c>
      <c r="D54" s="115">
        <v>81</v>
      </c>
      <c r="E54" s="114">
        <v>88</v>
      </c>
      <c r="F54" s="114">
        <v>96</v>
      </c>
      <c r="G54" s="114">
        <v>87</v>
      </c>
      <c r="H54" s="140">
        <v>76</v>
      </c>
      <c r="I54" s="115">
        <v>5</v>
      </c>
      <c r="J54" s="116">
        <v>6.5789473684210522</v>
      </c>
    </row>
    <row r="55" spans="1:12" s="110" customFormat="1" ht="13.5" customHeight="1" x14ac:dyDescent="0.2">
      <c r="A55" s="120"/>
      <c r="B55" s="121" t="s">
        <v>112</v>
      </c>
      <c r="C55" s="113">
        <v>0.20069126992975805</v>
      </c>
      <c r="D55" s="115">
        <v>18</v>
      </c>
      <c r="E55" s="114">
        <v>20</v>
      </c>
      <c r="F55" s="114">
        <v>22</v>
      </c>
      <c r="G55" s="114">
        <v>20</v>
      </c>
      <c r="H55" s="140">
        <v>15</v>
      </c>
      <c r="I55" s="115">
        <v>3</v>
      </c>
      <c r="J55" s="116">
        <v>20</v>
      </c>
    </row>
    <row r="56" spans="1:12" s="110" customFormat="1" ht="13.5" customHeight="1" x14ac:dyDescent="0.2">
      <c r="A56" s="118" t="s">
        <v>113</v>
      </c>
      <c r="B56" s="122" t="s">
        <v>116</v>
      </c>
      <c r="C56" s="113">
        <v>85.940461589920844</v>
      </c>
      <c r="D56" s="115">
        <v>7708</v>
      </c>
      <c r="E56" s="114">
        <v>8115</v>
      </c>
      <c r="F56" s="114">
        <v>8224</v>
      </c>
      <c r="G56" s="114">
        <v>8019</v>
      </c>
      <c r="H56" s="140">
        <v>7966</v>
      </c>
      <c r="I56" s="115">
        <v>-258</v>
      </c>
      <c r="J56" s="116">
        <v>-3.2387647501883001</v>
      </c>
    </row>
    <row r="57" spans="1:12" s="110" customFormat="1" ht="13.5" customHeight="1" x14ac:dyDescent="0.2">
      <c r="A57" s="142"/>
      <c r="B57" s="124" t="s">
        <v>117</v>
      </c>
      <c r="C57" s="125">
        <v>14.059538410079162</v>
      </c>
      <c r="D57" s="143">
        <v>1261</v>
      </c>
      <c r="E57" s="144">
        <v>1289</v>
      </c>
      <c r="F57" s="144">
        <v>1294</v>
      </c>
      <c r="G57" s="144">
        <v>1236</v>
      </c>
      <c r="H57" s="145">
        <v>1184</v>
      </c>
      <c r="I57" s="143">
        <v>77</v>
      </c>
      <c r="J57" s="146">
        <v>6.5033783783783781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55509</v>
      </c>
      <c r="E12" s="236">
        <v>56131</v>
      </c>
      <c r="F12" s="114">
        <v>56493</v>
      </c>
      <c r="G12" s="114">
        <v>55758</v>
      </c>
      <c r="H12" s="140">
        <v>55287</v>
      </c>
      <c r="I12" s="115">
        <v>222</v>
      </c>
      <c r="J12" s="116">
        <v>0.40154104943295893</v>
      </c>
    </row>
    <row r="13" spans="1:15" s="110" customFormat="1" ht="12" customHeight="1" x14ac:dyDescent="0.2">
      <c r="A13" s="118" t="s">
        <v>105</v>
      </c>
      <c r="B13" s="119" t="s">
        <v>106</v>
      </c>
      <c r="C13" s="113">
        <v>52.56805202759913</v>
      </c>
      <c r="D13" s="115">
        <v>29180</v>
      </c>
      <c r="E13" s="114">
        <v>29450</v>
      </c>
      <c r="F13" s="114">
        <v>29689</v>
      </c>
      <c r="G13" s="114">
        <v>29337</v>
      </c>
      <c r="H13" s="140">
        <v>28942</v>
      </c>
      <c r="I13" s="115">
        <v>238</v>
      </c>
      <c r="J13" s="116">
        <v>0.82233432382005389</v>
      </c>
    </row>
    <row r="14" spans="1:15" s="110" customFormat="1" ht="12" customHeight="1" x14ac:dyDescent="0.2">
      <c r="A14" s="118"/>
      <c r="B14" s="119" t="s">
        <v>107</v>
      </c>
      <c r="C14" s="113">
        <v>47.43194797240087</v>
      </c>
      <c r="D14" s="115">
        <v>26329</v>
      </c>
      <c r="E14" s="114">
        <v>26681</v>
      </c>
      <c r="F14" s="114">
        <v>26804</v>
      </c>
      <c r="G14" s="114">
        <v>26421</v>
      </c>
      <c r="H14" s="140">
        <v>26345</v>
      </c>
      <c r="I14" s="115">
        <v>-16</v>
      </c>
      <c r="J14" s="116">
        <v>-6.0732586828620233E-2</v>
      </c>
    </row>
    <row r="15" spans="1:15" s="110" customFormat="1" ht="12" customHeight="1" x14ac:dyDescent="0.2">
      <c r="A15" s="118" t="s">
        <v>105</v>
      </c>
      <c r="B15" s="121" t="s">
        <v>108</v>
      </c>
      <c r="C15" s="113">
        <v>12.979877137040841</v>
      </c>
      <c r="D15" s="115">
        <v>7205</v>
      </c>
      <c r="E15" s="114">
        <v>7551</v>
      </c>
      <c r="F15" s="114">
        <v>7708</v>
      </c>
      <c r="G15" s="114">
        <v>7196</v>
      </c>
      <c r="H15" s="140">
        <v>7336</v>
      </c>
      <c r="I15" s="115">
        <v>-131</v>
      </c>
      <c r="J15" s="116">
        <v>-1.7857142857142858</v>
      </c>
    </row>
    <row r="16" spans="1:15" s="110" customFormat="1" ht="12" customHeight="1" x14ac:dyDescent="0.2">
      <c r="A16" s="118"/>
      <c r="B16" s="121" t="s">
        <v>109</v>
      </c>
      <c r="C16" s="113">
        <v>66.19827415374084</v>
      </c>
      <c r="D16" s="115">
        <v>36746</v>
      </c>
      <c r="E16" s="114">
        <v>36948</v>
      </c>
      <c r="F16" s="114">
        <v>37221</v>
      </c>
      <c r="G16" s="114">
        <v>37188</v>
      </c>
      <c r="H16" s="140">
        <v>36812</v>
      </c>
      <c r="I16" s="115">
        <v>-66</v>
      </c>
      <c r="J16" s="116">
        <v>-0.17928936216451158</v>
      </c>
    </row>
    <row r="17" spans="1:10" s="110" customFormat="1" ht="12" customHeight="1" x14ac:dyDescent="0.2">
      <c r="A17" s="118"/>
      <c r="B17" s="121" t="s">
        <v>110</v>
      </c>
      <c r="C17" s="113">
        <v>19.452701363742815</v>
      </c>
      <c r="D17" s="115">
        <v>10798</v>
      </c>
      <c r="E17" s="114">
        <v>10864</v>
      </c>
      <c r="F17" s="114">
        <v>10783</v>
      </c>
      <c r="G17" s="114">
        <v>10617</v>
      </c>
      <c r="H17" s="140">
        <v>10419</v>
      </c>
      <c r="I17" s="115">
        <v>379</v>
      </c>
      <c r="J17" s="116">
        <v>3.6375851809194741</v>
      </c>
    </row>
    <row r="18" spans="1:10" s="110" customFormat="1" ht="12" customHeight="1" x14ac:dyDescent="0.2">
      <c r="A18" s="120"/>
      <c r="B18" s="121" t="s">
        <v>111</v>
      </c>
      <c r="C18" s="113">
        <v>1.3691473454755085</v>
      </c>
      <c r="D18" s="115">
        <v>760</v>
      </c>
      <c r="E18" s="114">
        <v>768</v>
      </c>
      <c r="F18" s="114">
        <v>781</v>
      </c>
      <c r="G18" s="114">
        <v>757</v>
      </c>
      <c r="H18" s="140">
        <v>720</v>
      </c>
      <c r="I18" s="115">
        <v>40</v>
      </c>
      <c r="J18" s="116">
        <v>5.5555555555555554</v>
      </c>
    </row>
    <row r="19" spans="1:10" s="110" customFormat="1" ht="12" customHeight="1" x14ac:dyDescent="0.2">
      <c r="A19" s="120"/>
      <c r="B19" s="121" t="s">
        <v>112</v>
      </c>
      <c r="C19" s="113">
        <v>0.29544758507629393</v>
      </c>
      <c r="D19" s="115">
        <v>164</v>
      </c>
      <c r="E19" s="114">
        <v>165</v>
      </c>
      <c r="F19" s="114">
        <v>199</v>
      </c>
      <c r="G19" s="114">
        <v>179</v>
      </c>
      <c r="H19" s="140">
        <v>164</v>
      </c>
      <c r="I19" s="115">
        <v>0</v>
      </c>
      <c r="J19" s="116">
        <v>0</v>
      </c>
    </row>
    <row r="20" spans="1:10" s="110" customFormat="1" ht="12" customHeight="1" x14ac:dyDescent="0.2">
      <c r="A20" s="118" t="s">
        <v>113</v>
      </c>
      <c r="B20" s="119" t="s">
        <v>181</v>
      </c>
      <c r="C20" s="113">
        <v>70.588553207587964</v>
      </c>
      <c r="D20" s="115">
        <v>39183</v>
      </c>
      <c r="E20" s="114">
        <v>39813</v>
      </c>
      <c r="F20" s="114">
        <v>40142</v>
      </c>
      <c r="G20" s="114">
        <v>39582</v>
      </c>
      <c r="H20" s="140">
        <v>39244</v>
      </c>
      <c r="I20" s="115">
        <v>-61</v>
      </c>
      <c r="J20" s="116">
        <v>-0.15543777392722455</v>
      </c>
    </row>
    <row r="21" spans="1:10" s="110" customFormat="1" ht="12" customHeight="1" x14ac:dyDescent="0.2">
      <c r="A21" s="118"/>
      <c r="B21" s="119" t="s">
        <v>182</v>
      </c>
      <c r="C21" s="113">
        <v>29.41144679241204</v>
      </c>
      <c r="D21" s="115">
        <v>16326</v>
      </c>
      <c r="E21" s="114">
        <v>16318</v>
      </c>
      <c r="F21" s="114">
        <v>16351</v>
      </c>
      <c r="G21" s="114">
        <v>16176</v>
      </c>
      <c r="H21" s="140">
        <v>16043</v>
      </c>
      <c r="I21" s="115">
        <v>283</v>
      </c>
      <c r="J21" s="116">
        <v>1.7640092252072554</v>
      </c>
    </row>
    <row r="22" spans="1:10" s="110" customFormat="1" ht="12" customHeight="1" x14ac:dyDescent="0.2">
      <c r="A22" s="118" t="s">
        <v>113</v>
      </c>
      <c r="B22" s="119" t="s">
        <v>116</v>
      </c>
      <c r="C22" s="113">
        <v>85.964438199210946</v>
      </c>
      <c r="D22" s="115">
        <v>47718</v>
      </c>
      <c r="E22" s="114">
        <v>48240</v>
      </c>
      <c r="F22" s="114">
        <v>48534</v>
      </c>
      <c r="G22" s="114">
        <v>47907</v>
      </c>
      <c r="H22" s="140">
        <v>47553</v>
      </c>
      <c r="I22" s="115">
        <v>165</v>
      </c>
      <c r="J22" s="116">
        <v>0.34698126301179738</v>
      </c>
    </row>
    <row r="23" spans="1:10" s="110" customFormat="1" ht="12" customHeight="1" x14ac:dyDescent="0.2">
      <c r="A23" s="118"/>
      <c r="B23" s="119" t="s">
        <v>117</v>
      </c>
      <c r="C23" s="113">
        <v>14.017546704138068</v>
      </c>
      <c r="D23" s="115">
        <v>7781</v>
      </c>
      <c r="E23" s="114">
        <v>7881</v>
      </c>
      <c r="F23" s="114">
        <v>7947</v>
      </c>
      <c r="G23" s="114">
        <v>7839</v>
      </c>
      <c r="H23" s="140">
        <v>7721</v>
      </c>
      <c r="I23" s="115">
        <v>60</v>
      </c>
      <c r="J23" s="116">
        <v>0.77710141173423131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64935</v>
      </c>
      <c r="E64" s="236">
        <v>65415</v>
      </c>
      <c r="F64" s="236">
        <v>65761</v>
      </c>
      <c r="G64" s="236">
        <v>64723</v>
      </c>
      <c r="H64" s="140">
        <v>64437</v>
      </c>
      <c r="I64" s="115">
        <v>498</v>
      </c>
      <c r="J64" s="116">
        <v>0.77284789794683184</v>
      </c>
    </row>
    <row r="65" spans="1:12" s="110" customFormat="1" ht="12" customHeight="1" x14ac:dyDescent="0.2">
      <c r="A65" s="118" t="s">
        <v>105</v>
      </c>
      <c r="B65" s="119" t="s">
        <v>106</v>
      </c>
      <c r="C65" s="113">
        <v>52.067452067452066</v>
      </c>
      <c r="D65" s="235">
        <v>33810</v>
      </c>
      <c r="E65" s="236">
        <v>34112</v>
      </c>
      <c r="F65" s="236">
        <v>34399</v>
      </c>
      <c r="G65" s="236">
        <v>33876</v>
      </c>
      <c r="H65" s="140">
        <v>33656</v>
      </c>
      <c r="I65" s="115">
        <v>154</v>
      </c>
      <c r="J65" s="116">
        <v>0.45757071547420963</v>
      </c>
    </row>
    <row r="66" spans="1:12" s="110" customFormat="1" ht="12" customHeight="1" x14ac:dyDescent="0.2">
      <c r="A66" s="118"/>
      <c r="B66" s="119" t="s">
        <v>107</v>
      </c>
      <c r="C66" s="113">
        <v>47.932547932547934</v>
      </c>
      <c r="D66" s="235">
        <v>31125</v>
      </c>
      <c r="E66" s="236">
        <v>31303</v>
      </c>
      <c r="F66" s="236">
        <v>31362</v>
      </c>
      <c r="G66" s="236">
        <v>30847</v>
      </c>
      <c r="H66" s="140">
        <v>30781</v>
      </c>
      <c r="I66" s="115">
        <v>344</v>
      </c>
      <c r="J66" s="116">
        <v>1.1175725285078457</v>
      </c>
    </row>
    <row r="67" spans="1:12" s="110" customFormat="1" ht="12" customHeight="1" x14ac:dyDescent="0.2">
      <c r="A67" s="118" t="s">
        <v>105</v>
      </c>
      <c r="B67" s="121" t="s">
        <v>108</v>
      </c>
      <c r="C67" s="113">
        <v>12.817432817432817</v>
      </c>
      <c r="D67" s="235">
        <v>8323</v>
      </c>
      <c r="E67" s="236">
        <v>8637</v>
      </c>
      <c r="F67" s="236">
        <v>8852</v>
      </c>
      <c r="G67" s="236">
        <v>8237</v>
      </c>
      <c r="H67" s="140">
        <v>8417</v>
      </c>
      <c r="I67" s="115">
        <v>-94</v>
      </c>
      <c r="J67" s="116">
        <v>-1.1167874539622193</v>
      </c>
    </row>
    <row r="68" spans="1:12" s="110" customFormat="1" ht="12" customHeight="1" x14ac:dyDescent="0.2">
      <c r="A68" s="118"/>
      <c r="B68" s="121" t="s">
        <v>109</v>
      </c>
      <c r="C68" s="113">
        <v>65.522445522445523</v>
      </c>
      <c r="D68" s="235">
        <v>42547</v>
      </c>
      <c r="E68" s="236">
        <v>42773</v>
      </c>
      <c r="F68" s="236">
        <v>43024</v>
      </c>
      <c r="G68" s="236">
        <v>42829</v>
      </c>
      <c r="H68" s="140">
        <v>42663</v>
      </c>
      <c r="I68" s="115">
        <v>-116</v>
      </c>
      <c r="J68" s="116">
        <v>-0.27189836626585095</v>
      </c>
    </row>
    <row r="69" spans="1:12" s="110" customFormat="1" ht="12" customHeight="1" x14ac:dyDescent="0.2">
      <c r="A69" s="118"/>
      <c r="B69" s="121" t="s">
        <v>110</v>
      </c>
      <c r="C69" s="113">
        <v>20.381920381920381</v>
      </c>
      <c r="D69" s="235">
        <v>13235</v>
      </c>
      <c r="E69" s="236">
        <v>13173</v>
      </c>
      <c r="F69" s="236">
        <v>13051</v>
      </c>
      <c r="G69" s="236">
        <v>12850</v>
      </c>
      <c r="H69" s="140">
        <v>12589</v>
      </c>
      <c r="I69" s="115">
        <v>646</v>
      </c>
      <c r="J69" s="116">
        <v>5.1314639764874093</v>
      </c>
    </row>
    <row r="70" spans="1:12" s="110" customFormat="1" ht="12" customHeight="1" x14ac:dyDescent="0.2">
      <c r="A70" s="120"/>
      <c r="B70" s="121" t="s">
        <v>111</v>
      </c>
      <c r="C70" s="113">
        <v>1.2782012782012782</v>
      </c>
      <c r="D70" s="235">
        <v>830</v>
      </c>
      <c r="E70" s="236">
        <v>832</v>
      </c>
      <c r="F70" s="236">
        <v>834</v>
      </c>
      <c r="G70" s="236">
        <v>807</v>
      </c>
      <c r="H70" s="140">
        <v>768</v>
      </c>
      <c r="I70" s="115">
        <v>62</v>
      </c>
      <c r="J70" s="116">
        <v>8.0729166666666661</v>
      </c>
    </row>
    <row r="71" spans="1:12" s="110" customFormat="1" ht="12" customHeight="1" x14ac:dyDescent="0.2">
      <c r="A71" s="120"/>
      <c r="B71" s="121" t="s">
        <v>112</v>
      </c>
      <c r="C71" s="113">
        <v>0.30492030492030492</v>
      </c>
      <c r="D71" s="235">
        <v>198</v>
      </c>
      <c r="E71" s="236">
        <v>193</v>
      </c>
      <c r="F71" s="236">
        <v>214</v>
      </c>
      <c r="G71" s="236">
        <v>177</v>
      </c>
      <c r="H71" s="140">
        <v>159</v>
      </c>
      <c r="I71" s="115">
        <v>39</v>
      </c>
      <c r="J71" s="116">
        <v>24.528301886792452</v>
      </c>
    </row>
    <row r="72" spans="1:12" s="110" customFormat="1" ht="12" customHeight="1" x14ac:dyDescent="0.2">
      <c r="A72" s="118" t="s">
        <v>113</v>
      </c>
      <c r="B72" s="119" t="s">
        <v>181</v>
      </c>
      <c r="C72" s="113">
        <v>70.162470162470157</v>
      </c>
      <c r="D72" s="235">
        <v>45560</v>
      </c>
      <c r="E72" s="236">
        <v>46159</v>
      </c>
      <c r="F72" s="236">
        <v>46536</v>
      </c>
      <c r="G72" s="236">
        <v>45762</v>
      </c>
      <c r="H72" s="140">
        <v>45669</v>
      </c>
      <c r="I72" s="115">
        <v>-109</v>
      </c>
      <c r="J72" s="116">
        <v>-0.23867393636821477</v>
      </c>
    </row>
    <row r="73" spans="1:12" s="110" customFormat="1" ht="12" customHeight="1" x14ac:dyDescent="0.2">
      <c r="A73" s="118"/>
      <c r="B73" s="119" t="s">
        <v>182</v>
      </c>
      <c r="C73" s="113">
        <v>29.837529837529839</v>
      </c>
      <c r="D73" s="115">
        <v>19375</v>
      </c>
      <c r="E73" s="114">
        <v>19256</v>
      </c>
      <c r="F73" s="114">
        <v>19225</v>
      </c>
      <c r="G73" s="114">
        <v>18961</v>
      </c>
      <c r="H73" s="140">
        <v>18768</v>
      </c>
      <c r="I73" s="115">
        <v>607</v>
      </c>
      <c r="J73" s="116">
        <v>3.2342284739982952</v>
      </c>
    </row>
    <row r="74" spans="1:12" s="110" customFormat="1" ht="12" customHeight="1" x14ac:dyDescent="0.2">
      <c r="A74" s="118" t="s">
        <v>113</v>
      </c>
      <c r="B74" s="119" t="s">
        <v>116</v>
      </c>
      <c r="C74" s="113">
        <v>89.494109494109495</v>
      </c>
      <c r="D74" s="115">
        <v>58113</v>
      </c>
      <c r="E74" s="114">
        <v>58488</v>
      </c>
      <c r="F74" s="114">
        <v>58774</v>
      </c>
      <c r="G74" s="114">
        <v>57912</v>
      </c>
      <c r="H74" s="140">
        <v>57777</v>
      </c>
      <c r="I74" s="115">
        <v>336</v>
      </c>
      <c r="J74" s="116">
        <v>0.58154629004621217</v>
      </c>
    </row>
    <row r="75" spans="1:12" s="110" customFormat="1" ht="12" customHeight="1" x14ac:dyDescent="0.2">
      <c r="A75" s="142"/>
      <c r="B75" s="124" t="s">
        <v>117</v>
      </c>
      <c r="C75" s="125">
        <v>10.493570493570493</v>
      </c>
      <c r="D75" s="143">
        <v>6814</v>
      </c>
      <c r="E75" s="144">
        <v>6920</v>
      </c>
      <c r="F75" s="144">
        <v>6978</v>
      </c>
      <c r="G75" s="144">
        <v>6797</v>
      </c>
      <c r="H75" s="145">
        <v>6646</v>
      </c>
      <c r="I75" s="143">
        <v>168</v>
      </c>
      <c r="J75" s="146">
        <v>2.527836292506771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55509</v>
      </c>
      <c r="G11" s="114">
        <v>56131</v>
      </c>
      <c r="H11" s="114">
        <v>56493</v>
      </c>
      <c r="I11" s="114">
        <v>55758</v>
      </c>
      <c r="J11" s="140">
        <v>55287</v>
      </c>
      <c r="K11" s="114">
        <v>222</v>
      </c>
      <c r="L11" s="116">
        <v>0.40154104943295893</v>
      </c>
    </row>
    <row r="12" spans="1:17" s="110" customFormat="1" ht="24.95" customHeight="1" x14ac:dyDescent="0.2">
      <c r="A12" s="604" t="s">
        <v>185</v>
      </c>
      <c r="B12" s="605"/>
      <c r="C12" s="605"/>
      <c r="D12" s="606"/>
      <c r="E12" s="113">
        <v>52.56805202759913</v>
      </c>
      <c r="F12" s="115">
        <v>29180</v>
      </c>
      <c r="G12" s="114">
        <v>29450</v>
      </c>
      <c r="H12" s="114">
        <v>29689</v>
      </c>
      <c r="I12" s="114">
        <v>29337</v>
      </c>
      <c r="J12" s="140">
        <v>28942</v>
      </c>
      <c r="K12" s="114">
        <v>238</v>
      </c>
      <c r="L12" s="116">
        <v>0.82233432382005389</v>
      </c>
    </row>
    <row r="13" spans="1:17" s="110" customFormat="1" ht="15" customHeight="1" x14ac:dyDescent="0.2">
      <c r="A13" s="120"/>
      <c r="B13" s="612" t="s">
        <v>107</v>
      </c>
      <c r="C13" s="612"/>
      <c r="E13" s="113">
        <v>47.43194797240087</v>
      </c>
      <c r="F13" s="115">
        <v>26329</v>
      </c>
      <c r="G13" s="114">
        <v>26681</v>
      </c>
      <c r="H13" s="114">
        <v>26804</v>
      </c>
      <c r="I13" s="114">
        <v>26421</v>
      </c>
      <c r="J13" s="140">
        <v>26345</v>
      </c>
      <c r="K13" s="114">
        <v>-16</v>
      </c>
      <c r="L13" s="116">
        <v>-6.0732586828620233E-2</v>
      </c>
    </row>
    <row r="14" spans="1:17" s="110" customFormat="1" ht="24.95" customHeight="1" x14ac:dyDescent="0.2">
      <c r="A14" s="604" t="s">
        <v>186</v>
      </c>
      <c r="B14" s="605"/>
      <c r="C14" s="605"/>
      <c r="D14" s="606"/>
      <c r="E14" s="113">
        <v>12.979877137040841</v>
      </c>
      <c r="F14" s="115">
        <v>7205</v>
      </c>
      <c r="G14" s="114">
        <v>7551</v>
      </c>
      <c r="H14" s="114">
        <v>7708</v>
      </c>
      <c r="I14" s="114">
        <v>7196</v>
      </c>
      <c r="J14" s="140">
        <v>7336</v>
      </c>
      <c r="K14" s="114">
        <v>-131</v>
      </c>
      <c r="L14" s="116">
        <v>-1.7857142857142858</v>
      </c>
    </row>
    <row r="15" spans="1:17" s="110" customFormat="1" ht="15" customHeight="1" x14ac:dyDescent="0.2">
      <c r="A15" s="120"/>
      <c r="B15" s="119"/>
      <c r="C15" s="258" t="s">
        <v>106</v>
      </c>
      <c r="E15" s="113">
        <v>57.057598889659957</v>
      </c>
      <c r="F15" s="115">
        <v>4111</v>
      </c>
      <c r="G15" s="114">
        <v>4310</v>
      </c>
      <c r="H15" s="114">
        <v>4427</v>
      </c>
      <c r="I15" s="114">
        <v>4147</v>
      </c>
      <c r="J15" s="140">
        <v>4231</v>
      </c>
      <c r="K15" s="114">
        <v>-120</v>
      </c>
      <c r="L15" s="116">
        <v>-2.8362089340581425</v>
      </c>
    </row>
    <row r="16" spans="1:17" s="110" customFormat="1" ht="15" customHeight="1" x14ac:dyDescent="0.2">
      <c r="A16" s="120"/>
      <c r="B16" s="119"/>
      <c r="C16" s="258" t="s">
        <v>107</v>
      </c>
      <c r="E16" s="113">
        <v>42.942401110340043</v>
      </c>
      <c r="F16" s="115">
        <v>3094</v>
      </c>
      <c r="G16" s="114">
        <v>3241</v>
      </c>
      <c r="H16" s="114">
        <v>3281</v>
      </c>
      <c r="I16" s="114">
        <v>3049</v>
      </c>
      <c r="J16" s="140">
        <v>3105</v>
      </c>
      <c r="K16" s="114">
        <v>-11</v>
      </c>
      <c r="L16" s="116">
        <v>-0.35426731078904994</v>
      </c>
    </row>
    <row r="17" spans="1:12" s="110" customFormat="1" ht="15" customHeight="1" x14ac:dyDescent="0.2">
      <c r="A17" s="120"/>
      <c r="B17" s="121" t="s">
        <v>109</v>
      </c>
      <c r="C17" s="258"/>
      <c r="E17" s="113">
        <v>66.19827415374084</v>
      </c>
      <c r="F17" s="115">
        <v>36746</v>
      </c>
      <c r="G17" s="114">
        <v>36948</v>
      </c>
      <c r="H17" s="114">
        <v>37221</v>
      </c>
      <c r="I17" s="114">
        <v>37188</v>
      </c>
      <c r="J17" s="140">
        <v>36812</v>
      </c>
      <c r="K17" s="114">
        <v>-66</v>
      </c>
      <c r="L17" s="116">
        <v>-0.17928936216451158</v>
      </c>
    </row>
    <row r="18" spans="1:12" s="110" customFormat="1" ht="15" customHeight="1" x14ac:dyDescent="0.2">
      <c r="A18" s="120"/>
      <c r="B18" s="119"/>
      <c r="C18" s="258" t="s">
        <v>106</v>
      </c>
      <c r="E18" s="113">
        <v>52.675121101616504</v>
      </c>
      <c r="F18" s="115">
        <v>19356</v>
      </c>
      <c r="G18" s="114">
        <v>19415</v>
      </c>
      <c r="H18" s="114">
        <v>19586</v>
      </c>
      <c r="I18" s="114">
        <v>19614</v>
      </c>
      <c r="J18" s="140">
        <v>19329</v>
      </c>
      <c r="K18" s="114">
        <v>27</v>
      </c>
      <c r="L18" s="116">
        <v>0.1396864814527394</v>
      </c>
    </row>
    <row r="19" spans="1:12" s="110" customFormat="1" ht="15" customHeight="1" x14ac:dyDescent="0.2">
      <c r="A19" s="120"/>
      <c r="B19" s="119"/>
      <c r="C19" s="258" t="s">
        <v>107</v>
      </c>
      <c r="E19" s="113">
        <v>47.324878898383496</v>
      </c>
      <c r="F19" s="115">
        <v>17390</v>
      </c>
      <c r="G19" s="114">
        <v>17533</v>
      </c>
      <c r="H19" s="114">
        <v>17635</v>
      </c>
      <c r="I19" s="114">
        <v>17574</v>
      </c>
      <c r="J19" s="140">
        <v>17483</v>
      </c>
      <c r="K19" s="114">
        <v>-93</v>
      </c>
      <c r="L19" s="116">
        <v>-0.53194531830921465</v>
      </c>
    </row>
    <row r="20" spans="1:12" s="110" customFormat="1" ht="15" customHeight="1" x14ac:dyDescent="0.2">
      <c r="A20" s="120"/>
      <c r="B20" s="121" t="s">
        <v>110</v>
      </c>
      <c r="C20" s="258"/>
      <c r="E20" s="113">
        <v>19.452701363742815</v>
      </c>
      <c r="F20" s="115">
        <v>10798</v>
      </c>
      <c r="G20" s="114">
        <v>10864</v>
      </c>
      <c r="H20" s="114">
        <v>10783</v>
      </c>
      <c r="I20" s="114">
        <v>10617</v>
      </c>
      <c r="J20" s="140">
        <v>10419</v>
      </c>
      <c r="K20" s="114">
        <v>379</v>
      </c>
      <c r="L20" s="116">
        <v>3.6375851809194741</v>
      </c>
    </row>
    <row r="21" spans="1:12" s="110" customFormat="1" ht="15" customHeight="1" x14ac:dyDescent="0.2">
      <c r="A21" s="120"/>
      <c r="B21" s="119"/>
      <c r="C21" s="258" t="s">
        <v>106</v>
      </c>
      <c r="E21" s="113">
        <v>48.972031857751432</v>
      </c>
      <c r="F21" s="115">
        <v>5288</v>
      </c>
      <c r="G21" s="114">
        <v>5291</v>
      </c>
      <c r="H21" s="114">
        <v>5224</v>
      </c>
      <c r="I21" s="114">
        <v>5121</v>
      </c>
      <c r="J21" s="140">
        <v>4958</v>
      </c>
      <c r="K21" s="114">
        <v>330</v>
      </c>
      <c r="L21" s="116">
        <v>6.6559096409842677</v>
      </c>
    </row>
    <row r="22" spans="1:12" s="110" customFormat="1" ht="15" customHeight="1" x14ac:dyDescent="0.2">
      <c r="A22" s="120"/>
      <c r="B22" s="119"/>
      <c r="C22" s="258" t="s">
        <v>107</v>
      </c>
      <c r="E22" s="113">
        <v>51.027968142248568</v>
      </c>
      <c r="F22" s="115">
        <v>5510</v>
      </c>
      <c r="G22" s="114">
        <v>5573</v>
      </c>
      <c r="H22" s="114">
        <v>5559</v>
      </c>
      <c r="I22" s="114">
        <v>5496</v>
      </c>
      <c r="J22" s="140">
        <v>5461</v>
      </c>
      <c r="K22" s="114">
        <v>49</v>
      </c>
      <c r="L22" s="116">
        <v>0.89727156198498448</v>
      </c>
    </row>
    <row r="23" spans="1:12" s="110" customFormat="1" ht="15" customHeight="1" x14ac:dyDescent="0.2">
      <c r="A23" s="120"/>
      <c r="B23" s="121" t="s">
        <v>111</v>
      </c>
      <c r="C23" s="258"/>
      <c r="E23" s="113">
        <v>1.3691473454755085</v>
      </c>
      <c r="F23" s="115">
        <v>760</v>
      </c>
      <c r="G23" s="114">
        <v>768</v>
      </c>
      <c r="H23" s="114">
        <v>781</v>
      </c>
      <c r="I23" s="114">
        <v>757</v>
      </c>
      <c r="J23" s="140">
        <v>720</v>
      </c>
      <c r="K23" s="114">
        <v>40</v>
      </c>
      <c r="L23" s="116">
        <v>5.5555555555555554</v>
      </c>
    </row>
    <row r="24" spans="1:12" s="110" customFormat="1" ht="15" customHeight="1" x14ac:dyDescent="0.2">
      <c r="A24" s="120"/>
      <c r="B24" s="119"/>
      <c r="C24" s="258" t="s">
        <v>106</v>
      </c>
      <c r="E24" s="113">
        <v>55.921052631578945</v>
      </c>
      <c r="F24" s="115">
        <v>425</v>
      </c>
      <c r="G24" s="114">
        <v>434</v>
      </c>
      <c r="H24" s="114">
        <v>452</v>
      </c>
      <c r="I24" s="114">
        <v>455</v>
      </c>
      <c r="J24" s="140">
        <v>424</v>
      </c>
      <c r="K24" s="114">
        <v>1</v>
      </c>
      <c r="L24" s="116">
        <v>0.23584905660377359</v>
      </c>
    </row>
    <row r="25" spans="1:12" s="110" customFormat="1" ht="15" customHeight="1" x14ac:dyDescent="0.2">
      <c r="A25" s="120"/>
      <c r="B25" s="119"/>
      <c r="C25" s="258" t="s">
        <v>107</v>
      </c>
      <c r="E25" s="113">
        <v>44.078947368421055</v>
      </c>
      <c r="F25" s="115">
        <v>335</v>
      </c>
      <c r="G25" s="114">
        <v>334</v>
      </c>
      <c r="H25" s="114">
        <v>329</v>
      </c>
      <c r="I25" s="114">
        <v>302</v>
      </c>
      <c r="J25" s="140">
        <v>296</v>
      </c>
      <c r="K25" s="114">
        <v>39</v>
      </c>
      <c r="L25" s="116">
        <v>13.175675675675675</v>
      </c>
    </row>
    <row r="26" spans="1:12" s="110" customFormat="1" ht="15" customHeight="1" x14ac:dyDescent="0.2">
      <c r="A26" s="120"/>
      <c r="C26" s="121" t="s">
        <v>187</v>
      </c>
      <c r="D26" s="110" t="s">
        <v>188</v>
      </c>
      <c r="E26" s="113">
        <v>0.29544758507629393</v>
      </c>
      <c r="F26" s="115">
        <v>164</v>
      </c>
      <c r="G26" s="114">
        <v>165</v>
      </c>
      <c r="H26" s="114">
        <v>199</v>
      </c>
      <c r="I26" s="114">
        <v>179</v>
      </c>
      <c r="J26" s="140">
        <v>164</v>
      </c>
      <c r="K26" s="114">
        <v>0</v>
      </c>
      <c r="L26" s="116">
        <v>0</v>
      </c>
    </row>
    <row r="27" spans="1:12" s="110" customFormat="1" ht="15" customHeight="1" x14ac:dyDescent="0.2">
      <c r="A27" s="120"/>
      <c r="B27" s="119"/>
      <c r="D27" s="259" t="s">
        <v>106</v>
      </c>
      <c r="E27" s="113">
        <v>42.073170731707314</v>
      </c>
      <c r="F27" s="115">
        <v>69</v>
      </c>
      <c r="G27" s="114">
        <v>65</v>
      </c>
      <c r="H27" s="114">
        <v>89</v>
      </c>
      <c r="I27" s="114">
        <v>90</v>
      </c>
      <c r="J27" s="140">
        <v>84</v>
      </c>
      <c r="K27" s="114">
        <v>-15</v>
      </c>
      <c r="L27" s="116">
        <v>-17.857142857142858</v>
      </c>
    </row>
    <row r="28" spans="1:12" s="110" customFormat="1" ht="15" customHeight="1" x14ac:dyDescent="0.2">
      <c r="A28" s="120"/>
      <c r="B28" s="119"/>
      <c r="D28" s="259" t="s">
        <v>107</v>
      </c>
      <c r="E28" s="113">
        <v>57.926829268292686</v>
      </c>
      <c r="F28" s="115">
        <v>95</v>
      </c>
      <c r="G28" s="114">
        <v>100</v>
      </c>
      <c r="H28" s="114">
        <v>110</v>
      </c>
      <c r="I28" s="114">
        <v>89</v>
      </c>
      <c r="J28" s="140">
        <v>80</v>
      </c>
      <c r="K28" s="114">
        <v>15</v>
      </c>
      <c r="L28" s="116">
        <v>18.75</v>
      </c>
    </row>
    <row r="29" spans="1:12" s="110" customFormat="1" ht="24.95" customHeight="1" x14ac:dyDescent="0.2">
      <c r="A29" s="604" t="s">
        <v>189</v>
      </c>
      <c r="B29" s="605"/>
      <c r="C29" s="605"/>
      <c r="D29" s="606"/>
      <c r="E29" s="113">
        <v>85.964438199210946</v>
      </c>
      <c r="F29" s="115">
        <v>47718</v>
      </c>
      <c r="G29" s="114">
        <v>48240</v>
      </c>
      <c r="H29" s="114">
        <v>48534</v>
      </c>
      <c r="I29" s="114">
        <v>47907</v>
      </c>
      <c r="J29" s="140">
        <v>47553</v>
      </c>
      <c r="K29" s="114">
        <v>165</v>
      </c>
      <c r="L29" s="116">
        <v>0.34698126301179738</v>
      </c>
    </row>
    <row r="30" spans="1:12" s="110" customFormat="1" ht="15" customHeight="1" x14ac:dyDescent="0.2">
      <c r="A30" s="120"/>
      <c r="B30" s="119"/>
      <c r="C30" s="258" t="s">
        <v>106</v>
      </c>
      <c r="E30" s="113">
        <v>51.552873129636616</v>
      </c>
      <c r="F30" s="115">
        <v>24600</v>
      </c>
      <c r="G30" s="114">
        <v>24869</v>
      </c>
      <c r="H30" s="114">
        <v>25044</v>
      </c>
      <c r="I30" s="114">
        <v>24717</v>
      </c>
      <c r="J30" s="140">
        <v>24451</v>
      </c>
      <c r="K30" s="114">
        <v>149</v>
      </c>
      <c r="L30" s="116">
        <v>0.6093820293648522</v>
      </c>
    </row>
    <row r="31" spans="1:12" s="110" customFormat="1" ht="15" customHeight="1" x14ac:dyDescent="0.2">
      <c r="A31" s="120"/>
      <c r="B31" s="119"/>
      <c r="C31" s="258" t="s">
        <v>107</v>
      </c>
      <c r="E31" s="113">
        <v>48.447126870363384</v>
      </c>
      <c r="F31" s="115">
        <v>23118</v>
      </c>
      <c r="G31" s="114">
        <v>23371</v>
      </c>
      <c r="H31" s="114">
        <v>23490</v>
      </c>
      <c r="I31" s="114">
        <v>23190</v>
      </c>
      <c r="J31" s="140">
        <v>23102</v>
      </c>
      <c r="K31" s="114">
        <v>16</v>
      </c>
      <c r="L31" s="116">
        <v>6.9258072894121725E-2</v>
      </c>
    </row>
    <row r="32" spans="1:12" s="110" customFormat="1" ht="15" customHeight="1" x14ac:dyDescent="0.2">
      <c r="A32" s="120"/>
      <c r="B32" s="119" t="s">
        <v>117</v>
      </c>
      <c r="C32" s="258"/>
      <c r="E32" s="113">
        <v>14.017546704138068</v>
      </c>
      <c r="F32" s="115">
        <v>7781</v>
      </c>
      <c r="G32" s="114">
        <v>7881</v>
      </c>
      <c r="H32" s="114">
        <v>7947</v>
      </c>
      <c r="I32" s="114">
        <v>7839</v>
      </c>
      <c r="J32" s="140">
        <v>7721</v>
      </c>
      <c r="K32" s="114">
        <v>60</v>
      </c>
      <c r="L32" s="116">
        <v>0.77710141173423131</v>
      </c>
    </row>
    <row r="33" spans="1:12" s="110" customFormat="1" ht="15" customHeight="1" x14ac:dyDescent="0.2">
      <c r="A33" s="120"/>
      <c r="B33" s="119"/>
      <c r="C33" s="258" t="s">
        <v>106</v>
      </c>
      <c r="E33" s="113">
        <v>58.784217966842306</v>
      </c>
      <c r="F33" s="115">
        <v>4574</v>
      </c>
      <c r="G33" s="114">
        <v>4575</v>
      </c>
      <c r="H33" s="114">
        <v>4636</v>
      </c>
      <c r="I33" s="114">
        <v>4611</v>
      </c>
      <c r="J33" s="140">
        <v>4481</v>
      </c>
      <c r="K33" s="114">
        <v>93</v>
      </c>
      <c r="L33" s="116">
        <v>2.0754295916090157</v>
      </c>
    </row>
    <row r="34" spans="1:12" s="110" customFormat="1" ht="15" customHeight="1" x14ac:dyDescent="0.2">
      <c r="A34" s="120"/>
      <c r="B34" s="119"/>
      <c r="C34" s="258" t="s">
        <v>107</v>
      </c>
      <c r="E34" s="113">
        <v>41.215782033157694</v>
      </c>
      <c r="F34" s="115">
        <v>3207</v>
      </c>
      <c r="G34" s="114">
        <v>3306</v>
      </c>
      <c r="H34" s="114">
        <v>3311</v>
      </c>
      <c r="I34" s="114">
        <v>3228</v>
      </c>
      <c r="J34" s="140">
        <v>3240</v>
      </c>
      <c r="K34" s="114">
        <v>-33</v>
      </c>
      <c r="L34" s="116">
        <v>-1.0185185185185186</v>
      </c>
    </row>
    <row r="35" spans="1:12" s="110" customFormat="1" ht="24.95" customHeight="1" x14ac:dyDescent="0.2">
      <c r="A35" s="604" t="s">
        <v>190</v>
      </c>
      <c r="B35" s="605"/>
      <c r="C35" s="605"/>
      <c r="D35" s="606"/>
      <c r="E35" s="113">
        <v>70.588553207587964</v>
      </c>
      <c r="F35" s="115">
        <v>39183</v>
      </c>
      <c r="G35" s="114">
        <v>39813</v>
      </c>
      <c r="H35" s="114">
        <v>40142</v>
      </c>
      <c r="I35" s="114">
        <v>39582</v>
      </c>
      <c r="J35" s="140">
        <v>39244</v>
      </c>
      <c r="K35" s="114">
        <v>-61</v>
      </c>
      <c r="L35" s="116">
        <v>-0.15543777392722455</v>
      </c>
    </row>
    <row r="36" spans="1:12" s="110" customFormat="1" ht="15" customHeight="1" x14ac:dyDescent="0.2">
      <c r="A36" s="120"/>
      <c r="B36" s="119"/>
      <c r="C36" s="258" t="s">
        <v>106</v>
      </c>
      <c r="E36" s="113">
        <v>66.898910241686451</v>
      </c>
      <c r="F36" s="115">
        <v>26213</v>
      </c>
      <c r="G36" s="114">
        <v>26523</v>
      </c>
      <c r="H36" s="114">
        <v>26719</v>
      </c>
      <c r="I36" s="114">
        <v>26393</v>
      </c>
      <c r="J36" s="140">
        <v>26092</v>
      </c>
      <c r="K36" s="114">
        <v>121</v>
      </c>
      <c r="L36" s="116">
        <v>0.46374367622259699</v>
      </c>
    </row>
    <row r="37" spans="1:12" s="110" customFormat="1" ht="15" customHeight="1" x14ac:dyDescent="0.2">
      <c r="A37" s="120"/>
      <c r="B37" s="119"/>
      <c r="C37" s="258" t="s">
        <v>107</v>
      </c>
      <c r="E37" s="113">
        <v>33.101089758313556</v>
      </c>
      <c r="F37" s="115">
        <v>12970</v>
      </c>
      <c r="G37" s="114">
        <v>13290</v>
      </c>
      <c r="H37" s="114">
        <v>13423</v>
      </c>
      <c r="I37" s="114">
        <v>13189</v>
      </c>
      <c r="J37" s="140">
        <v>13152</v>
      </c>
      <c r="K37" s="114">
        <v>-182</v>
      </c>
      <c r="L37" s="116">
        <v>-1.3838199513381995</v>
      </c>
    </row>
    <row r="38" spans="1:12" s="110" customFormat="1" ht="15" customHeight="1" x14ac:dyDescent="0.2">
      <c r="A38" s="120"/>
      <c r="B38" s="119" t="s">
        <v>182</v>
      </c>
      <c r="C38" s="258"/>
      <c r="E38" s="113">
        <v>29.41144679241204</v>
      </c>
      <c r="F38" s="115">
        <v>16326</v>
      </c>
      <c r="G38" s="114">
        <v>16318</v>
      </c>
      <c r="H38" s="114">
        <v>16351</v>
      </c>
      <c r="I38" s="114">
        <v>16176</v>
      </c>
      <c r="J38" s="140">
        <v>16043</v>
      </c>
      <c r="K38" s="114">
        <v>283</v>
      </c>
      <c r="L38" s="116">
        <v>1.7640092252072554</v>
      </c>
    </row>
    <row r="39" spans="1:12" s="110" customFormat="1" ht="15" customHeight="1" x14ac:dyDescent="0.2">
      <c r="A39" s="120"/>
      <c r="B39" s="119"/>
      <c r="C39" s="258" t="s">
        <v>106</v>
      </c>
      <c r="E39" s="113">
        <v>18.173465637633225</v>
      </c>
      <c r="F39" s="115">
        <v>2967</v>
      </c>
      <c r="G39" s="114">
        <v>2927</v>
      </c>
      <c r="H39" s="114">
        <v>2970</v>
      </c>
      <c r="I39" s="114">
        <v>2944</v>
      </c>
      <c r="J39" s="140">
        <v>2850</v>
      </c>
      <c r="K39" s="114">
        <v>117</v>
      </c>
      <c r="L39" s="116">
        <v>4.1052631578947372</v>
      </c>
    </row>
    <row r="40" spans="1:12" s="110" customFormat="1" ht="15" customHeight="1" x14ac:dyDescent="0.2">
      <c r="A40" s="120"/>
      <c r="B40" s="119"/>
      <c r="C40" s="258" t="s">
        <v>107</v>
      </c>
      <c r="E40" s="113">
        <v>81.826534362366772</v>
      </c>
      <c r="F40" s="115">
        <v>13359</v>
      </c>
      <c r="G40" s="114">
        <v>13391</v>
      </c>
      <c r="H40" s="114">
        <v>13381</v>
      </c>
      <c r="I40" s="114">
        <v>13232</v>
      </c>
      <c r="J40" s="140">
        <v>13193</v>
      </c>
      <c r="K40" s="114">
        <v>166</v>
      </c>
      <c r="L40" s="116">
        <v>1.2582430076555748</v>
      </c>
    </row>
    <row r="41" spans="1:12" s="110" customFormat="1" ht="24.75" customHeight="1" x14ac:dyDescent="0.2">
      <c r="A41" s="604" t="s">
        <v>518</v>
      </c>
      <c r="B41" s="605"/>
      <c r="C41" s="605"/>
      <c r="D41" s="606"/>
      <c r="E41" s="113">
        <v>5.3576897440054765</v>
      </c>
      <c r="F41" s="115">
        <v>2974</v>
      </c>
      <c r="G41" s="114">
        <v>3351</v>
      </c>
      <c r="H41" s="114">
        <v>3368</v>
      </c>
      <c r="I41" s="114">
        <v>2943</v>
      </c>
      <c r="J41" s="140">
        <v>3030</v>
      </c>
      <c r="K41" s="114">
        <v>-56</v>
      </c>
      <c r="L41" s="116">
        <v>-1.8481848184818481</v>
      </c>
    </row>
    <row r="42" spans="1:12" s="110" customFormat="1" ht="15" customHeight="1" x14ac:dyDescent="0.2">
      <c r="A42" s="120"/>
      <c r="B42" s="119"/>
      <c r="C42" s="258" t="s">
        <v>106</v>
      </c>
      <c r="E42" s="113">
        <v>58.338937457969067</v>
      </c>
      <c r="F42" s="115">
        <v>1735</v>
      </c>
      <c r="G42" s="114">
        <v>1979</v>
      </c>
      <c r="H42" s="114">
        <v>1998</v>
      </c>
      <c r="I42" s="114">
        <v>1698</v>
      </c>
      <c r="J42" s="140">
        <v>1755</v>
      </c>
      <c r="K42" s="114">
        <v>-20</v>
      </c>
      <c r="L42" s="116">
        <v>-1.1396011396011396</v>
      </c>
    </row>
    <row r="43" spans="1:12" s="110" customFormat="1" ht="15" customHeight="1" x14ac:dyDescent="0.2">
      <c r="A43" s="123"/>
      <c r="B43" s="124"/>
      <c r="C43" s="260" t="s">
        <v>107</v>
      </c>
      <c r="D43" s="261"/>
      <c r="E43" s="125">
        <v>41.661062542030933</v>
      </c>
      <c r="F43" s="143">
        <v>1239</v>
      </c>
      <c r="G43" s="144">
        <v>1372</v>
      </c>
      <c r="H43" s="144">
        <v>1370</v>
      </c>
      <c r="I43" s="144">
        <v>1245</v>
      </c>
      <c r="J43" s="145">
        <v>1275</v>
      </c>
      <c r="K43" s="144">
        <v>-36</v>
      </c>
      <c r="L43" s="146">
        <v>-2.8235294117647061</v>
      </c>
    </row>
    <row r="44" spans="1:12" s="110" customFormat="1" ht="45.75" customHeight="1" x14ac:dyDescent="0.2">
      <c r="A44" s="604" t="s">
        <v>191</v>
      </c>
      <c r="B44" s="605"/>
      <c r="C44" s="605"/>
      <c r="D44" s="606"/>
      <c r="E44" s="113">
        <v>7.2060386603974126E-3</v>
      </c>
      <c r="F44" s="115">
        <v>4</v>
      </c>
      <c r="G44" s="114">
        <v>4</v>
      </c>
      <c r="H44" s="114">
        <v>4</v>
      </c>
      <c r="I44" s="114">
        <v>4</v>
      </c>
      <c r="J44" s="140">
        <v>0</v>
      </c>
      <c r="K44" s="114">
        <v>4</v>
      </c>
      <c r="L44" s="116" t="s">
        <v>514</v>
      </c>
    </row>
    <row r="45" spans="1:12" s="110" customFormat="1" ht="15" customHeight="1" x14ac:dyDescent="0.2">
      <c r="A45" s="120"/>
      <c r="B45" s="119"/>
      <c r="C45" s="258" t="s">
        <v>106</v>
      </c>
      <c r="E45" s="113" t="s">
        <v>513</v>
      </c>
      <c r="F45" s="115" t="s">
        <v>513</v>
      </c>
      <c r="G45" s="114" t="s">
        <v>513</v>
      </c>
      <c r="H45" s="114" t="s">
        <v>513</v>
      </c>
      <c r="I45" s="114" t="s">
        <v>513</v>
      </c>
      <c r="J45" s="140">
        <v>0</v>
      </c>
      <c r="K45" s="114" t="s">
        <v>513</v>
      </c>
      <c r="L45" s="116" t="s">
        <v>513</v>
      </c>
    </row>
    <row r="46" spans="1:12" s="110" customFormat="1" ht="15" customHeight="1" x14ac:dyDescent="0.2">
      <c r="A46" s="123"/>
      <c r="B46" s="124"/>
      <c r="C46" s="260" t="s">
        <v>107</v>
      </c>
      <c r="D46" s="261"/>
      <c r="E46" s="125" t="s">
        <v>513</v>
      </c>
      <c r="F46" s="143" t="s">
        <v>513</v>
      </c>
      <c r="G46" s="144" t="s">
        <v>513</v>
      </c>
      <c r="H46" s="144" t="s">
        <v>513</v>
      </c>
      <c r="I46" s="144" t="s">
        <v>513</v>
      </c>
      <c r="J46" s="145">
        <v>0</v>
      </c>
      <c r="K46" s="144" t="s">
        <v>513</v>
      </c>
      <c r="L46" s="146" t="s">
        <v>513</v>
      </c>
    </row>
    <row r="47" spans="1:12" s="110" customFormat="1" ht="39" customHeight="1" x14ac:dyDescent="0.2">
      <c r="A47" s="604" t="s">
        <v>519</v>
      </c>
      <c r="B47" s="607"/>
      <c r="C47" s="607"/>
      <c r="D47" s="608"/>
      <c r="E47" s="113">
        <v>7.5663405934172839E-2</v>
      </c>
      <c r="F47" s="115">
        <v>42</v>
      </c>
      <c r="G47" s="114">
        <v>38</v>
      </c>
      <c r="H47" s="114">
        <v>37</v>
      </c>
      <c r="I47" s="114">
        <v>33</v>
      </c>
      <c r="J47" s="140">
        <v>39</v>
      </c>
      <c r="K47" s="114">
        <v>3</v>
      </c>
      <c r="L47" s="116">
        <v>7.6923076923076925</v>
      </c>
    </row>
    <row r="48" spans="1:12" s="110" customFormat="1" ht="15" customHeight="1" x14ac:dyDescent="0.2">
      <c r="A48" s="120"/>
      <c r="B48" s="119"/>
      <c r="C48" s="258" t="s">
        <v>106</v>
      </c>
      <c r="E48" s="113">
        <v>28.571428571428573</v>
      </c>
      <c r="F48" s="115">
        <v>12</v>
      </c>
      <c r="G48" s="114">
        <v>10</v>
      </c>
      <c r="H48" s="114">
        <v>9</v>
      </c>
      <c r="I48" s="114">
        <v>9</v>
      </c>
      <c r="J48" s="140">
        <v>10</v>
      </c>
      <c r="K48" s="114">
        <v>2</v>
      </c>
      <c r="L48" s="116">
        <v>20</v>
      </c>
    </row>
    <row r="49" spans="1:12" s="110" customFormat="1" ht="15" customHeight="1" x14ac:dyDescent="0.2">
      <c r="A49" s="123"/>
      <c r="B49" s="124"/>
      <c r="C49" s="260" t="s">
        <v>107</v>
      </c>
      <c r="D49" s="261"/>
      <c r="E49" s="125">
        <v>71.428571428571431</v>
      </c>
      <c r="F49" s="143">
        <v>30</v>
      </c>
      <c r="G49" s="144">
        <v>28</v>
      </c>
      <c r="H49" s="144">
        <v>28</v>
      </c>
      <c r="I49" s="144">
        <v>24</v>
      </c>
      <c r="J49" s="145">
        <v>29</v>
      </c>
      <c r="K49" s="144">
        <v>1</v>
      </c>
      <c r="L49" s="146">
        <v>3.4482758620689653</v>
      </c>
    </row>
    <row r="50" spans="1:12" s="110" customFormat="1" ht="24.95" customHeight="1" x14ac:dyDescent="0.2">
      <c r="A50" s="609" t="s">
        <v>192</v>
      </c>
      <c r="B50" s="610"/>
      <c r="C50" s="610"/>
      <c r="D50" s="611"/>
      <c r="E50" s="262">
        <v>11.149543317299898</v>
      </c>
      <c r="F50" s="263">
        <v>6189</v>
      </c>
      <c r="G50" s="264">
        <v>6572</v>
      </c>
      <c r="H50" s="264">
        <v>6730</v>
      </c>
      <c r="I50" s="264">
        <v>6124</v>
      </c>
      <c r="J50" s="265">
        <v>6259</v>
      </c>
      <c r="K50" s="263">
        <v>-70</v>
      </c>
      <c r="L50" s="266">
        <v>-1.1183895190925068</v>
      </c>
    </row>
    <row r="51" spans="1:12" s="110" customFormat="1" ht="15" customHeight="1" x14ac:dyDescent="0.2">
      <c r="A51" s="120"/>
      <c r="B51" s="119"/>
      <c r="C51" s="258" t="s">
        <v>106</v>
      </c>
      <c r="E51" s="113">
        <v>54.823073194377123</v>
      </c>
      <c r="F51" s="115">
        <v>3393</v>
      </c>
      <c r="G51" s="114">
        <v>3557</v>
      </c>
      <c r="H51" s="114">
        <v>3672</v>
      </c>
      <c r="I51" s="114">
        <v>3344</v>
      </c>
      <c r="J51" s="140">
        <v>3371</v>
      </c>
      <c r="K51" s="114">
        <v>22</v>
      </c>
      <c r="L51" s="116">
        <v>0.65262533372886389</v>
      </c>
    </row>
    <row r="52" spans="1:12" s="110" customFormat="1" ht="15" customHeight="1" x14ac:dyDescent="0.2">
      <c r="A52" s="120"/>
      <c r="B52" s="119"/>
      <c r="C52" s="258" t="s">
        <v>107</v>
      </c>
      <c r="E52" s="113">
        <v>45.176926805622877</v>
      </c>
      <c r="F52" s="115">
        <v>2796</v>
      </c>
      <c r="G52" s="114">
        <v>3015</v>
      </c>
      <c r="H52" s="114">
        <v>3058</v>
      </c>
      <c r="I52" s="114">
        <v>2780</v>
      </c>
      <c r="J52" s="140">
        <v>2888</v>
      </c>
      <c r="K52" s="114">
        <v>-92</v>
      </c>
      <c r="L52" s="116">
        <v>-3.1855955678670358</v>
      </c>
    </row>
    <row r="53" spans="1:12" s="110" customFormat="1" ht="15" customHeight="1" x14ac:dyDescent="0.2">
      <c r="A53" s="120"/>
      <c r="B53" s="119"/>
      <c r="C53" s="258" t="s">
        <v>187</v>
      </c>
      <c r="D53" s="110" t="s">
        <v>193</v>
      </c>
      <c r="E53" s="113">
        <v>34.415899175957342</v>
      </c>
      <c r="F53" s="115">
        <v>2130</v>
      </c>
      <c r="G53" s="114">
        <v>2437</v>
      </c>
      <c r="H53" s="114">
        <v>2528</v>
      </c>
      <c r="I53" s="114">
        <v>1919</v>
      </c>
      <c r="J53" s="140">
        <v>2110</v>
      </c>
      <c r="K53" s="114">
        <v>20</v>
      </c>
      <c r="L53" s="116">
        <v>0.94786729857819907</v>
      </c>
    </row>
    <row r="54" spans="1:12" s="110" customFormat="1" ht="15" customHeight="1" x14ac:dyDescent="0.2">
      <c r="A54" s="120"/>
      <c r="B54" s="119"/>
      <c r="D54" s="267" t="s">
        <v>194</v>
      </c>
      <c r="E54" s="113">
        <v>59.436619718309856</v>
      </c>
      <c r="F54" s="115">
        <v>1266</v>
      </c>
      <c r="G54" s="114">
        <v>1453</v>
      </c>
      <c r="H54" s="114">
        <v>1529</v>
      </c>
      <c r="I54" s="114">
        <v>1165</v>
      </c>
      <c r="J54" s="140">
        <v>1263</v>
      </c>
      <c r="K54" s="114">
        <v>3</v>
      </c>
      <c r="L54" s="116">
        <v>0.23752969121140141</v>
      </c>
    </row>
    <row r="55" spans="1:12" s="110" customFormat="1" ht="15" customHeight="1" x14ac:dyDescent="0.2">
      <c r="A55" s="120"/>
      <c r="B55" s="119"/>
      <c r="D55" s="267" t="s">
        <v>195</v>
      </c>
      <c r="E55" s="113">
        <v>40.563380281690144</v>
      </c>
      <c r="F55" s="115">
        <v>864</v>
      </c>
      <c r="G55" s="114">
        <v>984</v>
      </c>
      <c r="H55" s="114">
        <v>999</v>
      </c>
      <c r="I55" s="114">
        <v>754</v>
      </c>
      <c r="J55" s="140">
        <v>847</v>
      </c>
      <c r="K55" s="114">
        <v>17</v>
      </c>
      <c r="L55" s="116">
        <v>2.0070838252656436</v>
      </c>
    </row>
    <row r="56" spans="1:12" s="110" customFormat="1" ht="15" customHeight="1" x14ac:dyDescent="0.2">
      <c r="A56" s="120"/>
      <c r="B56" s="119" t="s">
        <v>196</v>
      </c>
      <c r="C56" s="258"/>
      <c r="E56" s="113">
        <v>70.77771172242339</v>
      </c>
      <c r="F56" s="115">
        <v>39288</v>
      </c>
      <c r="G56" s="114">
        <v>39424</v>
      </c>
      <c r="H56" s="114">
        <v>39644</v>
      </c>
      <c r="I56" s="114">
        <v>39593</v>
      </c>
      <c r="J56" s="140">
        <v>39160</v>
      </c>
      <c r="K56" s="114">
        <v>128</v>
      </c>
      <c r="L56" s="116">
        <v>0.32686414708886619</v>
      </c>
    </row>
    <row r="57" spans="1:12" s="110" customFormat="1" ht="15" customHeight="1" x14ac:dyDescent="0.2">
      <c r="A57" s="120"/>
      <c r="B57" s="119"/>
      <c r="C57" s="258" t="s">
        <v>106</v>
      </c>
      <c r="E57" s="113">
        <v>51.77407859906333</v>
      </c>
      <c r="F57" s="115">
        <v>20341</v>
      </c>
      <c r="G57" s="114">
        <v>20417</v>
      </c>
      <c r="H57" s="114">
        <v>20528</v>
      </c>
      <c r="I57" s="114">
        <v>20546</v>
      </c>
      <c r="J57" s="140">
        <v>20231</v>
      </c>
      <c r="K57" s="114">
        <v>110</v>
      </c>
      <c r="L57" s="116">
        <v>0.54372003361178389</v>
      </c>
    </row>
    <row r="58" spans="1:12" s="110" customFormat="1" ht="15" customHeight="1" x14ac:dyDescent="0.2">
      <c r="A58" s="120"/>
      <c r="B58" s="119"/>
      <c r="C58" s="258" t="s">
        <v>107</v>
      </c>
      <c r="E58" s="113">
        <v>48.22592140093667</v>
      </c>
      <c r="F58" s="115">
        <v>18947</v>
      </c>
      <c r="G58" s="114">
        <v>19007</v>
      </c>
      <c r="H58" s="114">
        <v>19116</v>
      </c>
      <c r="I58" s="114">
        <v>19047</v>
      </c>
      <c r="J58" s="140">
        <v>18929</v>
      </c>
      <c r="K58" s="114">
        <v>18</v>
      </c>
      <c r="L58" s="116">
        <v>9.5092186592001693E-2</v>
      </c>
    </row>
    <row r="59" spans="1:12" s="110" customFormat="1" ht="15" customHeight="1" x14ac:dyDescent="0.2">
      <c r="A59" s="120"/>
      <c r="B59" s="119"/>
      <c r="C59" s="258" t="s">
        <v>105</v>
      </c>
      <c r="D59" s="110" t="s">
        <v>197</v>
      </c>
      <c r="E59" s="113">
        <v>90.47546324577479</v>
      </c>
      <c r="F59" s="115">
        <v>35546</v>
      </c>
      <c r="G59" s="114">
        <v>35698</v>
      </c>
      <c r="H59" s="114">
        <v>35939</v>
      </c>
      <c r="I59" s="114">
        <v>35911</v>
      </c>
      <c r="J59" s="140">
        <v>35583</v>
      </c>
      <c r="K59" s="114">
        <v>-37</v>
      </c>
      <c r="L59" s="116">
        <v>-0.10398223870949611</v>
      </c>
    </row>
    <row r="60" spans="1:12" s="110" customFormat="1" ht="15" customHeight="1" x14ac:dyDescent="0.2">
      <c r="A60" s="120"/>
      <c r="B60" s="119"/>
      <c r="C60" s="258"/>
      <c r="D60" s="267" t="s">
        <v>198</v>
      </c>
      <c r="E60" s="113">
        <v>49.291059472233165</v>
      </c>
      <c r="F60" s="115">
        <v>17521</v>
      </c>
      <c r="G60" s="114">
        <v>17604</v>
      </c>
      <c r="H60" s="114">
        <v>17742</v>
      </c>
      <c r="I60" s="114">
        <v>17775</v>
      </c>
      <c r="J60" s="140">
        <v>17533</v>
      </c>
      <c r="K60" s="114">
        <v>-12</v>
      </c>
      <c r="L60" s="116">
        <v>-6.8442365824445336E-2</v>
      </c>
    </row>
    <row r="61" spans="1:12" s="110" customFormat="1" ht="15" customHeight="1" x14ac:dyDescent="0.2">
      <c r="A61" s="120"/>
      <c r="B61" s="119"/>
      <c r="C61" s="258"/>
      <c r="D61" s="267" t="s">
        <v>199</v>
      </c>
      <c r="E61" s="113">
        <v>50.708940527766835</v>
      </c>
      <c r="F61" s="115">
        <v>18025</v>
      </c>
      <c r="G61" s="114">
        <v>18094</v>
      </c>
      <c r="H61" s="114">
        <v>18197</v>
      </c>
      <c r="I61" s="114">
        <v>18136</v>
      </c>
      <c r="J61" s="140">
        <v>18050</v>
      </c>
      <c r="K61" s="114">
        <v>-25</v>
      </c>
      <c r="L61" s="116">
        <v>-0.13850415512465375</v>
      </c>
    </row>
    <row r="62" spans="1:12" s="110" customFormat="1" ht="15" customHeight="1" x14ac:dyDescent="0.2">
      <c r="A62" s="120"/>
      <c r="B62" s="119"/>
      <c r="C62" s="258"/>
      <c r="D62" s="258" t="s">
        <v>200</v>
      </c>
      <c r="E62" s="113">
        <v>9.524536754225208</v>
      </c>
      <c r="F62" s="115">
        <v>3742</v>
      </c>
      <c r="G62" s="114">
        <v>3726</v>
      </c>
      <c r="H62" s="114">
        <v>3705</v>
      </c>
      <c r="I62" s="114">
        <v>3682</v>
      </c>
      <c r="J62" s="140">
        <v>3577</v>
      </c>
      <c r="K62" s="114">
        <v>165</v>
      </c>
      <c r="L62" s="116">
        <v>4.6128040257198766</v>
      </c>
    </row>
    <row r="63" spans="1:12" s="110" customFormat="1" ht="15" customHeight="1" x14ac:dyDescent="0.2">
      <c r="A63" s="120"/>
      <c r="B63" s="119"/>
      <c r="C63" s="258"/>
      <c r="D63" s="267" t="s">
        <v>198</v>
      </c>
      <c r="E63" s="113">
        <v>75.360769641902721</v>
      </c>
      <c r="F63" s="115">
        <v>2820</v>
      </c>
      <c r="G63" s="114">
        <v>2813</v>
      </c>
      <c r="H63" s="114">
        <v>2786</v>
      </c>
      <c r="I63" s="114">
        <v>2771</v>
      </c>
      <c r="J63" s="140">
        <v>2698</v>
      </c>
      <c r="K63" s="114">
        <v>122</v>
      </c>
      <c r="L63" s="116">
        <v>4.5218680504077096</v>
      </c>
    </row>
    <row r="64" spans="1:12" s="110" customFormat="1" ht="15" customHeight="1" x14ac:dyDescent="0.2">
      <c r="A64" s="120"/>
      <c r="B64" s="119"/>
      <c r="C64" s="258"/>
      <c r="D64" s="267" t="s">
        <v>199</v>
      </c>
      <c r="E64" s="113">
        <v>24.639230358097276</v>
      </c>
      <c r="F64" s="115">
        <v>922</v>
      </c>
      <c r="G64" s="114">
        <v>913</v>
      </c>
      <c r="H64" s="114">
        <v>919</v>
      </c>
      <c r="I64" s="114">
        <v>911</v>
      </c>
      <c r="J64" s="140">
        <v>879</v>
      </c>
      <c r="K64" s="114">
        <v>43</v>
      </c>
      <c r="L64" s="116">
        <v>4.8919226393629121</v>
      </c>
    </row>
    <row r="65" spans="1:12" s="110" customFormat="1" ht="15" customHeight="1" x14ac:dyDescent="0.2">
      <c r="A65" s="120"/>
      <c r="B65" s="119" t="s">
        <v>201</v>
      </c>
      <c r="C65" s="258"/>
      <c r="E65" s="113">
        <v>11.068475382370426</v>
      </c>
      <c r="F65" s="115">
        <v>6144</v>
      </c>
      <c r="G65" s="114">
        <v>6127</v>
      </c>
      <c r="H65" s="114">
        <v>5987</v>
      </c>
      <c r="I65" s="114">
        <v>5937</v>
      </c>
      <c r="J65" s="140">
        <v>5711</v>
      </c>
      <c r="K65" s="114">
        <v>433</v>
      </c>
      <c r="L65" s="116">
        <v>7.5818595692523205</v>
      </c>
    </row>
    <row r="66" spans="1:12" s="110" customFormat="1" ht="15" customHeight="1" x14ac:dyDescent="0.2">
      <c r="A66" s="120"/>
      <c r="B66" s="119"/>
      <c r="C66" s="258" t="s">
        <v>106</v>
      </c>
      <c r="E66" s="113">
        <v>54.117838541666664</v>
      </c>
      <c r="F66" s="115">
        <v>3325</v>
      </c>
      <c r="G66" s="114">
        <v>3326</v>
      </c>
      <c r="H66" s="114">
        <v>3255</v>
      </c>
      <c r="I66" s="114">
        <v>3223</v>
      </c>
      <c r="J66" s="140">
        <v>3102</v>
      </c>
      <c r="K66" s="114">
        <v>223</v>
      </c>
      <c r="L66" s="116">
        <v>7.1889103803997418</v>
      </c>
    </row>
    <row r="67" spans="1:12" s="110" customFormat="1" ht="15" customHeight="1" x14ac:dyDescent="0.2">
      <c r="A67" s="120"/>
      <c r="B67" s="119"/>
      <c r="C67" s="258" t="s">
        <v>107</v>
      </c>
      <c r="E67" s="113">
        <v>45.882161458333336</v>
      </c>
      <c r="F67" s="115">
        <v>2819</v>
      </c>
      <c r="G67" s="114">
        <v>2801</v>
      </c>
      <c r="H67" s="114">
        <v>2732</v>
      </c>
      <c r="I67" s="114">
        <v>2714</v>
      </c>
      <c r="J67" s="140">
        <v>2609</v>
      </c>
      <c r="K67" s="114">
        <v>210</v>
      </c>
      <c r="L67" s="116">
        <v>8.0490609428899962</v>
      </c>
    </row>
    <row r="68" spans="1:12" s="110" customFormat="1" ht="15" customHeight="1" x14ac:dyDescent="0.2">
      <c r="A68" s="120"/>
      <c r="B68" s="119"/>
      <c r="C68" s="258" t="s">
        <v>105</v>
      </c>
      <c r="D68" s="110" t="s">
        <v>202</v>
      </c>
      <c r="E68" s="113">
        <v>26.155598958333332</v>
      </c>
      <c r="F68" s="115">
        <v>1607</v>
      </c>
      <c r="G68" s="114">
        <v>1580</v>
      </c>
      <c r="H68" s="114">
        <v>1518</v>
      </c>
      <c r="I68" s="114">
        <v>1531</v>
      </c>
      <c r="J68" s="140">
        <v>1431</v>
      </c>
      <c r="K68" s="114">
        <v>176</v>
      </c>
      <c r="L68" s="116">
        <v>12.299091544374564</v>
      </c>
    </row>
    <row r="69" spans="1:12" s="110" customFormat="1" ht="15" customHeight="1" x14ac:dyDescent="0.2">
      <c r="A69" s="120"/>
      <c r="B69" s="119"/>
      <c r="C69" s="258"/>
      <c r="D69" s="267" t="s">
        <v>198</v>
      </c>
      <c r="E69" s="113">
        <v>54.075917859365276</v>
      </c>
      <c r="F69" s="115">
        <v>869</v>
      </c>
      <c r="G69" s="114">
        <v>855</v>
      </c>
      <c r="H69" s="114">
        <v>827</v>
      </c>
      <c r="I69" s="114">
        <v>835</v>
      </c>
      <c r="J69" s="140">
        <v>772</v>
      </c>
      <c r="K69" s="114">
        <v>97</v>
      </c>
      <c r="L69" s="116">
        <v>12.564766839378239</v>
      </c>
    </row>
    <row r="70" spans="1:12" s="110" customFormat="1" ht="15" customHeight="1" x14ac:dyDescent="0.2">
      <c r="A70" s="120"/>
      <c r="B70" s="119"/>
      <c r="C70" s="258"/>
      <c r="D70" s="267" t="s">
        <v>199</v>
      </c>
      <c r="E70" s="113">
        <v>45.924082140634724</v>
      </c>
      <c r="F70" s="115">
        <v>738</v>
      </c>
      <c r="G70" s="114">
        <v>725</v>
      </c>
      <c r="H70" s="114">
        <v>691</v>
      </c>
      <c r="I70" s="114">
        <v>696</v>
      </c>
      <c r="J70" s="140">
        <v>659</v>
      </c>
      <c r="K70" s="114">
        <v>79</v>
      </c>
      <c r="L70" s="116">
        <v>11.987860394537178</v>
      </c>
    </row>
    <row r="71" spans="1:12" s="110" customFormat="1" ht="15" customHeight="1" x14ac:dyDescent="0.2">
      <c r="A71" s="120"/>
      <c r="B71" s="119"/>
      <c r="C71" s="258"/>
      <c r="D71" s="110" t="s">
        <v>203</v>
      </c>
      <c r="E71" s="113">
        <v>66.796875</v>
      </c>
      <c r="F71" s="115">
        <v>4104</v>
      </c>
      <c r="G71" s="114">
        <v>4114</v>
      </c>
      <c r="H71" s="114">
        <v>4040</v>
      </c>
      <c r="I71" s="114">
        <v>3989</v>
      </c>
      <c r="J71" s="140">
        <v>3875</v>
      </c>
      <c r="K71" s="114">
        <v>229</v>
      </c>
      <c r="L71" s="116">
        <v>5.9096774193548391</v>
      </c>
    </row>
    <row r="72" spans="1:12" s="110" customFormat="1" ht="15" customHeight="1" x14ac:dyDescent="0.2">
      <c r="A72" s="120"/>
      <c r="B72" s="119"/>
      <c r="C72" s="258"/>
      <c r="D72" s="267" t="s">
        <v>198</v>
      </c>
      <c r="E72" s="113">
        <v>53.801169590643276</v>
      </c>
      <c r="F72" s="115">
        <v>2208</v>
      </c>
      <c r="G72" s="114">
        <v>2219</v>
      </c>
      <c r="H72" s="114">
        <v>2175</v>
      </c>
      <c r="I72" s="114">
        <v>2146</v>
      </c>
      <c r="J72" s="140">
        <v>2096</v>
      </c>
      <c r="K72" s="114">
        <v>112</v>
      </c>
      <c r="L72" s="116">
        <v>5.343511450381679</v>
      </c>
    </row>
    <row r="73" spans="1:12" s="110" customFormat="1" ht="15" customHeight="1" x14ac:dyDescent="0.2">
      <c r="A73" s="120"/>
      <c r="B73" s="119"/>
      <c r="C73" s="258"/>
      <c r="D73" s="267" t="s">
        <v>199</v>
      </c>
      <c r="E73" s="113">
        <v>46.198830409356724</v>
      </c>
      <c r="F73" s="115">
        <v>1896</v>
      </c>
      <c r="G73" s="114">
        <v>1895</v>
      </c>
      <c r="H73" s="114">
        <v>1865</v>
      </c>
      <c r="I73" s="114">
        <v>1843</v>
      </c>
      <c r="J73" s="140">
        <v>1779</v>
      </c>
      <c r="K73" s="114">
        <v>117</v>
      </c>
      <c r="L73" s="116">
        <v>6.5767284991568298</v>
      </c>
    </row>
    <row r="74" spans="1:12" s="110" customFormat="1" ht="15" customHeight="1" x14ac:dyDescent="0.2">
      <c r="A74" s="120"/>
      <c r="B74" s="119"/>
      <c r="C74" s="258"/>
      <c r="D74" s="110" t="s">
        <v>204</v>
      </c>
      <c r="E74" s="113">
        <v>7.047526041666667</v>
      </c>
      <c r="F74" s="115">
        <v>433</v>
      </c>
      <c r="G74" s="114">
        <v>433</v>
      </c>
      <c r="H74" s="114">
        <v>429</v>
      </c>
      <c r="I74" s="114">
        <v>417</v>
      </c>
      <c r="J74" s="140">
        <v>405</v>
      </c>
      <c r="K74" s="114">
        <v>28</v>
      </c>
      <c r="L74" s="116">
        <v>6.9135802469135799</v>
      </c>
    </row>
    <row r="75" spans="1:12" s="110" customFormat="1" ht="15" customHeight="1" x14ac:dyDescent="0.2">
      <c r="A75" s="120"/>
      <c r="B75" s="119"/>
      <c r="C75" s="258"/>
      <c r="D75" s="267" t="s">
        <v>198</v>
      </c>
      <c r="E75" s="113">
        <v>57.274826789838336</v>
      </c>
      <c r="F75" s="115">
        <v>248</v>
      </c>
      <c r="G75" s="114">
        <v>252</v>
      </c>
      <c r="H75" s="114">
        <v>253</v>
      </c>
      <c r="I75" s="114">
        <v>242</v>
      </c>
      <c r="J75" s="140">
        <v>234</v>
      </c>
      <c r="K75" s="114">
        <v>14</v>
      </c>
      <c r="L75" s="116">
        <v>5.982905982905983</v>
      </c>
    </row>
    <row r="76" spans="1:12" s="110" customFormat="1" ht="15" customHeight="1" x14ac:dyDescent="0.2">
      <c r="A76" s="120"/>
      <c r="B76" s="119"/>
      <c r="C76" s="258"/>
      <c r="D76" s="267" t="s">
        <v>199</v>
      </c>
      <c r="E76" s="113">
        <v>42.725173210161664</v>
      </c>
      <c r="F76" s="115">
        <v>185</v>
      </c>
      <c r="G76" s="114">
        <v>181</v>
      </c>
      <c r="H76" s="114">
        <v>176</v>
      </c>
      <c r="I76" s="114">
        <v>175</v>
      </c>
      <c r="J76" s="140">
        <v>171</v>
      </c>
      <c r="K76" s="114">
        <v>14</v>
      </c>
      <c r="L76" s="116">
        <v>8.1871345029239766</v>
      </c>
    </row>
    <row r="77" spans="1:12" s="110" customFormat="1" ht="15" customHeight="1" x14ac:dyDescent="0.2">
      <c r="A77" s="534"/>
      <c r="B77" s="119" t="s">
        <v>205</v>
      </c>
      <c r="C77" s="268"/>
      <c r="D77" s="182"/>
      <c r="E77" s="113">
        <v>7.0042695779062853</v>
      </c>
      <c r="F77" s="115">
        <v>3888</v>
      </c>
      <c r="G77" s="114">
        <v>4008</v>
      </c>
      <c r="H77" s="114">
        <v>4132</v>
      </c>
      <c r="I77" s="114">
        <v>4104</v>
      </c>
      <c r="J77" s="140">
        <v>4157</v>
      </c>
      <c r="K77" s="114">
        <v>-269</v>
      </c>
      <c r="L77" s="116">
        <v>-6.4710127495790237</v>
      </c>
    </row>
    <row r="78" spans="1:12" s="110" customFormat="1" ht="15" customHeight="1" x14ac:dyDescent="0.2">
      <c r="A78" s="120"/>
      <c r="B78" s="119"/>
      <c r="C78" s="268" t="s">
        <v>106</v>
      </c>
      <c r="D78" s="182"/>
      <c r="E78" s="113">
        <v>54.552469135802468</v>
      </c>
      <c r="F78" s="115">
        <v>2121</v>
      </c>
      <c r="G78" s="114">
        <v>2150</v>
      </c>
      <c r="H78" s="114">
        <v>2234</v>
      </c>
      <c r="I78" s="114">
        <v>2224</v>
      </c>
      <c r="J78" s="140">
        <v>2238</v>
      </c>
      <c r="K78" s="114">
        <v>-117</v>
      </c>
      <c r="L78" s="116">
        <v>-5.2278820375335124</v>
      </c>
    </row>
    <row r="79" spans="1:12" s="110" customFormat="1" ht="15" customHeight="1" x14ac:dyDescent="0.2">
      <c r="A79" s="123"/>
      <c r="B79" s="124"/>
      <c r="C79" s="260" t="s">
        <v>107</v>
      </c>
      <c r="D79" s="261"/>
      <c r="E79" s="125">
        <v>45.447530864197532</v>
      </c>
      <c r="F79" s="143">
        <v>1767</v>
      </c>
      <c r="G79" s="144">
        <v>1858</v>
      </c>
      <c r="H79" s="144">
        <v>1898</v>
      </c>
      <c r="I79" s="144">
        <v>1880</v>
      </c>
      <c r="J79" s="145">
        <v>1919</v>
      </c>
      <c r="K79" s="144">
        <v>-152</v>
      </c>
      <c r="L79" s="146">
        <v>-7.9207920792079207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55509</v>
      </c>
      <c r="E11" s="114">
        <v>56131</v>
      </c>
      <c r="F11" s="114">
        <v>56493</v>
      </c>
      <c r="G11" s="114">
        <v>55758</v>
      </c>
      <c r="H11" s="140">
        <v>55287</v>
      </c>
      <c r="I11" s="115">
        <v>222</v>
      </c>
      <c r="J11" s="116">
        <v>0.40154104943295893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29.314165270496677</v>
      </c>
      <c r="D14" s="115">
        <v>16272</v>
      </c>
      <c r="E14" s="114">
        <v>16372</v>
      </c>
      <c r="F14" s="114">
        <v>16458</v>
      </c>
      <c r="G14" s="114">
        <v>16270</v>
      </c>
      <c r="H14" s="140">
        <v>16183</v>
      </c>
      <c r="I14" s="115">
        <v>89</v>
      </c>
      <c r="J14" s="116">
        <v>0.54995983439411733</v>
      </c>
      <c r="K14" s="110"/>
      <c r="L14" s="110"/>
      <c r="M14" s="110"/>
      <c r="N14" s="110"/>
      <c r="O14" s="110"/>
    </row>
    <row r="15" spans="1:15" s="110" customFormat="1" ht="24.75" customHeight="1" x14ac:dyDescent="0.2">
      <c r="A15" s="193" t="s">
        <v>216</v>
      </c>
      <c r="B15" s="199" t="s">
        <v>217</v>
      </c>
      <c r="C15" s="113">
        <v>6.669188780197806</v>
      </c>
      <c r="D15" s="115">
        <v>3702</v>
      </c>
      <c r="E15" s="114">
        <v>3760</v>
      </c>
      <c r="F15" s="114">
        <v>3774</v>
      </c>
      <c r="G15" s="114">
        <v>3725</v>
      </c>
      <c r="H15" s="140">
        <v>3755</v>
      </c>
      <c r="I15" s="115">
        <v>-53</v>
      </c>
      <c r="J15" s="116">
        <v>-1.411451398135819</v>
      </c>
    </row>
    <row r="16" spans="1:15" s="287" customFormat="1" ht="24.95" customHeight="1" x14ac:dyDescent="0.2">
      <c r="A16" s="193" t="s">
        <v>218</v>
      </c>
      <c r="B16" s="199" t="s">
        <v>141</v>
      </c>
      <c r="C16" s="113">
        <v>19.773370084130502</v>
      </c>
      <c r="D16" s="115">
        <v>10976</v>
      </c>
      <c r="E16" s="114">
        <v>11015</v>
      </c>
      <c r="F16" s="114">
        <v>11053</v>
      </c>
      <c r="G16" s="114">
        <v>10939</v>
      </c>
      <c r="H16" s="140">
        <v>10840</v>
      </c>
      <c r="I16" s="115">
        <v>136</v>
      </c>
      <c r="J16" s="116">
        <v>1.2546125461254614</v>
      </c>
      <c r="K16" s="110"/>
      <c r="L16" s="110"/>
      <c r="M16" s="110"/>
      <c r="N16" s="110"/>
      <c r="O16" s="110"/>
    </row>
    <row r="17" spans="1:15" s="110" customFormat="1" ht="24.95" customHeight="1" x14ac:dyDescent="0.2">
      <c r="A17" s="193" t="s">
        <v>219</v>
      </c>
      <c r="B17" s="199" t="s">
        <v>220</v>
      </c>
      <c r="C17" s="113">
        <v>2.871606406168369</v>
      </c>
      <c r="D17" s="115">
        <v>1594</v>
      </c>
      <c r="E17" s="114">
        <v>1597</v>
      </c>
      <c r="F17" s="114">
        <v>1631</v>
      </c>
      <c r="G17" s="114">
        <v>1606</v>
      </c>
      <c r="H17" s="140">
        <v>1588</v>
      </c>
      <c r="I17" s="115">
        <v>6</v>
      </c>
      <c r="J17" s="116">
        <v>0.37783375314861462</v>
      </c>
    </row>
    <row r="18" spans="1:15" s="287" customFormat="1" ht="24.95" customHeight="1" x14ac:dyDescent="0.2">
      <c r="A18" s="201" t="s">
        <v>144</v>
      </c>
      <c r="B18" s="202" t="s">
        <v>145</v>
      </c>
      <c r="C18" s="113">
        <v>7.6618206056675495</v>
      </c>
      <c r="D18" s="115">
        <v>4253</v>
      </c>
      <c r="E18" s="114">
        <v>4252</v>
      </c>
      <c r="F18" s="114">
        <v>4361</v>
      </c>
      <c r="G18" s="114">
        <v>4276</v>
      </c>
      <c r="H18" s="140">
        <v>4160</v>
      </c>
      <c r="I18" s="115">
        <v>93</v>
      </c>
      <c r="J18" s="116">
        <v>2.2355769230769229</v>
      </c>
      <c r="K18" s="110"/>
      <c r="L18" s="110"/>
      <c r="M18" s="110"/>
      <c r="N18" s="110"/>
      <c r="O18" s="110"/>
    </row>
    <row r="19" spans="1:15" s="110" customFormat="1" ht="24.95" customHeight="1" x14ac:dyDescent="0.2">
      <c r="A19" s="193" t="s">
        <v>146</v>
      </c>
      <c r="B19" s="199" t="s">
        <v>147</v>
      </c>
      <c r="C19" s="113">
        <v>12.516889153110306</v>
      </c>
      <c r="D19" s="115">
        <v>6948</v>
      </c>
      <c r="E19" s="114">
        <v>6908</v>
      </c>
      <c r="F19" s="114">
        <v>6935</v>
      </c>
      <c r="G19" s="114">
        <v>6836</v>
      </c>
      <c r="H19" s="140">
        <v>6773</v>
      </c>
      <c r="I19" s="115">
        <v>175</v>
      </c>
      <c r="J19" s="116">
        <v>2.5837885722722573</v>
      </c>
    </row>
    <row r="20" spans="1:15" s="287" customFormat="1" ht="24.95" customHeight="1" x14ac:dyDescent="0.2">
      <c r="A20" s="193" t="s">
        <v>148</v>
      </c>
      <c r="B20" s="199" t="s">
        <v>149</v>
      </c>
      <c r="C20" s="113">
        <v>3.5795997045524151</v>
      </c>
      <c r="D20" s="115">
        <v>1987</v>
      </c>
      <c r="E20" s="114">
        <v>2042</v>
      </c>
      <c r="F20" s="114">
        <v>1957</v>
      </c>
      <c r="G20" s="114">
        <v>1940</v>
      </c>
      <c r="H20" s="140">
        <v>1992</v>
      </c>
      <c r="I20" s="115">
        <v>-5</v>
      </c>
      <c r="J20" s="116">
        <v>-0.25100401606425704</v>
      </c>
      <c r="K20" s="110"/>
      <c r="L20" s="110"/>
      <c r="M20" s="110"/>
      <c r="N20" s="110"/>
      <c r="O20" s="110"/>
    </row>
    <row r="21" spans="1:15" s="110" customFormat="1" ht="24.95" customHeight="1" x14ac:dyDescent="0.2">
      <c r="A21" s="201" t="s">
        <v>150</v>
      </c>
      <c r="B21" s="202" t="s">
        <v>151</v>
      </c>
      <c r="C21" s="113">
        <v>10.427137941595056</v>
      </c>
      <c r="D21" s="115">
        <v>5788</v>
      </c>
      <c r="E21" s="114">
        <v>6282</v>
      </c>
      <c r="F21" s="114">
        <v>6435</v>
      </c>
      <c r="G21" s="114">
        <v>6360</v>
      </c>
      <c r="H21" s="140">
        <v>6157</v>
      </c>
      <c r="I21" s="115">
        <v>-369</v>
      </c>
      <c r="J21" s="116">
        <v>-5.9931784960207892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1.4484137707398801</v>
      </c>
      <c r="D23" s="115">
        <v>804</v>
      </c>
      <c r="E23" s="114">
        <v>801</v>
      </c>
      <c r="F23" s="114">
        <v>806</v>
      </c>
      <c r="G23" s="114">
        <v>797</v>
      </c>
      <c r="H23" s="140">
        <v>812</v>
      </c>
      <c r="I23" s="115">
        <v>-8</v>
      </c>
      <c r="J23" s="116">
        <v>-0.98522167487684731</v>
      </c>
    </row>
    <row r="24" spans="1:15" s="110" customFormat="1" ht="24.95" customHeight="1" x14ac:dyDescent="0.2">
      <c r="A24" s="193" t="s">
        <v>156</v>
      </c>
      <c r="B24" s="199" t="s">
        <v>221</v>
      </c>
      <c r="C24" s="113">
        <v>9.3228125168891527</v>
      </c>
      <c r="D24" s="115">
        <v>5175</v>
      </c>
      <c r="E24" s="114">
        <v>5142</v>
      </c>
      <c r="F24" s="114">
        <v>5056</v>
      </c>
      <c r="G24" s="114">
        <v>4875</v>
      </c>
      <c r="H24" s="140">
        <v>4848</v>
      </c>
      <c r="I24" s="115">
        <v>327</v>
      </c>
      <c r="J24" s="116">
        <v>6.7450495049504955</v>
      </c>
    </row>
    <row r="25" spans="1:15" s="110" customFormat="1" ht="24.95" customHeight="1" x14ac:dyDescent="0.2">
      <c r="A25" s="193" t="s">
        <v>222</v>
      </c>
      <c r="B25" s="204" t="s">
        <v>159</v>
      </c>
      <c r="C25" s="113">
        <v>4.4659424597812967</v>
      </c>
      <c r="D25" s="115">
        <v>2479</v>
      </c>
      <c r="E25" s="114">
        <v>2545</v>
      </c>
      <c r="F25" s="114">
        <v>2675</v>
      </c>
      <c r="G25" s="114">
        <v>2627</v>
      </c>
      <c r="H25" s="140">
        <v>2660</v>
      </c>
      <c r="I25" s="115">
        <v>-181</v>
      </c>
      <c r="J25" s="116">
        <v>-6.8045112781954886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4.7866111801689817</v>
      </c>
      <c r="D27" s="115">
        <v>2657</v>
      </c>
      <c r="E27" s="114">
        <v>2634</v>
      </c>
      <c r="F27" s="114">
        <v>2614</v>
      </c>
      <c r="G27" s="114">
        <v>2575</v>
      </c>
      <c r="H27" s="140">
        <v>2566</v>
      </c>
      <c r="I27" s="115">
        <v>91</v>
      </c>
      <c r="J27" s="116">
        <v>3.5463756819953236</v>
      </c>
    </row>
    <row r="28" spans="1:15" s="110" customFormat="1" ht="24.95" customHeight="1" x14ac:dyDescent="0.2">
      <c r="A28" s="193" t="s">
        <v>163</v>
      </c>
      <c r="B28" s="199" t="s">
        <v>164</v>
      </c>
      <c r="C28" s="113">
        <v>2.4356410672143256</v>
      </c>
      <c r="D28" s="115">
        <v>1352</v>
      </c>
      <c r="E28" s="114">
        <v>1374</v>
      </c>
      <c r="F28" s="114">
        <v>1266</v>
      </c>
      <c r="G28" s="114">
        <v>1240</v>
      </c>
      <c r="H28" s="140">
        <v>1351</v>
      </c>
      <c r="I28" s="115">
        <v>1</v>
      </c>
      <c r="J28" s="116">
        <v>7.4019245003700967E-2</v>
      </c>
    </row>
    <row r="29" spans="1:15" s="110" customFormat="1" ht="24.95" customHeight="1" x14ac:dyDescent="0.2">
      <c r="A29" s="193">
        <v>86</v>
      </c>
      <c r="B29" s="199" t="s">
        <v>165</v>
      </c>
      <c r="C29" s="113">
        <v>4.687528148588517</v>
      </c>
      <c r="D29" s="115">
        <v>2602</v>
      </c>
      <c r="E29" s="114">
        <v>2615</v>
      </c>
      <c r="F29" s="114">
        <v>2597</v>
      </c>
      <c r="G29" s="114">
        <v>2560</v>
      </c>
      <c r="H29" s="140">
        <v>2547</v>
      </c>
      <c r="I29" s="115">
        <v>55</v>
      </c>
      <c r="J29" s="116">
        <v>2.1594032194738908</v>
      </c>
    </row>
    <row r="30" spans="1:15" s="110" customFormat="1" ht="24.95" customHeight="1" x14ac:dyDescent="0.2">
      <c r="A30" s="193">
        <v>87.88</v>
      </c>
      <c r="B30" s="204" t="s">
        <v>166</v>
      </c>
      <c r="C30" s="113">
        <v>3.0733754886594968</v>
      </c>
      <c r="D30" s="115">
        <v>1706</v>
      </c>
      <c r="E30" s="114">
        <v>1699</v>
      </c>
      <c r="F30" s="114">
        <v>1697</v>
      </c>
      <c r="G30" s="114">
        <v>1686</v>
      </c>
      <c r="H30" s="140">
        <v>1675</v>
      </c>
      <c r="I30" s="115">
        <v>31</v>
      </c>
      <c r="J30" s="116">
        <v>1.8507462686567164</v>
      </c>
    </row>
    <row r="31" spans="1:15" s="110" customFormat="1" ht="24.95" customHeight="1" x14ac:dyDescent="0.2">
      <c r="A31" s="193" t="s">
        <v>167</v>
      </c>
      <c r="B31" s="199" t="s">
        <v>168</v>
      </c>
      <c r="C31" s="113">
        <v>2.4752742798465115</v>
      </c>
      <c r="D31" s="115">
        <v>1374</v>
      </c>
      <c r="E31" s="114">
        <v>1410</v>
      </c>
      <c r="F31" s="114">
        <v>1404</v>
      </c>
      <c r="G31" s="114">
        <v>1390</v>
      </c>
      <c r="H31" s="140">
        <v>1374</v>
      </c>
      <c r="I31" s="115">
        <v>0</v>
      </c>
      <c r="J31" s="116">
        <v>0</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60.537930785998668</v>
      </c>
      <c r="D36" s="143">
        <v>33604</v>
      </c>
      <c r="E36" s="144">
        <v>34195</v>
      </c>
      <c r="F36" s="144">
        <v>34199</v>
      </c>
      <c r="G36" s="144">
        <v>33742</v>
      </c>
      <c r="H36" s="145">
        <v>33581</v>
      </c>
      <c r="I36" s="143">
        <v>23</v>
      </c>
      <c r="J36" s="146">
        <v>6.8491111044936118E-2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2020-09-25T12:21:37Z</dcterms:created>
  <dcterms:modified xsi:type="dcterms:W3CDTF">2020-09-28T08:12:29Z</dcterms:modified>
</cp:coreProperties>
</file>