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237\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state="hidden"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L44" i="24"/>
  <c r="I44" i="24"/>
  <c r="F44" i="24"/>
  <c r="D44" i="24"/>
  <c r="C44" i="24"/>
  <c r="M44" i="24" s="1"/>
  <c r="B44" i="24"/>
  <c r="K44" i="24" s="1"/>
  <c r="M43" i="24"/>
  <c r="G43" i="24"/>
  <c r="E43" i="24"/>
  <c r="C43" i="24"/>
  <c r="I43" i="24" s="1"/>
  <c r="B43" i="24"/>
  <c r="J43" i="24" s="1"/>
  <c r="L42" i="24"/>
  <c r="I42" i="24"/>
  <c r="F42" i="24"/>
  <c r="D42" i="24"/>
  <c r="C42" i="24"/>
  <c r="M42" i="24" s="1"/>
  <c r="B42" i="24"/>
  <c r="K42" i="24" s="1"/>
  <c r="M41" i="24"/>
  <c r="J41" i="24"/>
  <c r="G41" i="24"/>
  <c r="E41" i="24"/>
  <c r="C41" i="24"/>
  <c r="I41" i="24" s="1"/>
  <c r="B41" i="24"/>
  <c r="L40" i="24"/>
  <c r="I40" i="24"/>
  <c r="F40" i="24"/>
  <c r="D40" i="24"/>
  <c r="C40" i="24"/>
  <c r="M40" i="24" s="1"/>
  <c r="B40" i="24"/>
  <c r="K40" i="24" s="1"/>
  <c r="M36" i="24"/>
  <c r="L36" i="24"/>
  <c r="K36" i="24"/>
  <c r="J36" i="24"/>
  <c r="I36" i="24"/>
  <c r="H36" i="24"/>
  <c r="G36" i="24"/>
  <c r="F36" i="24"/>
  <c r="E36" i="24"/>
  <c r="D36" i="24"/>
  <c r="C21" i="24"/>
  <c r="C38" i="24"/>
  <c r="C37" i="24"/>
  <c r="E37" i="24" s="1"/>
  <c r="C35" i="24"/>
  <c r="C34" i="24"/>
  <c r="G34" i="24" s="1"/>
  <c r="C33" i="24"/>
  <c r="C32" i="24"/>
  <c r="C31" i="24"/>
  <c r="C30" i="24"/>
  <c r="C29" i="24"/>
  <c r="C28" i="24"/>
  <c r="C27" i="24"/>
  <c r="C26" i="24"/>
  <c r="G26" i="24" s="1"/>
  <c r="C25" i="24"/>
  <c r="C24" i="24"/>
  <c r="C23" i="24"/>
  <c r="C22" i="24"/>
  <c r="C20" i="24"/>
  <c r="C19" i="24"/>
  <c r="C18" i="24"/>
  <c r="C17" i="24"/>
  <c r="C16" i="24"/>
  <c r="C15" i="24"/>
  <c r="C9" i="24"/>
  <c r="C8" i="24"/>
  <c r="C7" i="24"/>
  <c r="B38" i="24"/>
  <c r="B37" i="24"/>
  <c r="B35" i="24"/>
  <c r="B34" i="24"/>
  <c r="B33" i="24"/>
  <c r="B32" i="24"/>
  <c r="B31" i="24"/>
  <c r="B30" i="24"/>
  <c r="B29" i="24"/>
  <c r="B28" i="24"/>
  <c r="B27" i="24"/>
  <c r="B26" i="24"/>
  <c r="B25" i="24"/>
  <c r="B24" i="24"/>
  <c r="B23" i="24"/>
  <c r="K23" i="24" s="1"/>
  <c r="B22" i="24"/>
  <c r="B21" i="24"/>
  <c r="B20" i="24"/>
  <c r="B19" i="24"/>
  <c r="B18" i="24"/>
  <c r="B17" i="24"/>
  <c r="B16" i="24"/>
  <c r="B15" i="24"/>
  <c r="K15" i="24" s="1"/>
  <c r="B9" i="24"/>
  <c r="B8" i="24"/>
  <c r="B7" i="24"/>
  <c r="F9" i="24" l="1"/>
  <c r="D9" i="24"/>
  <c r="J9" i="24"/>
  <c r="K9" i="24"/>
  <c r="H9" i="24"/>
  <c r="F29" i="24"/>
  <c r="D29" i="24"/>
  <c r="J29" i="24"/>
  <c r="K29" i="24"/>
  <c r="H29" i="24"/>
  <c r="K20" i="24"/>
  <c r="J20" i="24"/>
  <c r="H20" i="24"/>
  <c r="F20" i="24"/>
  <c r="D20" i="24"/>
  <c r="F7" i="24"/>
  <c r="D7" i="24"/>
  <c r="J7" i="24"/>
  <c r="K7" i="24"/>
  <c r="H7" i="24"/>
  <c r="G9" i="24"/>
  <c r="M9" i="24"/>
  <c r="E9" i="24"/>
  <c r="L9" i="24"/>
  <c r="I9" i="24"/>
  <c r="G29" i="24"/>
  <c r="M29" i="24"/>
  <c r="E29" i="24"/>
  <c r="L29" i="24"/>
  <c r="I29" i="24"/>
  <c r="G15" i="24"/>
  <c r="M15" i="24"/>
  <c r="E15" i="24"/>
  <c r="L15" i="24"/>
  <c r="I15" i="24"/>
  <c r="G31" i="24"/>
  <c r="M31" i="24"/>
  <c r="E31" i="24"/>
  <c r="L31" i="24"/>
  <c r="I31" i="24"/>
  <c r="G21" i="24"/>
  <c r="M21" i="24"/>
  <c r="E21" i="24"/>
  <c r="L21" i="24"/>
  <c r="I21" i="24"/>
  <c r="K16" i="24"/>
  <c r="J16" i="24"/>
  <c r="H16" i="24"/>
  <c r="F16" i="24"/>
  <c r="D16" i="24"/>
  <c r="F25" i="24"/>
  <c r="D25" i="24"/>
  <c r="J25" i="24"/>
  <c r="K25" i="24"/>
  <c r="H25" i="24"/>
  <c r="F31" i="24"/>
  <c r="D31" i="24"/>
  <c r="J31" i="24"/>
  <c r="H31" i="24"/>
  <c r="K34" i="24"/>
  <c r="J34" i="24"/>
  <c r="H34" i="24"/>
  <c r="F34" i="24"/>
  <c r="D34" i="24"/>
  <c r="G19" i="24"/>
  <c r="M19" i="24"/>
  <c r="E19" i="24"/>
  <c r="L19" i="24"/>
  <c r="I19" i="24"/>
  <c r="G25" i="24"/>
  <c r="M25" i="24"/>
  <c r="E25" i="24"/>
  <c r="L25" i="24"/>
  <c r="I25" i="24"/>
  <c r="G35" i="24"/>
  <c r="M35" i="24"/>
  <c r="E35" i="24"/>
  <c r="L35" i="24"/>
  <c r="I35" i="24"/>
  <c r="K22" i="24"/>
  <c r="J22" i="24"/>
  <c r="H22" i="24"/>
  <c r="F22" i="24"/>
  <c r="D22" i="24"/>
  <c r="K28" i="24"/>
  <c r="J28" i="24"/>
  <c r="H28" i="24"/>
  <c r="F28" i="24"/>
  <c r="D28" i="24"/>
  <c r="D38" i="24"/>
  <c r="K38" i="24"/>
  <c r="J38" i="24"/>
  <c r="H38" i="24"/>
  <c r="F38" i="24"/>
  <c r="I16" i="24"/>
  <c r="M16" i="24"/>
  <c r="E16" i="24"/>
  <c r="L16" i="24"/>
  <c r="G16" i="24"/>
  <c r="I32" i="24"/>
  <c r="M32" i="24"/>
  <c r="E32" i="24"/>
  <c r="L32" i="24"/>
  <c r="G32" i="24"/>
  <c r="F19" i="24"/>
  <c r="D19" i="24"/>
  <c r="J19" i="24"/>
  <c r="K19" i="24"/>
  <c r="H19" i="24"/>
  <c r="K32" i="24"/>
  <c r="J32" i="24"/>
  <c r="H32" i="24"/>
  <c r="F32" i="24"/>
  <c r="D32" i="24"/>
  <c r="I20" i="24"/>
  <c r="M20" i="24"/>
  <c r="E20" i="24"/>
  <c r="G20" i="24"/>
  <c r="L20" i="24"/>
  <c r="I26" i="24"/>
  <c r="M26" i="24"/>
  <c r="E26" i="24"/>
  <c r="L26" i="24"/>
  <c r="I37" i="24"/>
  <c r="G37" i="24"/>
  <c r="L37" i="24"/>
  <c r="M37" i="24"/>
  <c r="K58" i="24"/>
  <c r="J58" i="24"/>
  <c r="I58" i="24"/>
  <c r="K74" i="24"/>
  <c r="J74" i="24"/>
  <c r="I74" i="24"/>
  <c r="I77" i="24" s="1"/>
  <c r="F17" i="24"/>
  <c r="D17" i="24"/>
  <c r="J17" i="24"/>
  <c r="K17" i="24"/>
  <c r="H17" i="24"/>
  <c r="F23" i="24"/>
  <c r="D23" i="24"/>
  <c r="J23" i="24"/>
  <c r="H23" i="24"/>
  <c r="K26" i="24"/>
  <c r="J26" i="24"/>
  <c r="H26" i="24"/>
  <c r="F26" i="24"/>
  <c r="D26" i="24"/>
  <c r="F35" i="24"/>
  <c r="D35" i="24"/>
  <c r="J35" i="24"/>
  <c r="K35" i="24"/>
  <c r="H35" i="24"/>
  <c r="B39" i="24"/>
  <c r="B45" i="24"/>
  <c r="G23" i="24"/>
  <c r="M23" i="24"/>
  <c r="E23" i="24"/>
  <c r="L23" i="24"/>
  <c r="I23" i="24"/>
  <c r="K31" i="24"/>
  <c r="F21" i="24"/>
  <c r="D21" i="24"/>
  <c r="J21" i="24"/>
  <c r="K21" i="24"/>
  <c r="H21" i="24"/>
  <c r="B14" i="24"/>
  <c r="B6" i="24"/>
  <c r="G17" i="24"/>
  <c r="M17" i="24"/>
  <c r="E17" i="24"/>
  <c r="L17" i="24"/>
  <c r="I17" i="24"/>
  <c r="G27" i="24"/>
  <c r="M27" i="24"/>
  <c r="E27" i="24"/>
  <c r="L27" i="24"/>
  <c r="I27" i="24"/>
  <c r="G33" i="24"/>
  <c r="M33" i="24"/>
  <c r="E33" i="24"/>
  <c r="L33" i="24"/>
  <c r="I33" i="24"/>
  <c r="K8" i="24"/>
  <c r="J8" i="24"/>
  <c r="H8" i="24"/>
  <c r="F8" i="24"/>
  <c r="D8" i="24"/>
  <c r="K24" i="24"/>
  <c r="J24" i="24"/>
  <c r="H24" i="24"/>
  <c r="F24" i="24"/>
  <c r="D24" i="24"/>
  <c r="F33" i="24"/>
  <c r="D33" i="24"/>
  <c r="J33" i="24"/>
  <c r="K33" i="24"/>
  <c r="H33" i="24"/>
  <c r="I24" i="24"/>
  <c r="M24" i="24"/>
  <c r="E24" i="24"/>
  <c r="L24" i="24"/>
  <c r="G24" i="24"/>
  <c r="M38" i="24"/>
  <c r="E38" i="24"/>
  <c r="L38" i="24"/>
  <c r="G38" i="24"/>
  <c r="I38" i="24"/>
  <c r="F15" i="24"/>
  <c r="D15" i="24"/>
  <c r="J15" i="24"/>
  <c r="H15" i="24"/>
  <c r="K18" i="24"/>
  <c r="J18" i="24"/>
  <c r="H18" i="24"/>
  <c r="F18" i="24"/>
  <c r="D18" i="24"/>
  <c r="F27" i="24"/>
  <c r="D27" i="24"/>
  <c r="J27" i="24"/>
  <c r="K27" i="24"/>
  <c r="H27" i="24"/>
  <c r="K30" i="24"/>
  <c r="J30" i="24"/>
  <c r="H30" i="24"/>
  <c r="F30" i="24"/>
  <c r="D30" i="24"/>
  <c r="H37" i="24"/>
  <c r="F37" i="24"/>
  <c r="D37" i="24"/>
  <c r="K37" i="24"/>
  <c r="J37" i="24"/>
  <c r="G7" i="24"/>
  <c r="M7" i="24"/>
  <c r="E7" i="24"/>
  <c r="L7" i="24"/>
  <c r="I7" i="24"/>
  <c r="I8" i="24"/>
  <c r="M8" i="24"/>
  <c r="E8" i="24"/>
  <c r="G8" i="24"/>
  <c r="L8" i="24"/>
  <c r="I18" i="24"/>
  <c r="M18" i="24"/>
  <c r="E18" i="24"/>
  <c r="L18" i="24"/>
  <c r="I28" i="24"/>
  <c r="M28" i="24"/>
  <c r="E28" i="24"/>
  <c r="G28" i="24"/>
  <c r="L28" i="24"/>
  <c r="I34" i="24"/>
  <c r="M34" i="24"/>
  <c r="E34" i="24"/>
  <c r="L34" i="24"/>
  <c r="G18" i="24"/>
  <c r="K66" i="24"/>
  <c r="J66" i="24"/>
  <c r="I66" i="24"/>
  <c r="H41" i="24"/>
  <c r="F41" i="24"/>
  <c r="D41" i="24"/>
  <c r="K41" i="24"/>
  <c r="K53" i="24"/>
  <c r="J53" i="24"/>
  <c r="K61" i="24"/>
  <c r="J61" i="24"/>
  <c r="K69" i="24"/>
  <c r="J69" i="24"/>
  <c r="K55" i="24"/>
  <c r="J55" i="24"/>
  <c r="K63" i="24"/>
  <c r="J63" i="24"/>
  <c r="K71" i="24"/>
  <c r="J71" i="24"/>
  <c r="K52" i="24"/>
  <c r="J52" i="24"/>
  <c r="K60" i="24"/>
  <c r="J60" i="24"/>
  <c r="K68" i="24"/>
  <c r="J68" i="24"/>
  <c r="C14" i="24"/>
  <c r="C6" i="24"/>
  <c r="I22" i="24"/>
  <c r="M22" i="24"/>
  <c r="E22" i="24"/>
  <c r="I30" i="24"/>
  <c r="M30" i="24"/>
  <c r="E30" i="24"/>
  <c r="C45" i="24"/>
  <c r="C39" i="24"/>
  <c r="H43" i="24"/>
  <c r="F43" i="24"/>
  <c r="D43" i="24"/>
  <c r="K43" i="24"/>
  <c r="K57" i="24"/>
  <c r="J57" i="24"/>
  <c r="K65" i="24"/>
  <c r="J65" i="24"/>
  <c r="K73" i="24"/>
  <c r="J73" i="24"/>
  <c r="G22" i="24"/>
  <c r="G30" i="24"/>
  <c r="K54" i="24"/>
  <c r="J54" i="24"/>
  <c r="K62" i="24"/>
  <c r="J62" i="24"/>
  <c r="K70" i="24"/>
  <c r="J70" i="24"/>
  <c r="L22" i="24"/>
  <c r="L30" i="24"/>
  <c r="K51" i="24"/>
  <c r="J51" i="24"/>
  <c r="K59" i="24"/>
  <c r="J59" i="24"/>
  <c r="K67" i="24"/>
  <c r="J67" i="24"/>
  <c r="K75" i="24"/>
  <c r="K77" i="24" s="1"/>
  <c r="J75" i="24"/>
  <c r="K56" i="24"/>
  <c r="J56" i="24"/>
  <c r="K64" i="24"/>
  <c r="J64" i="24"/>
  <c r="K72" i="24"/>
  <c r="J72" i="24"/>
  <c r="G40" i="24"/>
  <c r="G42" i="24"/>
  <c r="G44" i="24"/>
  <c r="H40" i="24"/>
  <c r="L41" i="24"/>
  <c r="H42" i="24"/>
  <c r="L43" i="24"/>
  <c r="H44" i="24"/>
  <c r="J40" i="24"/>
  <c r="J42" i="24"/>
  <c r="J44" i="24"/>
  <c r="E40" i="24"/>
  <c r="E42" i="24"/>
  <c r="E44" i="24"/>
  <c r="I78" i="24" l="1"/>
  <c r="I79" i="24"/>
  <c r="J77" i="24"/>
  <c r="K6" i="24"/>
  <c r="J6" i="24"/>
  <c r="H6" i="24"/>
  <c r="F6" i="24"/>
  <c r="D6" i="24"/>
  <c r="K79" i="24"/>
  <c r="K78" i="24"/>
  <c r="K14" i="24"/>
  <c r="J14" i="24"/>
  <c r="H14" i="24"/>
  <c r="F14" i="24"/>
  <c r="D14" i="24"/>
  <c r="H39" i="24"/>
  <c r="F39" i="24"/>
  <c r="D39" i="24"/>
  <c r="K39" i="24"/>
  <c r="J39" i="24"/>
  <c r="I39" i="24"/>
  <c r="G39" i="24"/>
  <c r="L39" i="24"/>
  <c r="E39" i="24"/>
  <c r="M39" i="24"/>
  <c r="I6" i="24"/>
  <c r="M6" i="24"/>
  <c r="E6" i="24"/>
  <c r="L6" i="24"/>
  <c r="G6" i="24"/>
  <c r="I45" i="24"/>
  <c r="G45" i="24"/>
  <c r="M45" i="24"/>
  <c r="E45" i="24"/>
  <c r="L45" i="24"/>
  <c r="I14" i="24"/>
  <c r="M14" i="24"/>
  <c r="E14" i="24"/>
  <c r="L14" i="24"/>
  <c r="G14" i="24"/>
  <c r="H45" i="24"/>
  <c r="F45" i="24"/>
  <c r="D45" i="24"/>
  <c r="K45" i="24"/>
  <c r="J45" i="24"/>
  <c r="J79" i="24" l="1"/>
  <c r="J78" i="24"/>
  <c r="I83" i="24" s="1"/>
  <c r="I82" i="24"/>
  <c r="I81" i="24" l="1"/>
</calcChain>
</file>

<file path=xl/sharedStrings.xml><?xml version="1.0" encoding="utf-8"?>
<sst xmlns="http://schemas.openxmlformats.org/spreadsheetml/2006/main" count="2890" uniqueCount="523">
  <si>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</si>
  <si>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</si>
  <si>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</si>
  <si>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</si>
  <si>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</si>
  <si>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</si>
  <si>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</si>
  <si>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</si>
  <si>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</si>
  <si>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</si>
  <si>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</si>
  <si>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</si>
  <si>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</si>
  <si>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Suhl (098)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</si>
  <si>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</si>
  <si>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</si>
  <si>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</si>
  <si>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</si>
  <si>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</si>
  <si>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</si>
  <si>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</si>
  <si>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</si>
  <si>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</si>
  <si>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</si>
  <si>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</si>
  <si>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</si>
  <si>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</si>
  <si>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</si>
  <si>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</si>
  <si>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</si>
  <si>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</si>
  <si>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</si>
  <si>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</si>
  <si>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</si>
  <si>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</si>
  <si>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</si>
  <si>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</si>
  <si>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</si>
  <si>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</si>
  <si>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</si>
  <si>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</si>
  <si>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</si>
  <si>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</si>
  <si>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</si>
  <si>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</si>
  <si>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</si>
  <si>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</si>
  <si>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</si>
  <si>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</si>
  <si>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</si>
  <si>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</si>
  <si>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</si>
  <si>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</si>
  <si>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</si>
  <si>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</si>
  <si>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</si>
  <si>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</si>
  <si>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</si>
  <si>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</si>
  <si>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</si>
  <si>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</si>
  <si>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</si>
  <si>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</si>
  <si>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</si>
  <si>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</si>
  <si>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</si>
  <si>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</si>
  <si>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</si>
  <si>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</si>
  <si>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</si>
  <si>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</si>
  <si>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</si>
  <si>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</si>
  <si>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</si>
  <si>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</si>
  <si>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</si>
  <si>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</si>
  <si>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</si>
  <si>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</si>
  <si>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</si>
  <si>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</si>
  <si>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</si>
  <si>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</si>
  <si>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</si>
  <si>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</si>
  <si>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</si>
  <si>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</si>
  <si>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</si>
  <si>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</si>
  <si>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</si>
  <si>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</si>
  <si>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</si>
  <si>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Suhl (098);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</si>
  <si>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</si>
  <si>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</si>
  <si>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</si>
  <si>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</si>
  <si>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</si>
  <si>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</si>
  <si>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</si>
  <si>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</si>
  <si>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</si>
  <si>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</si>
  <si>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</si>
  <si>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</si>
  <si>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</si>
  <si>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</si>
  <si>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</si>
  <si>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</si>
  <si>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</si>
  <si>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</si>
  <si>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</si>
  <si>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</si>
  <si>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</si>
  <si>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</si>
  <si>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</si>
  <si>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</si>
  <si>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</si>
  <si>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</si>
  <si>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</si>
  <si>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</si>
  <si>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</si>
  <si>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</si>
  <si>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</si>
  <si>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</si>
  <si>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</si>
  <si>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</si>
  <si>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</si>
  <si>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</si>
  <si>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Sachsen-Anhalt/Thüringen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</si>
  <si>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</si>
  <si>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</si>
  <si>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</si>
  <si>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</si>
  <si>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</si>
  <si>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</si>
  <si>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</si>
  <si>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</si>
  <si>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</si>
  <si>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</si>
  <si>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</si>
  <si>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</si>
  <si>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</si>
  <si>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</si>
  <si>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</si>
  <si>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</si>
  <si>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</si>
  <si>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</si>
  <si>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</si>
  <si>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</si>
  <si>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</si>
  <si>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</si>
  <si>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</si>
  <si>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</si>
  <si>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</si>
  <si>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</si>
  <si>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</si>
  <si>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</si>
  <si>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</si>
  <si>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</si>
  <si>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</si>
  <si>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</si>
  <si>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</si>
  <si>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</si>
  <si>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</si>
  <si>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</si>
  <si>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</si>
  <si>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</si>
  <si>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</si>
  <si>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</si>
  <si>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</si>
  <si>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</si>
  <si>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</si>
  <si>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</si>
  <si>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</si>
  <si>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</si>
  <si>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</si>
  <si>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</si>
  <si>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</si>
  <si>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</si>
  <si>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</si>
  <si>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</si>
  <si>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</si>
  <si>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Suhl (098)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</si>
  <si>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</si>
  <si>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</si>
  <si>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</si>
  <si>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</si>
  <si>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</si>
  <si>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</si>
  <si>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</si>
  <si>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</si>
  <si>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</si>
  <si>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</si>
  <si>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</si>
  <si>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</si>
  <si>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</si>
  <si>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</si>
  <si>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</si>
  <si>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</si>
  <si>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</si>
  <si>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</si>
  <si>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</si>
  <si>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</si>
  <si>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</si>
  <si>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</si>
  <si>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</si>
  <si>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</si>
  <si>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</si>
  <si>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</si>
  <si>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</si>
  <si>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</si>
  <si>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</si>
  <si>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</si>
  <si>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</si>
  <si>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</si>
  <si>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</si>
  <si>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</si>
  <si>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</si>
  <si>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</si>
  <si>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</si>
  <si>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</si>
  <si>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</si>
  <si>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</si>
  <si>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</si>
  <si>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</si>
  <si>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</si>
  <si>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</si>
  <si>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</si>
  <si>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</si>
  <si>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</si>
  <si>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</si>
  <si>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</si>
  <si>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</si>
  <si>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</si>
  <si>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</si>
  <si>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</si>
  <si>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</si>
  <si>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</si>
  <si>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</si>
  <si>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</si>
  <si>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</si>
  <si>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</si>
  <si>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</si>
  <si>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</si>
  <si>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</si>
  <si>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</si>
  <si>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</si>
  <si>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</si>
  <si>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</si>
  <si>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</si>
  <si>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</si>
  <si>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</si>
  <si>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</si>
  <si>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</si>
  <si>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</si>
  <si>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</si>
  <si>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</si>
  <si>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</si>
  <si>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</si>
  <si>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</si>
  <si>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</si>
  <si>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</si>
  <si>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</si>
  <si>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</si>
  <si>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</si>
  <si>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</si>
  <si>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</si>
  <si>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</si>
  <si>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</si>
  <si>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</si>
  <si>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</si>
  <si>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</si>
  <si>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</si>
  <si>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</si>
  <si>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</si>
  <si>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</si>
  <si>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</si>
  <si>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</si>
  <si>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</si>
  <si>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</si>
  <si>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</si>
  <si>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</si>
  <si>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</si>
  <si>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</si>
  <si>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</si>
  <si>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</si>
  <si>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</si>
  <si>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</si>
  <si>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</si>
  <si>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</si>
  <si>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</si>
  <si>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</si>
  <si>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</si>
  <si>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</si>
  <si>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</si>
  <si>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</si>
  <si>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</si>
  <si>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</si>
  <si>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</si>
  <si>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</si>
  <si>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</si>
  <si>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</si>
  <si>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</si>
  <si>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</si>
  <si>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</si>
  <si>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</si>
  <si>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</si>
  <si>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</si>
  <si>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</si>
  <si>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</si>
  <si>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</si>
  <si>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</si>
  <si>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</si>
  <si>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</si>
  <si>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</si>
  <si>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</si>
  <si>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</si>
  <si>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</si>
  <si>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</si>
  <si>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</si>
  <si>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</si>
  <si>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</si>
  <si>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</si>
  <si>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</si>
  <si>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</si>
  <si>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</si>
  <si>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Suhl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</si>
  <si>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</si>
  <si>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</si>
  <si>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</si>
  <si>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</si>
  <si>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</si>
  <si>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</si>
  <si>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</si>
  <si>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</si>
  <si>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</si>
  <si>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</si>
  <si>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</si>
  <si>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</si>
  <si>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</si>
  <si>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</si>
  <si>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</si>
  <si>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</si>
  <si>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</si>
  <si>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</si>
  <si>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</si>
  <si>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</si>
  <si>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</si>
  <si>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</si>
  <si>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</si>
  <si>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</si>
  <si>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</si>
  <si>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</si>
  <si>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</si>
  <si>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</si>
  <si>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</si>
  <si>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</si>
  <si>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</si>
  <si>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</si>
  <si>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</si>
  <si>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</si>
  <si>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</si>
  <si>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</si>
  <si>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</si>
  <si>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</si>
  <si>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</si>
  <si>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</si>
  <si>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</si>
  <si>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</si>
  <si>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</si>
  <si>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</si>
  <si>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</si>
  <si>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Suhl (098);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</si>
  <si>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</si>
  <si>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</si>
  <si>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</si>
  <si>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</si>
  <si>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</si>
  <si>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</si>
  <si>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</si>
  <si>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</si>
  <si>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</si>
  <si>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</si>
  <si>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</si>
  <si>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</si>
  <si>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</si>
  <si>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</si>
  <si>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</si>
  <si>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</si>
  <si>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</si>
  <si>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</si>
  <si>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</si>
  <si>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</si>
  <si>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</si>
  <si>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</si>
  <si>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</si>
  <si>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</si>
  <si>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</si>
  <si>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</si>
  <si>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</si>
  <si>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</si>
  <si>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</si>
  <si>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</si>
  <si>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</si>
  <si>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</si>
  <si>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</si>
  <si>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</si>
  <si>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</si>
  <si>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</si>
  <si>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</si>
  <si>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</si>
  <si>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</si>
  <si>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</si>
  <si>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</si>
  <si>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</si>
  <si>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</si>
  <si>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</si>
  <si>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</si>
  <si>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</si>
  <si>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</si>
  <si>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</si>
  <si>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</si>
  <si>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</si>
  <si>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</si>
  <si>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</si>
  <si>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</si>
  <si>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</si>
  <si>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</si>
  <si>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</si>
  <si>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</si>
  <si>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</si>
  <si>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</si>
  <si>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</si>
  <si>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</si>
  <si>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</si>
  <si>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</si>
  <si>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</si>
  <si>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</si>
  <si>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</si>
  <si>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</si>
  <si>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</si>
  <si>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</si>
  <si>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</si>
  <si>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</si>
  <si>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</si>
  <si>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</si>
  <si>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</si>
  <si>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</si>
  <si>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</si>
  <si>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</si>
  <si>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</si>
  <si>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</si>
  <si>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</si>
  <si>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</si>
  <si>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</si>
  <si>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</si>
  <si>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</si>
  <si>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</si>
  <si>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</si>
  <si>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</si>
  <si>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</si>
  <si>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</si>
  <si>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</si>
  <si>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</si>
  <si>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</si>
  <si>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</si>
  <si>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</si>
  <si>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</si>
  <si>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</si>
  <si>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</si>
  <si>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</si>
  <si>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</si>
  <si>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</si>
  <si>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</si>
  <si>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</si>
  <si>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</si>
  <si>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</si>
  <si>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</si>
  <si>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</si>
  <si>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</si>
  <si>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</si>
  <si>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</si>
  <si>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</si>
  <si>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</si>
  <si>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</si>
  <si>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</si>
  <si>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</si>
  <si>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</si>
  <si>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</si>
  <si>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</si>
  <si>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</si>
  <si>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</si>
  <si>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</si>
  <si>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</si>
  <si>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</si>
  <si>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</si>
  <si>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</si>
  <si>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</si>
  <si>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</si>
  <si>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</si>
  <si>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</si>
  <si>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</si>
  <si>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</si>
  <si>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</si>
  <si>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</si>
  <si>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</si>
  <si>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</si>
  <si>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</si>
  <si>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</si>
  <si>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</si>
  <si>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</si>
  <si>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</si>
  <si>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</si>
  <si>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</si>
  <si>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</si>
  <si>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</si>
  <si>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</si>
  <si>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</si>
  <si>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Die Daten bilden den Agenturbezirk zum jeweiligen Stichtag ab: Für den Stichtag Ende März 2019 somit Daten vor der Gebietsanpassung im April/ Mai 2019; für die anderen Stichtage Daten nach der Gebietsanpassung. Der Nachweis von Veränderungen im Vergleich zum Vorjahr ist daher nicht sinnvoll (X).</t>
  </si>
  <si>
    <t>X</t>
  </si>
  <si>
    <t>Die Daten bilden den Agenturbezirk zum jeweiligen Quartal ab: Für das 1. Quartal 2019 somit Daten vor der Gebietsanpasung im April/ Mai 2019; für die anderen Quartale Daten nach der Gebietsanpassung. Der Nachweis von Veränderungen im Vergleich zum Vorjahr ist daher nicht sinnvoll (X).</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</si>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</sst>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4"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
      <b/>
      <sz val="8"/>
      <color rgb="FF000000"/>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3">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0" fillId="0" borderId="0" xfId="0" applyBorder="1" applyAlignment="1">
      <alignment vertical="center"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53" fillId="0" borderId="6" xfId="4" applyFont="1" applyBorder="1" applyAlignment="1">
      <alignment horizontal="left" wrapText="1"/>
    </xf>
    <xf numFmtId="0" fontId="5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53" fillId="0" borderId="6" xfId="4" applyFont="1" applyBorder="1" applyAlignment="1">
      <alignment horizontal="left" vertical="center" wrapText="1"/>
    </xf>
    <xf numFmtId="49" fontId="16" fillId="0" borderId="0" xfId="9" applyNumberFormat="1" applyFont="1" applyFill="1" applyBorder="1" applyAlignment="1"/>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164" fontId="26" fillId="0" borderId="6" xfId="12" applyNumberFormat="1" applyFont="1" applyFill="1" applyBorder="1" applyAlignment="1">
      <alignment horizontal="left"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3" fillId="0" borderId="0" xfId="4" applyNumberFormat="1" applyAlignment="1">
      <alignment horizontal="center"/>
    </xf>
    <xf numFmtId="0" fontId="15" fillId="0" borderId="0" xfId="21" applyFill="1" applyAlignment="1" applyProtection="1">
      <alignment horizontal="left"/>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{B46B89F9-0E3F-4DD6-A9AF-2474F9963AF5}</c15:txfldGUID>
                      <c15:f>Daten_Diagramme!$D$6</c15:f>
                      <c15:dlblFieldTableCache>
                        <c:ptCount val="1"/>
                        <c:pt idx="0">
                          <c:v>X</c:v>
                        </c:pt>
                      </c15:dlblFieldTableCache>
                    </c15:dlblFTEntry>
                  </c15:dlblFieldTable>
                  <c15:showDataLabelsRange val="0"/>
                </c:ext>
                <c:ext xmlns:c16="http://schemas.microsoft.com/office/drawing/2014/chart" uri="{C3380CC4-5D6E-409C-BE32-E72D297353CC}">
                  <c16:uniqueId val="{00000000-CACB-48CA-BCEC-4DA62C50B5CA}"/>
                </c:ext>
              </c:extLst>
            </c:dLbl>
            <c:dLbl>
              <c:idx val="1"/>
              <c:tx>
                <c:strRef>
                  <c:f>Daten_Diagramme!$D$7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{C054D7A1-F93E-4FC3-88B9-F5AC7C266767}</c15:txfldGUID>
                      <c15:f>Daten_Diagramme!$D$7</c15:f>
                      <c15:dlblFieldTableCache>
                        <c:ptCount val="1"/>
                        <c:pt idx="0">
                          <c:v>-0,2</c:v>
                        </c:pt>
                      </c15:dlblFieldTableCache>
                    </c15:dlblFTEntry>
                  </c15:dlblFieldTable>
                  <c15:showDataLabelsRange val="0"/>
                </c:ext>
                <c:ext xmlns:c16="http://schemas.microsoft.com/office/drawing/2014/chart" uri="{C3380CC4-5D6E-409C-BE32-E72D297353CC}">
                  <c16:uniqueId val="{00000001-CACB-48CA-BCEC-4DA62C50B5CA}"/>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{2C815F4C-CADF-43D1-8981-6C33748F81EA}</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CACB-48CA-BCEC-4DA62C50B5C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{8B723849-42FE-4076-87AE-B30660469A30}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ACB-48CA-BCEC-4DA62C50B5C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c:v>
                </c:pt>
                <c:pt idx="1">
                  <c:v>-0.19765179914377964</c:v>
                </c:pt>
                <c:pt idx="2">
                  <c:v>0.95490282911153723</c:v>
                </c:pt>
                <c:pt idx="3">
                  <c:v>1.0875687030768</c:v>
                </c:pt>
              </c:numCache>
            </c:numRef>
          </c:val>
          <c:extLst>
            <c:ext xmlns:c16="http://schemas.microsoft.com/office/drawing/2014/chart" uri="{C3380CC4-5D6E-409C-BE32-E72D297353CC}">
              <c16:uniqueId val="{00000004-CACB-48CA-BCEC-4DA62C50B5C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{CCDE79BD-2C0A-4201-864F-F5713DEE253D}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ACB-48CA-BCEC-4DA62C50B5C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{185A83B7-DB7F-4404-99EC-A183206EBA34}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ACB-48CA-BCEC-4DA62C50B5C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{34A8DABD-32F9-4918-BB8E-4CF2B68B0B37}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ACB-48CA-BCEC-4DA62C50B5C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{7DC37727-CCB9-4E2D-A490-20D940B9A6DF}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ACB-48CA-BCEC-4DA62C50B5C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-0.75</c:v>
                </c:pt>
                <c:pt idx="1">
                  <c:v>0</c:v>
                </c:pt>
                <c:pt idx="2">
                  <c:v>0</c:v>
                </c:pt>
                <c:pt idx="3">
                  <c:v>0</c:v>
                </c:pt>
              </c:numCache>
            </c:numRef>
          </c:val>
          <c:extLst>
            <c:ext xmlns:c16="http://schemas.microsoft.com/office/drawing/2014/chart" uri="{C3380CC4-5D6E-409C-BE32-E72D297353CC}">
              <c16:uniqueId val="{00000009-CACB-48CA-BCEC-4DA62C50B5C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45</c:v>
                </c:pt>
                <c:pt idx="1">
                  <c:v>#N/A</c:v>
                </c:pt>
                <c:pt idx="2">
                  <c:v>#N/A</c:v>
                </c:pt>
                <c:pt idx="3">
                  <c:v>#N/A</c:v>
                </c:pt>
              </c:numCache>
            </c:numRef>
          </c:xVal>
          <c:yVal>
            <c:numRef>
              <c:f>Daten_Diagramme!$J$6:$J$9</c:f>
              <c:numCache>
                <c:formatCode>General</c:formatCode>
                <c:ptCount val="4"/>
                <c:pt idx="0">
                  <c:v>5</c:v>
                </c:pt>
                <c:pt idx="1">
                  <c:v>#N/A</c:v>
                </c:pt>
                <c:pt idx="2">
                  <c:v>#N/A</c:v>
                </c:pt>
                <c:pt idx="3">
                  <c:v>#N/A</c:v>
                </c:pt>
              </c:numCache>
            </c:numRef>
          </c:yVal>
          <c:smooth val="0"/>
          <c:extLst>
            <c:ext xmlns:c16="http://schemas.microsoft.com/office/drawing/2014/chart" uri="{C3380CC4-5D6E-409C-BE32-E72D297353CC}">
              <c16:uniqueId val="{0000000A-CACB-48CA-BCEC-4DA62C50B5C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{60E60B95-1946-46E6-99E5-C85983D7A73C}</c15:txfldGUID>
                      <c15:f>Daten_Diagramme!$E$6</c15:f>
                      <c15:dlblFieldTableCache>
                        <c:ptCount val="1"/>
                        <c:pt idx="0">
                          <c:v>X</c:v>
                        </c:pt>
                      </c15:dlblFieldTableCache>
                    </c15:dlblFTEntry>
                  </c15:dlblFieldTable>
                  <c15:showDataLabelsRange val="0"/>
                </c:ext>
                <c:ext xmlns:c16="http://schemas.microsoft.com/office/drawing/2014/chart" uri="{C3380CC4-5D6E-409C-BE32-E72D297353CC}">
                  <c16:uniqueId val="{00000000-B629-4C38-9E3A-3599E97C35E0}"/>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{DCCD2C68-E646-44C1-AA40-DF56985003D4}</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B629-4C38-9E3A-3599E97C35E0}"/>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{B8F16FB1-0284-4103-98ED-C93D07449ECB}</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B629-4C38-9E3A-3599E97C35E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{73DB4E4D-D442-4340-93F0-D9917653FE5C}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629-4C38-9E3A-3599E97C35E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c:v>
                </c:pt>
                <c:pt idx="1">
                  <c:v>-3.074721427182038</c:v>
                </c:pt>
                <c:pt idx="2">
                  <c:v>-3.6279896103654186</c:v>
                </c:pt>
                <c:pt idx="3">
                  <c:v>-2.8655893304673015</c:v>
                </c:pt>
              </c:numCache>
            </c:numRef>
          </c:val>
          <c:extLst>
            <c:ext xmlns:c16="http://schemas.microsoft.com/office/drawing/2014/chart" uri="{C3380CC4-5D6E-409C-BE32-E72D297353CC}">
              <c16:uniqueId val="{00000004-B629-4C38-9E3A-3599E97C35E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{F52EBAEF-C961-43E6-864D-2F9540EE0784}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629-4C38-9E3A-3599E97C35E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{14D8903F-92F6-4812-8CB9-B783119FDB6B}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629-4C38-9E3A-3599E97C35E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{E631D04A-482A-4D5A-B6DA-2294C6C36D14}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629-4C38-9E3A-3599E97C35E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{AC4B893E-1413-4C51-9C7D-A266270E931A}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629-4C38-9E3A-3599E97C35E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-0.75</c:v>
                </c:pt>
                <c:pt idx="1">
                  <c:v>0</c:v>
                </c:pt>
                <c:pt idx="2">
                  <c:v>0</c:v>
                </c:pt>
                <c:pt idx="3">
                  <c:v>0</c:v>
                </c:pt>
              </c:numCache>
            </c:numRef>
          </c:val>
          <c:extLst>
            <c:ext xmlns:c16="http://schemas.microsoft.com/office/drawing/2014/chart" uri="{C3380CC4-5D6E-409C-BE32-E72D297353CC}">
              <c16:uniqueId val="{00000009-B629-4C38-9E3A-3599E97C35E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45</c:v>
                </c:pt>
                <c:pt idx="1">
                  <c:v>#N/A</c:v>
                </c:pt>
                <c:pt idx="2">
                  <c:v>#N/A</c:v>
                </c:pt>
                <c:pt idx="3">
                  <c:v>#N/A</c:v>
                </c:pt>
              </c:numCache>
            </c:numRef>
          </c:xVal>
          <c:yVal>
            <c:numRef>
              <c:f>Daten_Diagramme!$L$6:$L$9</c:f>
              <c:numCache>
                <c:formatCode>General</c:formatCode>
                <c:ptCount val="4"/>
                <c:pt idx="0">
                  <c:v>5</c:v>
                </c:pt>
                <c:pt idx="1">
                  <c:v>#N/A</c:v>
                </c:pt>
                <c:pt idx="2">
                  <c:v>#N/A</c:v>
                </c:pt>
                <c:pt idx="3">
                  <c:v>#N/A</c:v>
                </c:pt>
              </c:numCache>
            </c:numRef>
          </c:yVal>
          <c:smooth val="0"/>
          <c:extLst>
            <c:ext xmlns:c16="http://schemas.microsoft.com/office/drawing/2014/chart" uri="{C3380CC4-5D6E-409C-BE32-E72D297353CC}">
              <c16:uniqueId val="{0000000A-B629-4C38-9E3A-3599E97C35E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{44C3214A-CE04-4B04-B743-38BE27B78B8A}</c15:txfldGUID>
                      <c15:f>Daten_Diagramme!$D$14</c15:f>
                      <c15:dlblFieldTableCache>
                        <c:ptCount val="1"/>
                        <c:pt idx="0">
                          <c:v>X</c:v>
                        </c:pt>
                      </c15:dlblFieldTableCache>
                    </c15:dlblFTEntry>
                  </c15:dlblFieldTable>
                  <c15:showDataLabelsRange val="0"/>
                </c:ext>
                <c:ext xmlns:c16="http://schemas.microsoft.com/office/drawing/2014/chart" uri="{C3380CC4-5D6E-409C-BE32-E72D297353CC}">
                  <c16:uniqueId val="{00000000-715A-41C4-BA1E-059905207808}"/>
                </c:ext>
              </c:extLst>
            </c:dLbl>
            <c:dLbl>
              <c:idx val="1"/>
              <c:tx>
                <c:strRef>
                  <c:f>Daten_Diagramme!$D$15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{98BAD312-231D-4B1E-B914-DFA3092A4161}</c15:txfldGUID>
                      <c15:f>Daten_Diagramme!$D$15</c15:f>
                      <c15:dlblFieldTableCache>
                        <c:ptCount val="1"/>
                        <c:pt idx="0">
                          <c:v>X</c:v>
                        </c:pt>
                      </c15:dlblFieldTableCache>
                    </c15:dlblFTEntry>
                  </c15:dlblFieldTable>
                  <c15:showDataLabelsRange val="0"/>
                </c:ext>
                <c:ext xmlns:c16="http://schemas.microsoft.com/office/drawing/2014/chart" uri="{C3380CC4-5D6E-409C-BE32-E72D297353CC}">
                  <c16:uniqueId val="{00000001-715A-41C4-BA1E-059905207808}"/>
                </c:ext>
              </c:extLst>
            </c:dLbl>
            <c:dLbl>
              <c:idx val="2"/>
              <c:tx>
                <c:strRef>
                  <c:f>Daten_Diagramme!$D$16</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{48DAD992-CC34-45CF-9ACE-726A4053F596}</c15:txfldGUID>
                      <c15:f>Daten_Diagramme!$D$16</c15:f>
                      <c15:dlblFieldTableCache>
                        <c:ptCount val="1"/>
                        <c:pt idx="0">
                          <c:v>X</c:v>
                        </c:pt>
                      </c15:dlblFieldTableCache>
                    </c15:dlblFTEntry>
                  </c15:dlblFieldTable>
                  <c15:showDataLabelsRange val="0"/>
                </c:ext>
                <c:ext xmlns:c16="http://schemas.microsoft.com/office/drawing/2014/chart" uri="{C3380CC4-5D6E-409C-BE32-E72D297353CC}">
                  <c16:uniqueId val="{00000002-715A-41C4-BA1E-059905207808}"/>
                </c:ext>
              </c:extLst>
            </c:dLbl>
            <c:dLbl>
              <c:idx val="3"/>
              <c:tx>
                <c:strRef>
                  <c:f>Daten_Diagramme!$D$17</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{2C7CC54F-D824-40AA-90BB-FFCF22DCA48F}</c15:txfldGUID>
                      <c15:f>Daten_Diagramme!$D$17</c15:f>
                      <c15:dlblFieldTableCache>
                        <c:ptCount val="1"/>
                        <c:pt idx="0">
                          <c:v>X</c:v>
                        </c:pt>
                      </c15:dlblFieldTableCache>
                    </c15:dlblFTEntry>
                  </c15:dlblFieldTable>
                  <c15:showDataLabelsRange val="0"/>
                </c:ext>
                <c:ext xmlns:c16="http://schemas.microsoft.com/office/drawing/2014/chart" uri="{C3380CC4-5D6E-409C-BE32-E72D297353CC}">
                  <c16:uniqueId val="{00000003-715A-41C4-BA1E-059905207808}"/>
                </c:ext>
              </c:extLst>
            </c:dLbl>
            <c:dLbl>
              <c:idx val="4"/>
              <c:tx>
                <c:strRef>
                  <c:f>Daten_Diagramme!$D$18</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{5CBF40B3-9766-42F1-B416-A87F068167FE}</c15:txfldGUID>
                      <c15:f>Daten_Diagramme!$D$18</c15:f>
                      <c15:dlblFieldTableCache>
                        <c:ptCount val="1"/>
                        <c:pt idx="0">
                          <c:v>X</c:v>
                        </c:pt>
                      </c15:dlblFieldTableCache>
                    </c15:dlblFTEntry>
                  </c15:dlblFieldTable>
                  <c15:showDataLabelsRange val="0"/>
                </c:ext>
                <c:ext xmlns:c16="http://schemas.microsoft.com/office/drawing/2014/chart" uri="{C3380CC4-5D6E-409C-BE32-E72D297353CC}">
                  <c16:uniqueId val="{00000004-715A-41C4-BA1E-059905207808}"/>
                </c:ext>
              </c:extLst>
            </c:dLbl>
            <c:dLbl>
              <c:idx val="5"/>
              <c:tx>
                <c:strRef>
                  <c:f>Daten_Diagramme!$D$19</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{D45418BB-301E-4E6A-B92B-DBD685655C18}</c15:txfldGUID>
                      <c15:f>Daten_Diagramme!$D$19</c15:f>
                      <c15:dlblFieldTableCache>
                        <c:ptCount val="1"/>
                        <c:pt idx="0">
                          <c:v>X</c:v>
                        </c:pt>
                      </c15:dlblFieldTableCache>
                    </c15:dlblFTEntry>
                  </c15:dlblFieldTable>
                  <c15:showDataLabelsRange val="0"/>
                </c:ext>
                <c:ext xmlns:c16="http://schemas.microsoft.com/office/drawing/2014/chart" uri="{C3380CC4-5D6E-409C-BE32-E72D297353CC}">
                  <c16:uniqueId val="{00000005-715A-41C4-BA1E-059905207808}"/>
                </c:ext>
              </c:extLst>
            </c:dLbl>
            <c:dLbl>
              <c:idx val="6"/>
              <c:tx>
                <c:strRef>
                  <c:f>Daten_Diagramme!$D$20</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{519C7A8C-5662-4A79-8035-9249D8430DC4}</c15:txfldGUID>
                      <c15:f>Daten_Diagramme!$D$20</c15:f>
                      <c15:dlblFieldTableCache>
                        <c:ptCount val="1"/>
                        <c:pt idx="0">
                          <c:v>X</c:v>
                        </c:pt>
                      </c15:dlblFieldTableCache>
                    </c15:dlblFTEntry>
                  </c15:dlblFieldTable>
                  <c15:showDataLabelsRange val="0"/>
                </c:ext>
                <c:ext xmlns:c16="http://schemas.microsoft.com/office/drawing/2014/chart" uri="{C3380CC4-5D6E-409C-BE32-E72D297353CC}">
                  <c16:uniqueId val="{00000006-715A-41C4-BA1E-059905207808}"/>
                </c:ext>
              </c:extLst>
            </c:dLbl>
            <c:dLbl>
              <c:idx val="7"/>
              <c:tx>
                <c:strRef>
                  <c:f>Daten_Diagramme!$D$21</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{D8A45429-877C-4206-AA5F-8234392B5C55}</c15:txfldGUID>
                      <c15:f>Daten_Diagramme!$D$21</c15:f>
                      <c15:dlblFieldTableCache>
                        <c:ptCount val="1"/>
                        <c:pt idx="0">
                          <c:v>X</c:v>
                        </c:pt>
                      </c15:dlblFieldTableCache>
                    </c15:dlblFTEntry>
                  </c15:dlblFieldTable>
                  <c15:showDataLabelsRange val="0"/>
                </c:ext>
                <c:ext xmlns:c16="http://schemas.microsoft.com/office/drawing/2014/chart" uri="{C3380CC4-5D6E-409C-BE32-E72D297353CC}">
                  <c16:uniqueId val="{00000007-715A-41C4-BA1E-059905207808}"/>
                </c:ext>
              </c:extLst>
            </c:dLbl>
            <c:dLbl>
              <c:idx val="8"/>
              <c:tx>
                <c:strRef>
                  <c:f>Daten_Diagramme!$D$22</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{95C0A7A5-322C-417C-BC27-AD11DA548C41}</c15:txfldGUID>
                      <c15:f>Daten_Diagramme!$D$22</c15:f>
                      <c15:dlblFieldTableCache>
                        <c:ptCount val="1"/>
                        <c:pt idx="0">
                          <c:v>X</c:v>
                        </c:pt>
                      </c15:dlblFieldTableCache>
                    </c15:dlblFTEntry>
                  </c15:dlblFieldTable>
                  <c15:showDataLabelsRange val="0"/>
                </c:ext>
                <c:ext xmlns:c16="http://schemas.microsoft.com/office/drawing/2014/chart" uri="{C3380CC4-5D6E-409C-BE32-E72D297353CC}">
                  <c16:uniqueId val="{00000008-715A-41C4-BA1E-059905207808}"/>
                </c:ext>
              </c:extLst>
            </c:dLbl>
            <c:dLbl>
              <c:idx val="9"/>
              <c:tx>
                <c:strRef>
                  <c:f>Daten_Diagramme!$D$23</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{B88362B5-59D8-4253-912A-79FC6B5A2EE4}</c15:txfldGUID>
                      <c15:f>Daten_Diagramme!$D$23</c15:f>
                      <c15:dlblFieldTableCache>
                        <c:ptCount val="1"/>
                        <c:pt idx="0">
                          <c:v>X</c:v>
                        </c:pt>
                      </c15:dlblFieldTableCache>
                    </c15:dlblFTEntry>
                  </c15:dlblFieldTable>
                  <c15:showDataLabelsRange val="0"/>
                </c:ext>
                <c:ext xmlns:c16="http://schemas.microsoft.com/office/drawing/2014/chart" uri="{C3380CC4-5D6E-409C-BE32-E72D297353CC}">
                  <c16:uniqueId val="{00000009-715A-41C4-BA1E-059905207808}"/>
                </c:ext>
              </c:extLst>
            </c:dLbl>
            <c:dLbl>
              <c:idx val="10"/>
              <c:tx>
                <c:strRef>
                  <c:f>Daten_Diagramme!$D$24</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{8A052078-AB64-4EBF-8F39-47E60A2F50CC}</c15:txfldGUID>
                      <c15:f>Daten_Diagramme!$D$24</c15:f>
                      <c15:dlblFieldTableCache>
                        <c:ptCount val="1"/>
                        <c:pt idx="0">
                          <c:v>X</c:v>
                        </c:pt>
                      </c15:dlblFieldTableCache>
                    </c15:dlblFTEntry>
                  </c15:dlblFieldTable>
                  <c15:showDataLabelsRange val="0"/>
                </c:ext>
                <c:ext xmlns:c16="http://schemas.microsoft.com/office/drawing/2014/chart" uri="{C3380CC4-5D6E-409C-BE32-E72D297353CC}">
                  <c16:uniqueId val="{0000000A-715A-41C4-BA1E-059905207808}"/>
                </c:ext>
              </c:extLst>
            </c:dLbl>
            <c:dLbl>
              <c:idx val="11"/>
              <c:tx>
                <c:strRef>
                  <c:f>Daten_Diagramme!$D$25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{C4713558-C0E9-494B-99C4-1C2489849C1D}</c15:txfldGUID>
                      <c15:f>Daten_Diagramme!$D$25</c15:f>
                      <c15:dlblFieldTableCache>
                        <c:ptCount val="1"/>
                        <c:pt idx="0">
                          <c:v>X</c:v>
                        </c:pt>
                      </c15:dlblFieldTableCache>
                    </c15:dlblFTEntry>
                  </c15:dlblFieldTable>
                  <c15:showDataLabelsRange val="0"/>
                </c:ext>
                <c:ext xmlns:c16="http://schemas.microsoft.com/office/drawing/2014/chart" uri="{C3380CC4-5D6E-409C-BE32-E72D297353CC}">
                  <c16:uniqueId val="{0000000B-715A-41C4-BA1E-059905207808}"/>
                </c:ext>
              </c:extLst>
            </c:dLbl>
            <c:dLbl>
              <c:idx val="12"/>
              <c:tx>
                <c:strRef>
                  <c:f>Daten_Diagramme!$D$26</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{9194BA22-4065-410E-BEED-32B22BE50576}</c15:txfldGUID>
                      <c15:f>Daten_Diagramme!$D$26</c15:f>
                      <c15:dlblFieldTableCache>
                        <c:ptCount val="1"/>
                        <c:pt idx="0">
                          <c:v>X</c:v>
                        </c:pt>
                      </c15:dlblFieldTableCache>
                    </c15:dlblFTEntry>
                  </c15:dlblFieldTable>
                  <c15:showDataLabelsRange val="0"/>
                </c:ext>
                <c:ext xmlns:c16="http://schemas.microsoft.com/office/drawing/2014/chart" uri="{C3380CC4-5D6E-409C-BE32-E72D297353CC}">
                  <c16:uniqueId val="{0000000C-715A-41C4-BA1E-059905207808}"/>
                </c:ext>
              </c:extLst>
            </c:dLbl>
            <c:dLbl>
              <c:idx val="13"/>
              <c:tx>
                <c:strRef>
                  <c:f>Daten_Diagramme!$D$27</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{13D3CA97-50BB-46C8-B5D7-E35E2B8E98D2}</c15:txfldGUID>
                      <c15:f>Daten_Diagramme!$D$27</c15:f>
                      <c15:dlblFieldTableCache>
                        <c:ptCount val="1"/>
                        <c:pt idx="0">
                          <c:v>X</c:v>
                        </c:pt>
                      </c15:dlblFieldTableCache>
                    </c15:dlblFTEntry>
                  </c15:dlblFieldTable>
                  <c15:showDataLabelsRange val="0"/>
                </c:ext>
                <c:ext xmlns:c16="http://schemas.microsoft.com/office/drawing/2014/chart" uri="{C3380CC4-5D6E-409C-BE32-E72D297353CC}">
                  <c16:uniqueId val="{0000000D-715A-41C4-BA1E-059905207808}"/>
                </c:ext>
              </c:extLst>
            </c:dLbl>
            <c:dLbl>
              <c:idx val="14"/>
              <c:tx>
                <c:strRef>
                  <c:f>Daten_Diagramme!$D$28</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{C619FC34-0F1A-4DCA-98B9-945D33AE89B0}</c15:txfldGUID>
                      <c15:f>Daten_Diagramme!$D$28</c15:f>
                      <c15:dlblFieldTableCache>
                        <c:ptCount val="1"/>
                        <c:pt idx="0">
                          <c:v>X</c:v>
                        </c:pt>
                      </c15:dlblFieldTableCache>
                    </c15:dlblFTEntry>
                  </c15:dlblFieldTable>
                  <c15:showDataLabelsRange val="0"/>
                </c:ext>
                <c:ext xmlns:c16="http://schemas.microsoft.com/office/drawing/2014/chart" uri="{C3380CC4-5D6E-409C-BE32-E72D297353CC}">
                  <c16:uniqueId val="{0000000E-715A-41C4-BA1E-059905207808}"/>
                </c:ext>
              </c:extLst>
            </c:dLbl>
            <c:dLbl>
              <c:idx val="15"/>
              <c:tx>
                <c:strRef>
                  <c:f>Daten_Diagramme!$D$29</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{4D70947B-4D62-4C04-BBB3-F1CD1C583559}</c15:txfldGUID>
                      <c15:f>Daten_Diagramme!$D$29</c15:f>
                      <c15:dlblFieldTableCache>
                        <c:ptCount val="1"/>
                        <c:pt idx="0">
                          <c:v>X</c:v>
                        </c:pt>
                      </c15:dlblFieldTableCache>
                    </c15:dlblFTEntry>
                  </c15:dlblFieldTable>
                  <c15:showDataLabelsRange val="0"/>
                </c:ext>
                <c:ext xmlns:c16="http://schemas.microsoft.com/office/drawing/2014/chart" uri="{C3380CC4-5D6E-409C-BE32-E72D297353CC}">
                  <c16:uniqueId val="{0000000F-715A-41C4-BA1E-059905207808}"/>
                </c:ext>
              </c:extLst>
            </c:dLbl>
            <c:dLbl>
              <c:idx val="16"/>
              <c:tx>
                <c:strRef>
                  <c:f>Daten_Diagramme!$D$30</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{31B8891A-47B4-4450-A063-A623E4B2B924}</c15:txfldGUID>
                      <c15:f>Daten_Diagramme!$D$30</c15:f>
                      <c15:dlblFieldTableCache>
                        <c:ptCount val="1"/>
                        <c:pt idx="0">
                          <c:v>X</c:v>
                        </c:pt>
                      </c15:dlblFieldTableCache>
                    </c15:dlblFTEntry>
                  </c15:dlblFieldTable>
                  <c15:showDataLabelsRange val="0"/>
                </c:ext>
                <c:ext xmlns:c16="http://schemas.microsoft.com/office/drawing/2014/chart" uri="{C3380CC4-5D6E-409C-BE32-E72D297353CC}">
                  <c16:uniqueId val="{00000010-715A-41C4-BA1E-059905207808}"/>
                </c:ext>
              </c:extLst>
            </c:dLbl>
            <c:dLbl>
              <c:idx val="17"/>
              <c:tx>
                <c:strRef>
                  <c:f>Daten_Diagramme!$D$31</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{244DEE04-B08E-40AF-BFE3-AEA9DD7791BB}</c15:txfldGUID>
                      <c15:f>Daten_Diagramme!$D$31</c15:f>
                      <c15:dlblFieldTableCache>
                        <c:ptCount val="1"/>
                        <c:pt idx="0">
                          <c:v>X</c:v>
                        </c:pt>
                      </c15:dlblFieldTableCache>
                    </c15:dlblFTEntry>
                  </c15:dlblFieldTable>
                  <c15:showDataLabelsRange val="0"/>
                </c:ext>
                <c:ext xmlns:c16="http://schemas.microsoft.com/office/drawing/2014/chart" uri="{C3380CC4-5D6E-409C-BE32-E72D297353CC}">
                  <c16:uniqueId val="{00000011-715A-41C4-BA1E-059905207808}"/>
                </c:ext>
              </c:extLst>
            </c:dLbl>
            <c:dLbl>
              <c:idx val="18"/>
              <c:tx>
                <c:strRef>
                  <c:f>Daten_Diagramme!$D$32</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{5F19D7CB-9537-4629-A1D5-90717C6A99C7}</c15:txfldGUID>
                      <c15:f>Daten_Diagramme!$D$32</c15:f>
                      <c15:dlblFieldTableCache>
                        <c:ptCount val="1"/>
                        <c:pt idx="0">
                          <c:v>X</c:v>
                        </c:pt>
                      </c15:dlblFieldTableCache>
                    </c15:dlblFTEntry>
                  </c15:dlblFieldTable>
                  <c15:showDataLabelsRange val="0"/>
                </c:ext>
                <c:ext xmlns:c16="http://schemas.microsoft.com/office/drawing/2014/chart" uri="{C3380CC4-5D6E-409C-BE32-E72D297353CC}">
                  <c16:uniqueId val="{00000012-715A-41C4-BA1E-059905207808}"/>
                </c:ext>
              </c:extLst>
            </c:dLbl>
            <c:dLbl>
              <c:idx val="19"/>
              <c:tx>
                <c:strRef>
                  <c:f>Daten_Diagramme!$D$33</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{BDC94C5B-CF8F-45CE-A251-760DA7EF058D}</c15:txfldGUID>
                      <c15:f>Daten_Diagramme!$D$33</c15:f>
                      <c15:dlblFieldTableCache>
                        <c:ptCount val="1"/>
                        <c:pt idx="0">
                          <c:v>X</c:v>
                        </c:pt>
                      </c15:dlblFieldTableCache>
                    </c15:dlblFTEntry>
                  </c15:dlblFieldTable>
                  <c15:showDataLabelsRange val="0"/>
                </c:ext>
                <c:ext xmlns:c16="http://schemas.microsoft.com/office/drawing/2014/chart" uri="{C3380CC4-5D6E-409C-BE32-E72D297353CC}">
                  <c16:uniqueId val="{00000013-715A-41C4-BA1E-059905207808}"/>
                </c:ext>
              </c:extLst>
            </c:dLbl>
            <c:dLbl>
              <c:idx val="20"/>
              <c:tx>
                <c:strRef>
                  <c:f>Daten_Diagramme!$D$34</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{382E8C0F-E5E0-4B84-8F51-1F3171AB97D9}</c15:txfldGUID>
                      <c15:f>Daten_Diagramme!$D$34</c15:f>
                      <c15:dlblFieldTableCache>
                        <c:ptCount val="1"/>
                        <c:pt idx="0">
                          <c:v>X</c:v>
                        </c:pt>
                      </c15:dlblFieldTableCache>
                    </c15:dlblFTEntry>
                  </c15:dlblFieldTable>
                  <c15:showDataLabelsRange val="0"/>
                </c:ext>
                <c:ext xmlns:c16="http://schemas.microsoft.com/office/drawing/2014/chart" uri="{C3380CC4-5D6E-409C-BE32-E72D297353CC}">
                  <c16:uniqueId val="{00000014-715A-41C4-BA1E-059905207808}"/>
                </c:ext>
              </c:extLst>
            </c:dLbl>
            <c:dLbl>
              <c:idx val="21"/>
              <c:tx>
                <c:strRef>
                  <c:f>Daten_Diagramme!$D$35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{D0D560BB-35A9-454C-841E-D77E30EAA2F9}</c15:txfldGUID>
                      <c15:f>Daten_Diagramme!$D$35</c15:f>
                      <c15:dlblFieldTableCache>
                        <c:ptCount val="1"/>
                        <c:pt idx="0">
                          <c:v>X</c:v>
                        </c:pt>
                      </c15:dlblFieldTableCache>
                    </c15:dlblFTEntry>
                  </c15:dlblFieldTable>
                  <c15:showDataLabelsRange val="0"/>
                </c:ext>
                <c:ext xmlns:c16="http://schemas.microsoft.com/office/drawing/2014/chart" uri="{C3380CC4-5D6E-409C-BE32-E72D297353CC}">
                  <c16:uniqueId val="{00000015-715A-41C4-BA1E-05990520780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{590C1490-26F6-4A96-B534-74EB0488DE8E}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15A-41C4-BA1E-059905207808}"/>
                </c:ext>
              </c:extLst>
            </c:dLbl>
            <c:dLbl>
              <c:idx val="23"/>
              <c:tx>
                <c:strRef>
                  <c:f>Daten_Diagramme!$D$37</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{D6A66E7D-74FD-4217-86B1-92E31CD86103}</c15:txfldGUID>
                      <c15:f>Daten_Diagramme!$D$37</c15:f>
                      <c15:dlblFieldTableCache>
                        <c:ptCount val="1"/>
                        <c:pt idx="0">
                          <c:v>X</c:v>
                        </c:pt>
                      </c15:dlblFieldTableCache>
                    </c15:dlblFTEntry>
                  </c15:dlblFieldTable>
                  <c15:showDataLabelsRange val="0"/>
                </c:ext>
                <c:ext xmlns:c16="http://schemas.microsoft.com/office/drawing/2014/chart" uri="{C3380CC4-5D6E-409C-BE32-E72D297353CC}">
                  <c16:uniqueId val="{00000017-715A-41C4-BA1E-059905207808}"/>
                </c:ext>
              </c:extLst>
            </c:dLbl>
            <c:dLbl>
              <c:idx val="24"/>
              <c:layout>
                <c:manualLayout>
                  <c:x val="4.7769028871392123E-3"/>
                  <c:y val="-4.6876052205785108E-5"/>
                </c:manualLayout>
              </c:layout>
              <c:tx>
                <c:strRef>
                  <c:f>Daten_Diagramme!$D$38</c:f>
                  <c:strCache>
                    <c:ptCount val="1"/>
                    <c:pt idx="0">
                      <c:v>X</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{A91410CF-25C0-47EE-BC43-4AB414E84BF4}</c15:txfldGUID>
                      <c15:f>Daten_Diagramme!$D$38</c15:f>
                      <c15:dlblFieldTableCache>
                        <c:ptCount val="1"/>
                        <c:pt idx="0">
                          <c:v>X</c:v>
                        </c:pt>
                      </c15:dlblFieldTableCache>
                    </c15:dlblFTEntry>
                  </c15:dlblFieldTable>
                  <c15:showDataLabelsRange val="0"/>
                </c:ext>
                <c:ext xmlns:c16="http://schemas.microsoft.com/office/drawing/2014/chart" uri="{C3380CC4-5D6E-409C-BE32-E72D297353CC}">
                  <c16:uniqueId val="{00000018-715A-41C4-BA1E-059905207808}"/>
                </c:ext>
              </c:extLst>
            </c:dLbl>
            <c:dLbl>
              <c:idx val="25"/>
              <c:tx>
                <c:strRef>
                  <c:f>Daten_Diagramme!$D$39</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{43588F0E-6DE5-4C0F-A2BB-28BE549958AD}</c15:txfldGUID>
                      <c15:f>Daten_Diagramme!$D$39</c15:f>
                      <c15:dlblFieldTableCache>
                        <c:ptCount val="1"/>
                        <c:pt idx="0">
                          <c:v>X</c:v>
                        </c:pt>
                      </c15:dlblFieldTableCache>
                    </c15:dlblFTEntry>
                  </c15:dlblFieldTable>
                  <c15:showDataLabelsRange val="0"/>
                </c:ext>
                <c:ext xmlns:c16="http://schemas.microsoft.com/office/drawing/2014/chart" uri="{C3380CC4-5D6E-409C-BE32-E72D297353CC}">
                  <c16:uniqueId val="{00000019-715A-41C4-BA1E-059905207808}"/>
                </c:ext>
              </c:extLst>
            </c:dLbl>
            <c:dLbl>
              <c:idx val="26"/>
              <c:tx>
                <c:strRef>
                  <c:f>Daten_Diagramme!$D$40</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{FFAC966F-7D8C-42C7-B76B-16FF510C0C75}</c15:txfldGUID>
                      <c15:f>Daten_Diagramme!$D$40</c15:f>
                      <c15:dlblFieldTableCache>
                        <c:ptCount val="1"/>
                        <c:pt idx="0">
                          <c:v>#BEZUG!</c:v>
                        </c:pt>
                      </c15:dlblFieldTableCache>
                    </c15:dlblFTEntry>
                  </c15:dlblFieldTable>
                  <c15:showDataLabelsRange val="0"/>
                </c:ext>
                <c:ext xmlns:c16="http://schemas.microsoft.com/office/drawing/2014/chart" uri="{C3380CC4-5D6E-409C-BE32-E72D297353CC}">
                  <c16:uniqueId val="{0000001A-715A-41C4-BA1E-059905207808}"/>
                </c:ext>
              </c:extLst>
            </c:dLbl>
            <c:dLbl>
              <c:idx val="27"/>
              <c:tx>
                <c:strRef>
                  <c:f>Daten_Diagramme!$D$41</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{A5080F11-8EF9-4136-8FC6-48CF0551C006}</c15:txfldGUID>
                      <c15:f>Daten_Diagramme!$D$41</c15:f>
                      <c15:dlblFieldTableCache>
                        <c:ptCount val="1"/>
                        <c:pt idx="0">
                          <c:v>#BEZUG!</c:v>
                        </c:pt>
                      </c15:dlblFieldTableCache>
                    </c15:dlblFTEntry>
                  </c15:dlblFieldTable>
                  <c15:showDataLabelsRange val="0"/>
                </c:ext>
                <c:ext xmlns:c16="http://schemas.microsoft.com/office/drawing/2014/chart" uri="{C3380CC4-5D6E-409C-BE32-E72D297353CC}">
                  <c16:uniqueId val="{0000001B-715A-41C4-BA1E-059905207808}"/>
                </c:ext>
              </c:extLst>
            </c:dLbl>
            <c:dLbl>
              <c:idx val="28"/>
              <c:tx>
                <c:strRef>
                  <c:f>Daten_Diagramme!$D$42</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{21D2863F-BD75-4DBB-8F8E-7802156CF204}</c15:txfldGUID>
                      <c15:f>Daten_Diagramme!$D$42</c15:f>
                      <c15:dlblFieldTableCache>
                        <c:ptCount val="1"/>
                        <c:pt idx="0">
                          <c:v>#BEZUG!</c:v>
                        </c:pt>
                      </c15:dlblFieldTableCache>
                    </c15:dlblFTEntry>
                  </c15:dlblFieldTable>
                  <c15:showDataLabelsRange val="0"/>
                </c:ext>
                <c:ext xmlns:c16="http://schemas.microsoft.com/office/drawing/2014/chart" uri="{C3380CC4-5D6E-409C-BE32-E72D297353CC}">
                  <c16:uniqueId val="{0000001C-715A-41C4-BA1E-059905207808}"/>
                </c:ext>
              </c:extLst>
            </c:dLbl>
            <c:dLbl>
              <c:idx val="29"/>
              <c:tx>
                <c:strRef>
                  <c:f>Daten_Diagramme!$D$43</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{381AFCC4-B489-49B5-91AA-DF328FA24BDC}</c15:txfldGUID>
                      <c15:f>Daten_Diagramme!$D$43</c15:f>
                      <c15:dlblFieldTableCache>
                        <c:ptCount val="1"/>
                        <c:pt idx="0">
                          <c:v>#BEZUG!</c:v>
                        </c:pt>
                      </c15:dlblFieldTableCache>
                    </c15:dlblFTEntry>
                  </c15:dlblFieldTable>
                  <c15:showDataLabelsRange val="0"/>
                </c:ext>
                <c:ext xmlns:c16="http://schemas.microsoft.com/office/drawing/2014/chart" uri="{C3380CC4-5D6E-409C-BE32-E72D297353CC}">
                  <c16:uniqueId val="{0000001D-715A-41C4-BA1E-059905207808}"/>
                </c:ext>
              </c:extLst>
            </c:dLbl>
            <c:dLbl>
              <c:idx val="30"/>
              <c:tx>
                <c:strRef>
                  <c:f>Daten_Diagramme!$D$44</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{D830B197-0DDF-4844-BB4E-28829B113552}</c15:txfldGUID>
                      <c15:f>Daten_Diagramme!$D$44</c15:f>
                      <c15:dlblFieldTableCache>
                        <c:ptCount val="1"/>
                        <c:pt idx="0">
                          <c:v>#BEZUG!</c:v>
                        </c:pt>
                      </c15:dlblFieldTableCache>
                    </c15:dlblFTEntry>
                  </c15:dlblFieldTable>
                  <c15:showDataLabelsRange val="0"/>
                </c:ext>
                <c:ext xmlns:c16="http://schemas.microsoft.com/office/drawing/2014/chart" uri="{C3380CC4-5D6E-409C-BE32-E72D297353CC}">
                  <c16:uniqueId val="{0000001E-715A-41C4-BA1E-059905207808}"/>
                </c:ext>
              </c:extLst>
            </c:dLbl>
            <c:dLbl>
              <c:idx val="31"/>
              <c:tx>
                <c:strRef>
                  <c:f>Daten_Diagramme!$D$45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{42107699-91C0-472C-B6A2-544B9E691B88}</c15:txfldGUID>
                      <c15:f>Daten_Diagramme!$D$45</c15:f>
                      <c15:dlblFieldTableCache>
                        <c:ptCount val="1"/>
                        <c:pt idx="0">
                          <c:v>X</c:v>
                        </c:pt>
                      </c15:dlblFieldTableCache>
                    </c15:dlblFTEntry>
                  </c15:dlblFieldTable>
                  <c15:showDataLabelsRange val="0"/>
                </c:ext>
                <c:ext xmlns:c16="http://schemas.microsoft.com/office/drawing/2014/chart" uri="{C3380CC4-5D6E-409C-BE32-E72D297353CC}">
                  <c16:uniqueId val="{0000001F-715A-41C4-BA1E-0599052078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3">
                  <c:v>0</c:v>
                </c:pt>
                <c:pt idx="24">
                  <c:v>0</c:v>
                </c:pt>
                <c:pt idx="25">
                  <c:v>0</c:v>
                </c:pt>
              </c:numCache>
            </c:numRef>
          </c:val>
          <c:extLst>
            <c:ext xmlns:c16="http://schemas.microsoft.com/office/drawing/2014/chart" uri="{C3380CC4-5D6E-409C-BE32-E72D297353CC}">
              <c16:uniqueId val="{00000020-715A-41C4-BA1E-05990520780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{AE02E60B-EA17-49CE-994A-4ECB141FCF1B}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15A-41C4-BA1E-05990520780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{08B36EE2-3E2F-446B-BD13-3EDBF04A246F}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15A-41C4-BA1E-05990520780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{4F0FCA5A-E1D1-4E2B-A3DA-DED2AE403B55}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15A-41C4-BA1E-05990520780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{1073939E-552A-4AAE-BE08-BC9EB333639D}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15A-41C4-BA1E-05990520780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{99619C61-D7A1-4CCB-81BE-E59751C2E349}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15A-41C4-BA1E-05990520780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{2F16A59D-122E-4675-9892-3BE5ACB9A19D}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15A-41C4-BA1E-05990520780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{4F88AB67-9727-4038-9BE7-F0E6A894FB28}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15A-41C4-BA1E-05990520780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{F8F256EE-91B9-4086-96E8-3F44C6C20F05}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15A-41C4-BA1E-05990520780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{BDE0EA56-215D-473C-B91B-8EB9D1E3567D}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15A-41C4-BA1E-05990520780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{BF141A90-9DE8-42BA-83C4-04E87045D59D}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15A-41C4-BA1E-05990520780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{B166C8C2-4532-406B-B5AB-9359A91D1C35}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15A-41C4-BA1E-05990520780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{346CD68C-A858-4E81-923E-A21539465E23}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15A-41C4-BA1E-05990520780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{B816D86C-C4A5-415B-B95B-CF3C665CC2C9}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15A-41C4-BA1E-05990520780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{9BAE09B8-F068-41A9-99A9-88DF9F1D7936}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15A-41C4-BA1E-05990520780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{C1285A5C-8B69-42BF-8A69-F917DF7E159C}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15A-41C4-BA1E-05990520780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{DD8C9D2E-895F-40DE-A9D0-D3C794CCA8C4}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15A-41C4-BA1E-05990520780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{E889D6EA-3CDF-488B-BE2D-2B067F46C783}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15A-41C4-BA1E-05990520780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{DE1D7767-D31B-49EA-862E-E9C4C90728F2}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15A-41C4-BA1E-05990520780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{00CEF25D-45C0-478A-9F8E-D14E1CF6D655}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15A-41C4-BA1E-05990520780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{1FDAAA17-6250-4EA9-A894-8024BFD4E4E3}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15A-41C4-BA1E-05990520780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{068DA7ED-1CE4-41DA-880B-08651FFEE821}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15A-41C4-BA1E-05990520780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{7062A6C5-5088-4DB9-B192-3569DFF5A56A}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15A-41C4-BA1E-05990520780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{91477705-76A7-4A84-B16E-5187CF706936}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15A-41C4-BA1E-05990520780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{9390940A-DE98-4BDD-A42D-7B126D643374}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15A-41C4-BA1E-05990520780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{3AE1CB7C-B76A-4CB3-BEFF-87B903C2D4ED}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15A-41C4-BA1E-05990520780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{A61058D7-E749-402F-B157-EED3722061C8}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15A-41C4-BA1E-05990520780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{3EB813EE-0E19-47BE-9710-03E71F9F902C}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15A-41C4-BA1E-05990520780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{F21F2E8D-6481-4D22-8520-F021C321EA3D}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15A-41C4-BA1E-05990520780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{7FCF9153-CA9A-46A5-B35E-9C8BD21FE82B}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15A-41C4-BA1E-05990520780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{4BF9AAE4-4981-48FA-BCFB-B616B7A3EA7B}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15A-41C4-BA1E-05990520780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{2B377F07-D9DD-446D-9BF3-0B5D03FB9561}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15A-41C4-BA1E-05990520780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{CA6D3BF3-9D38-4780-8114-29C66C006648}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15A-41C4-BA1E-0599052078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-0.75</c:v>
                </c:pt>
                <c:pt idx="1">
                  <c:v>-0.75</c:v>
                </c:pt>
                <c:pt idx="2">
                  <c:v>-0.75</c:v>
                </c:pt>
                <c:pt idx="3">
                  <c:v>-0.75</c:v>
                </c:pt>
                <c:pt idx="4">
                  <c:v>-0.75</c:v>
                </c:pt>
                <c:pt idx="5">
                  <c:v>-0.75</c:v>
                </c:pt>
                <c:pt idx="6">
                  <c:v>-0.75</c:v>
                </c:pt>
                <c:pt idx="7">
                  <c:v>-0.75</c:v>
                </c:pt>
                <c:pt idx="8">
                  <c:v>-0.75</c:v>
                </c:pt>
                <c:pt idx="9">
                  <c:v>-0.75</c:v>
                </c:pt>
                <c:pt idx="10">
                  <c:v>-0.75</c:v>
                </c:pt>
                <c:pt idx="11">
                  <c:v>-0.75</c:v>
                </c:pt>
                <c:pt idx="12">
                  <c:v>-0.75</c:v>
                </c:pt>
                <c:pt idx="13">
                  <c:v>-0.75</c:v>
                </c:pt>
                <c:pt idx="14">
                  <c:v>-0.75</c:v>
                </c:pt>
                <c:pt idx="15">
                  <c:v>-0.75</c:v>
                </c:pt>
                <c:pt idx="16">
                  <c:v>-0.75</c:v>
                </c:pt>
                <c:pt idx="17">
                  <c:v>-0.75</c:v>
                </c:pt>
                <c:pt idx="18">
                  <c:v>-0.75</c:v>
                </c:pt>
                <c:pt idx="19">
                  <c:v>-0.75</c:v>
                </c:pt>
                <c:pt idx="20">
                  <c:v>-0.75</c:v>
                </c:pt>
                <c:pt idx="21">
                  <c:v>-0.75</c:v>
                </c:pt>
                <c:pt idx="22">
                  <c:v>0</c:v>
                </c:pt>
                <c:pt idx="23">
                  <c:v>-0.75</c:v>
                </c:pt>
                <c:pt idx="24">
                  <c:v>-0.75</c:v>
                </c:pt>
                <c:pt idx="25">
                  <c:v>-0.75</c:v>
                </c:pt>
              </c:numCache>
            </c:numRef>
          </c:val>
          <c:extLst>
            <c:ext xmlns:c16="http://schemas.microsoft.com/office/drawing/2014/chart" uri="{C3380CC4-5D6E-409C-BE32-E72D297353CC}">
              <c16:uniqueId val="{00000041-715A-41C4-BA1E-05990520780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45</c:v>
                </c:pt>
                <c:pt idx="1">
                  <c:v>45</c:v>
                </c:pt>
                <c:pt idx="2">
                  <c:v>45</c:v>
                </c:pt>
                <c:pt idx="3">
                  <c:v>45</c:v>
                </c:pt>
                <c:pt idx="4">
                  <c:v>45</c:v>
                </c:pt>
                <c:pt idx="5">
                  <c:v>45</c:v>
                </c:pt>
                <c:pt idx="6">
                  <c:v>45</c:v>
                </c:pt>
                <c:pt idx="7">
                  <c:v>45</c:v>
                </c:pt>
                <c:pt idx="8">
                  <c:v>45</c:v>
                </c:pt>
                <c:pt idx="9">
                  <c:v>45</c:v>
                </c:pt>
                <c:pt idx="10">
                  <c:v>45</c:v>
                </c:pt>
                <c:pt idx="11">
                  <c:v>45</c:v>
                </c:pt>
                <c:pt idx="12">
                  <c:v>45</c:v>
                </c:pt>
                <c:pt idx="13">
                  <c:v>45</c:v>
                </c:pt>
                <c:pt idx="14">
                  <c:v>45</c:v>
                </c:pt>
                <c:pt idx="15">
                  <c:v>45</c:v>
                </c:pt>
                <c:pt idx="16">
                  <c:v>45</c:v>
                </c:pt>
                <c:pt idx="17">
                  <c:v>45</c:v>
                </c:pt>
                <c:pt idx="18">
                  <c:v>45</c:v>
                </c:pt>
                <c:pt idx="19">
                  <c:v>45</c:v>
                </c:pt>
                <c:pt idx="20">
                  <c:v>45</c:v>
                </c:pt>
                <c:pt idx="21">
                  <c:v>45</c:v>
                </c:pt>
                <c:pt idx="22">
                  <c:v>#N/A</c:v>
                </c:pt>
                <c:pt idx="23">
                  <c:v>45</c:v>
                </c:pt>
                <c:pt idx="24">
                  <c:v>45</c:v>
                </c:pt>
                <c:pt idx="25">
                  <c:v>45</c:v>
                </c:pt>
              </c:numCache>
            </c:numRef>
          </c:xVal>
          <c:yVal>
            <c:numRef>
              <c:f>Daten_Diagramme!$J$14:$J$39</c:f>
              <c:numCache>
                <c:formatCode>General</c:formatCode>
                <c:ptCount val="26"/>
                <c:pt idx="0">
                  <c:v>5</c:v>
                </c:pt>
                <c:pt idx="1">
                  <c:v>15</c:v>
                </c:pt>
                <c:pt idx="2">
                  <c:v>25</c:v>
                </c:pt>
                <c:pt idx="3">
                  <c:v>36</c:v>
                </c:pt>
                <c:pt idx="4">
                  <c:v>46</c:v>
                </c:pt>
                <c:pt idx="5">
                  <c:v>56</c:v>
                </c:pt>
                <c:pt idx="6">
                  <c:v>67</c:v>
                </c:pt>
                <c:pt idx="7">
                  <c:v>77</c:v>
                </c:pt>
                <c:pt idx="8">
                  <c:v>87</c:v>
                </c:pt>
                <c:pt idx="9">
                  <c:v>98</c:v>
                </c:pt>
                <c:pt idx="10">
                  <c:v>108</c:v>
                </c:pt>
                <c:pt idx="11">
                  <c:v>118</c:v>
                </c:pt>
                <c:pt idx="12">
                  <c:v>129</c:v>
                </c:pt>
                <c:pt idx="13">
                  <c:v>139</c:v>
                </c:pt>
                <c:pt idx="14">
                  <c:v>149</c:v>
                </c:pt>
                <c:pt idx="15">
                  <c:v>160</c:v>
                </c:pt>
                <c:pt idx="16">
                  <c:v>170</c:v>
                </c:pt>
                <c:pt idx="17">
                  <c:v>180</c:v>
                </c:pt>
                <c:pt idx="18">
                  <c:v>191</c:v>
                </c:pt>
                <c:pt idx="19">
                  <c:v>201</c:v>
                </c:pt>
                <c:pt idx="20">
                  <c:v>211</c:v>
                </c:pt>
                <c:pt idx="21">
                  <c:v>222</c:v>
                </c:pt>
                <c:pt idx="22">
                  <c:v>#N/A</c:v>
                </c:pt>
                <c:pt idx="23">
                  <c:v>242</c:v>
                </c:pt>
                <c:pt idx="24">
                  <c:v>253</c:v>
                </c:pt>
                <c:pt idx="25">
                  <c:v>263</c:v>
                </c:pt>
              </c:numCache>
            </c:numRef>
          </c:yVal>
          <c:smooth val="0"/>
          <c:extLst>
            <c:ext xmlns:c16="http://schemas.microsoft.com/office/drawing/2014/chart" uri="{C3380CC4-5D6E-409C-BE32-E72D297353CC}">
              <c16:uniqueId val="{00000042-715A-41C4-BA1E-05990520780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{96A5B1CB-3C2A-47E7-B7DD-E5B4EE892155}</c15:txfldGUID>
                      <c15:f>Daten_Diagramme!$E$14</c15:f>
                      <c15:dlblFieldTableCache>
                        <c:ptCount val="1"/>
                        <c:pt idx="0">
                          <c:v>X</c:v>
                        </c:pt>
                      </c15:dlblFieldTableCache>
                    </c15:dlblFTEntry>
                  </c15:dlblFieldTable>
                  <c15:showDataLabelsRange val="0"/>
                </c:ext>
                <c:ext xmlns:c16="http://schemas.microsoft.com/office/drawing/2014/chart" uri="{C3380CC4-5D6E-409C-BE32-E72D297353CC}">
                  <c16:uniqueId val="{00000000-644A-4CC7-932F-D5B9A4A1B3E3}"/>
                </c:ext>
              </c:extLst>
            </c:dLbl>
            <c:dLbl>
              <c:idx val="1"/>
              <c:tx>
                <c:strRef>
                  <c:f>Daten_Diagramme!$E$15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{0F3D3F06-D222-40B8-8954-25D2AD867C5D}</c15:txfldGUID>
                      <c15:f>Daten_Diagramme!$E$15</c15:f>
                      <c15:dlblFieldTableCache>
                        <c:ptCount val="1"/>
                        <c:pt idx="0">
                          <c:v>X</c:v>
                        </c:pt>
                      </c15:dlblFieldTableCache>
                    </c15:dlblFTEntry>
                  </c15:dlblFieldTable>
                  <c15:showDataLabelsRange val="0"/>
                </c:ext>
                <c:ext xmlns:c16="http://schemas.microsoft.com/office/drawing/2014/chart" uri="{C3380CC4-5D6E-409C-BE32-E72D297353CC}">
                  <c16:uniqueId val="{00000001-644A-4CC7-932F-D5B9A4A1B3E3}"/>
                </c:ext>
              </c:extLst>
            </c:dLbl>
            <c:dLbl>
              <c:idx val="2"/>
              <c:tx>
                <c:strRef>
                  <c:f>Daten_Diagramme!$E$16</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{C0F8D936-8CAA-4F97-8824-20B1220061FD}</c15:txfldGUID>
                      <c15:f>Daten_Diagramme!$E$16</c15:f>
                      <c15:dlblFieldTableCache>
                        <c:ptCount val="1"/>
                        <c:pt idx="0">
                          <c:v>X</c:v>
                        </c:pt>
                      </c15:dlblFieldTableCache>
                    </c15:dlblFTEntry>
                  </c15:dlblFieldTable>
                  <c15:showDataLabelsRange val="0"/>
                </c:ext>
                <c:ext xmlns:c16="http://schemas.microsoft.com/office/drawing/2014/chart" uri="{C3380CC4-5D6E-409C-BE32-E72D297353CC}">
                  <c16:uniqueId val="{00000002-644A-4CC7-932F-D5B9A4A1B3E3}"/>
                </c:ext>
              </c:extLst>
            </c:dLbl>
            <c:dLbl>
              <c:idx val="3"/>
              <c:tx>
                <c:strRef>
                  <c:f>Daten_Diagramme!$E$17</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{0A197DF8-84A5-461C-A66E-290D99C53160}</c15:txfldGUID>
                      <c15:f>Daten_Diagramme!$E$17</c15:f>
                      <c15:dlblFieldTableCache>
                        <c:ptCount val="1"/>
                        <c:pt idx="0">
                          <c:v>X</c:v>
                        </c:pt>
                      </c15:dlblFieldTableCache>
                    </c15:dlblFTEntry>
                  </c15:dlblFieldTable>
                  <c15:showDataLabelsRange val="0"/>
                </c:ext>
                <c:ext xmlns:c16="http://schemas.microsoft.com/office/drawing/2014/chart" uri="{C3380CC4-5D6E-409C-BE32-E72D297353CC}">
                  <c16:uniqueId val="{00000003-644A-4CC7-932F-D5B9A4A1B3E3}"/>
                </c:ext>
              </c:extLst>
            </c:dLbl>
            <c:dLbl>
              <c:idx val="4"/>
              <c:tx>
                <c:strRef>
                  <c:f>Daten_Diagramme!$E$18</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{37D0B966-6174-4266-BA1D-89973A692864}</c15:txfldGUID>
                      <c15:f>Daten_Diagramme!$E$18</c15:f>
                      <c15:dlblFieldTableCache>
                        <c:ptCount val="1"/>
                        <c:pt idx="0">
                          <c:v>X</c:v>
                        </c:pt>
                      </c15:dlblFieldTableCache>
                    </c15:dlblFTEntry>
                  </c15:dlblFieldTable>
                  <c15:showDataLabelsRange val="0"/>
                </c:ext>
                <c:ext xmlns:c16="http://schemas.microsoft.com/office/drawing/2014/chart" uri="{C3380CC4-5D6E-409C-BE32-E72D297353CC}">
                  <c16:uniqueId val="{00000004-644A-4CC7-932F-D5B9A4A1B3E3}"/>
                </c:ext>
              </c:extLst>
            </c:dLbl>
            <c:dLbl>
              <c:idx val="5"/>
              <c:tx>
                <c:strRef>
                  <c:f>Daten_Diagramme!$E$19</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{E61AAA59-7B54-49E6-B1FE-CB9DCCDFF199}</c15:txfldGUID>
                      <c15:f>Daten_Diagramme!$E$19</c15:f>
                      <c15:dlblFieldTableCache>
                        <c:ptCount val="1"/>
                        <c:pt idx="0">
                          <c:v>X</c:v>
                        </c:pt>
                      </c15:dlblFieldTableCache>
                    </c15:dlblFTEntry>
                  </c15:dlblFieldTable>
                  <c15:showDataLabelsRange val="0"/>
                </c:ext>
                <c:ext xmlns:c16="http://schemas.microsoft.com/office/drawing/2014/chart" uri="{C3380CC4-5D6E-409C-BE32-E72D297353CC}">
                  <c16:uniqueId val="{00000005-644A-4CC7-932F-D5B9A4A1B3E3}"/>
                </c:ext>
              </c:extLst>
            </c:dLbl>
            <c:dLbl>
              <c:idx val="6"/>
              <c:tx>
                <c:strRef>
                  <c:f>Daten_Diagramme!$E$20</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{BE1C3F00-1796-4C7F-A1C5-2E02FE7CEDA2}</c15:txfldGUID>
                      <c15:f>Daten_Diagramme!$E$20</c15:f>
                      <c15:dlblFieldTableCache>
                        <c:ptCount val="1"/>
                        <c:pt idx="0">
                          <c:v>X</c:v>
                        </c:pt>
                      </c15:dlblFieldTableCache>
                    </c15:dlblFTEntry>
                  </c15:dlblFieldTable>
                  <c15:showDataLabelsRange val="0"/>
                </c:ext>
                <c:ext xmlns:c16="http://schemas.microsoft.com/office/drawing/2014/chart" uri="{C3380CC4-5D6E-409C-BE32-E72D297353CC}">
                  <c16:uniqueId val="{00000006-644A-4CC7-932F-D5B9A4A1B3E3}"/>
                </c:ext>
              </c:extLst>
            </c:dLbl>
            <c:dLbl>
              <c:idx val="7"/>
              <c:tx>
                <c:strRef>
                  <c:f>Daten_Diagramme!$E$21</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{54C985C5-3E07-4084-9671-A18E70F95107}</c15:txfldGUID>
                      <c15:f>Daten_Diagramme!$E$21</c15:f>
                      <c15:dlblFieldTableCache>
                        <c:ptCount val="1"/>
                        <c:pt idx="0">
                          <c:v>X</c:v>
                        </c:pt>
                      </c15:dlblFieldTableCache>
                    </c15:dlblFTEntry>
                  </c15:dlblFieldTable>
                  <c15:showDataLabelsRange val="0"/>
                </c:ext>
                <c:ext xmlns:c16="http://schemas.microsoft.com/office/drawing/2014/chart" uri="{C3380CC4-5D6E-409C-BE32-E72D297353CC}">
                  <c16:uniqueId val="{00000007-644A-4CC7-932F-D5B9A4A1B3E3}"/>
                </c:ext>
              </c:extLst>
            </c:dLbl>
            <c:dLbl>
              <c:idx val="8"/>
              <c:tx>
                <c:strRef>
                  <c:f>Daten_Diagramme!$E$22</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{B0C869F5-7691-4ECC-9D49-F823D79EF19A}</c15:txfldGUID>
                      <c15:f>Daten_Diagramme!$E$22</c15:f>
                      <c15:dlblFieldTableCache>
                        <c:ptCount val="1"/>
                        <c:pt idx="0">
                          <c:v>X</c:v>
                        </c:pt>
                      </c15:dlblFieldTableCache>
                    </c15:dlblFTEntry>
                  </c15:dlblFieldTable>
                  <c15:showDataLabelsRange val="0"/>
                </c:ext>
                <c:ext xmlns:c16="http://schemas.microsoft.com/office/drawing/2014/chart" uri="{C3380CC4-5D6E-409C-BE32-E72D297353CC}">
                  <c16:uniqueId val="{00000008-644A-4CC7-932F-D5B9A4A1B3E3}"/>
                </c:ext>
              </c:extLst>
            </c:dLbl>
            <c:dLbl>
              <c:idx val="9"/>
              <c:tx>
                <c:strRef>
                  <c:f>Daten_Diagramme!$E$23</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{590EC98A-04DD-4141-A1BC-CFCE1217E6AF}</c15:txfldGUID>
                      <c15:f>Daten_Diagramme!$E$23</c15:f>
                      <c15:dlblFieldTableCache>
                        <c:ptCount val="1"/>
                        <c:pt idx="0">
                          <c:v>X</c:v>
                        </c:pt>
                      </c15:dlblFieldTableCache>
                    </c15:dlblFTEntry>
                  </c15:dlblFieldTable>
                  <c15:showDataLabelsRange val="0"/>
                </c:ext>
                <c:ext xmlns:c16="http://schemas.microsoft.com/office/drawing/2014/chart" uri="{C3380CC4-5D6E-409C-BE32-E72D297353CC}">
                  <c16:uniqueId val="{00000009-644A-4CC7-932F-D5B9A4A1B3E3}"/>
                </c:ext>
              </c:extLst>
            </c:dLbl>
            <c:dLbl>
              <c:idx val="10"/>
              <c:tx>
                <c:strRef>
                  <c:f>Daten_Diagramme!$E$24</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{4C3A13F6-F62B-4B2D-9FC5-2DA47843C945}</c15:txfldGUID>
                      <c15:f>Daten_Diagramme!$E$24</c15:f>
                      <c15:dlblFieldTableCache>
                        <c:ptCount val="1"/>
                        <c:pt idx="0">
                          <c:v>X</c:v>
                        </c:pt>
                      </c15:dlblFieldTableCache>
                    </c15:dlblFTEntry>
                  </c15:dlblFieldTable>
                  <c15:showDataLabelsRange val="0"/>
                </c:ext>
                <c:ext xmlns:c16="http://schemas.microsoft.com/office/drawing/2014/chart" uri="{C3380CC4-5D6E-409C-BE32-E72D297353CC}">
                  <c16:uniqueId val="{0000000A-644A-4CC7-932F-D5B9A4A1B3E3}"/>
                </c:ext>
              </c:extLst>
            </c:dLbl>
            <c:dLbl>
              <c:idx val="11"/>
              <c:tx>
                <c:strRef>
                  <c:f>Daten_Diagramme!$E$25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{58408953-1EB9-49A8-81B1-647C02D22F66}</c15:txfldGUID>
                      <c15:f>Daten_Diagramme!$E$25</c15:f>
                      <c15:dlblFieldTableCache>
                        <c:ptCount val="1"/>
                        <c:pt idx="0">
                          <c:v>X</c:v>
                        </c:pt>
                      </c15:dlblFieldTableCache>
                    </c15:dlblFTEntry>
                  </c15:dlblFieldTable>
                  <c15:showDataLabelsRange val="0"/>
                </c:ext>
                <c:ext xmlns:c16="http://schemas.microsoft.com/office/drawing/2014/chart" uri="{C3380CC4-5D6E-409C-BE32-E72D297353CC}">
                  <c16:uniqueId val="{0000000B-644A-4CC7-932F-D5B9A4A1B3E3}"/>
                </c:ext>
              </c:extLst>
            </c:dLbl>
            <c:dLbl>
              <c:idx val="12"/>
              <c:tx>
                <c:strRef>
                  <c:f>Daten_Diagramme!$E$26</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{61E51A63-5FD2-4C47-BE9F-F6FA07D2CDAE}</c15:txfldGUID>
                      <c15:f>Daten_Diagramme!$E$26</c15:f>
                      <c15:dlblFieldTableCache>
                        <c:ptCount val="1"/>
                        <c:pt idx="0">
                          <c:v>X</c:v>
                        </c:pt>
                      </c15:dlblFieldTableCache>
                    </c15:dlblFTEntry>
                  </c15:dlblFieldTable>
                  <c15:showDataLabelsRange val="0"/>
                </c:ext>
                <c:ext xmlns:c16="http://schemas.microsoft.com/office/drawing/2014/chart" uri="{C3380CC4-5D6E-409C-BE32-E72D297353CC}">
                  <c16:uniqueId val="{0000000C-644A-4CC7-932F-D5B9A4A1B3E3}"/>
                </c:ext>
              </c:extLst>
            </c:dLbl>
            <c:dLbl>
              <c:idx val="13"/>
              <c:tx>
                <c:strRef>
                  <c:f>Daten_Diagramme!$E$27</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{CF0683F1-EC82-420B-8353-AC16228D0458}</c15:txfldGUID>
                      <c15:f>Daten_Diagramme!$E$27</c15:f>
                      <c15:dlblFieldTableCache>
                        <c:ptCount val="1"/>
                        <c:pt idx="0">
                          <c:v>X</c:v>
                        </c:pt>
                      </c15:dlblFieldTableCache>
                    </c15:dlblFTEntry>
                  </c15:dlblFieldTable>
                  <c15:showDataLabelsRange val="0"/>
                </c:ext>
                <c:ext xmlns:c16="http://schemas.microsoft.com/office/drawing/2014/chart" uri="{C3380CC4-5D6E-409C-BE32-E72D297353CC}">
                  <c16:uniqueId val="{0000000D-644A-4CC7-932F-D5B9A4A1B3E3}"/>
                </c:ext>
              </c:extLst>
            </c:dLbl>
            <c:dLbl>
              <c:idx val="14"/>
              <c:tx>
                <c:strRef>
                  <c:f>Daten_Diagramme!$E$28</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{221CD0FB-9E43-43C6-AEC1-FA2079F4FF0F}</c15:txfldGUID>
                      <c15:f>Daten_Diagramme!$E$28</c15:f>
                      <c15:dlblFieldTableCache>
                        <c:ptCount val="1"/>
                        <c:pt idx="0">
                          <c:v>X</c:v>
                        </c:pt>
                      </c15:dlblFieldTableCache>
                    </c15:dlblFTEntry>
                  </c15:dlblFieldTable>
                  <c15:showDataLabelsRange val="0"/>
                </c:ext>
                <c:ext xmlns:c16="http://schemas.microsoft.com/office/drawing/2014/chart" uri="{C3380CC4-5D6E-409C-BE32-E72D297353CC}">
                  <c16:uniqueId val="{0000000E-644A-4CC7-932F-D5B9A4A1B3E3}"/>
                </c:ext>
              </c:extLst>
            </c:dLbl>
            <c:dLbl>
              <c:idx val="15"/>
              <c:tx>
                <c:strRef>
                  <c:f>Daten_Diagramme!$E$29</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{232570C7-BD34-4A15-9F88-881B93FEE020}</c15:txfldGUID>
                      <c15:f>Daten_Diagramme!$E$29</c15:f>
                      <c15:dlblFieldTableCache>
                        <c:ptCount val="1"/>
                        <c:pt idx="0">
                          <c:v>X</c:v>
                        </c:pt>
                      </c15:dlblFieldTableCache>
                    </c15:dlblFTEntry>
                  </c15:dlblFieldTable>
                  <c15:showDataLabelsRange val="0"/>
                </c:ext>
                <c:ext xmlns:c16="http://schemas.microsoft.com/office/drawing/2014/chart" uri="{C3380CC4-5D6E-409C-BE32-E72D297353CC}">
                  <c16:uniqueId val="{0000000F-644A-4CC7-932F-D5B9A4A1B3E3}"/>
                </c:ext>
              </c:extLst>
            </c:dLbl>
            <c:dLbl>
              <c:idx val="16"/>
              <c:tx>
                <c:strRef>
                  <c:f>Daten_Diagramme!$E$30</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{818D9C54-0167-427A-AD42-53F66F65D048}</c15:txfldGUID>
                      <c15:f>Daten_Diagramme!$E$30</c15:f>
                      <c15:dlblFieldTableCache>
                        <c:ptCount val="1"/>
                        <c:pt idx="0">
                          <c:v>X</c:v>
                        </c:pt>
                      </c15:dlblFieldTableCache>
                    </c15:dlblFTEntry>
                  </c15:dlblFieldTable>
                  <c15:showDataLabelsRange val="0"/>
                </c:ext>
                <c:ext xmlns:c16="http://schemas.microsoft.com/office/drawing/2014/chart" uri="{C3380CC4-5D6E-409C-BE32-E72D297353CC}">
                  <c16:uniqueId val="{00000010-644A-4CC7-932F-D5B9A4A1B3E3}"/>
                </c:ext>
              </c:extLst>
            </c:dLbl>
            <c:dLbl>
              <c:idx val="17"/>
              <c:tx>
                <c:strRef>
                  <c:f>Daten_Diagramme!$E$31</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{9E2550DF-02AA-4F87-AC53-3677A2D8A59E}</c15:txfldGUID>
                      <c15:f>Daten_Diagramme!$E$31</c15:f>
                      <c15:dlblFieldTableCache>
                        <c:ptCount val="1"/>
                        <c:pt idx="0">
                          <c:v>X</c:v>
                        </c:pt>
                      </c15:dlblFieldTableCache>
                    </c15:dlblFTEntry>
                  </c15:dlblFieldTable>
                  <c15:showDataLabelsRange val="0"/>
                </c:ext>
                <c:ext xmlns:c16="http://schemas.microsoft.com/office/drawing/2014/chart" uri="{C3380CC4-5D6E-409C-BE32-E72D297353CC}">
                  <c16:uniqueId val="{00000011-644A-4CC7-932F-D5B9A4A1B3E3}"/>
                </c:ext>
              </c:extLst>
            </c:dLbl>
            <c:dLbl>
              <c:idx val="18"/>
              <c:tx>
                <c:strRef>
                  <c:f>Daten_Diagramme!$E$32</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{626264D5-7597-491E-B0E2-A806F8542674}</c15:txfldGUID>
                      <c15:f>Daten_Diagramme!$E$32</c15:f>
                      <c15:dlblFieldTableCache>
                        <c:ptCount val="1"/>
                        <c:pt idx="0">
                          <c:v>X</c:v>
                        </c:pt>
                      </c15:dlblFieldTableCache>
                    </c15:dlblFTEntry>
                  </c15:dlblFieldTable>
                  <c15:showDataLabelsRange val="0"/>
                </c:ext>
                <c:ext xmlns:c16="http://schemas.microsoft.com/office/drawing/2014/chart" uri="{C3380CC4-5D6E-409C-BE32-E72D297353CC}">
                  <c16:uniqueId val="{00000012-644A-4CC7-932F-D5B9A4A1B3E3}"/>
                </c:ext>
              </c:extLst>
            </c:dLbl>
            <c:dLbl>
              <c:idx val="19"/>
              <c:tx>
                <c:strRef>
                  <c:f>Daten_Diagramme!$E$33</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{05A623F1-2F6A-45AA-9EE0-31412D8AFB2D}</c15:txfldGUID>
                      <c15:f>Daten_Diagramme!$E$33</c15:f>
                      <c15:dlblFieldTableCache>
                        <c:ptCount val="1"/>
                        <c:pt idx="0">
                          <c:v>X</c:v>
                        </c:pt>
                      </c15:dlblFieldTableCache>
                    </c15:dlblFTEntry>
                  </c15:dlblFieldTable>
                  <c15:showDataLabelsRange val="0"/>
                </c:ext>
                <c:ext xmlns:c16="http://schemas.microsoft.com/office/drawing/2014/chart" uri="{C3380CC4-5D6E-409C-BE32-E72D297353CC}">
                  <c16:uniqueId val="{00000013-644A-4CC7-932F-D5B9A4A1B3E3}"/>
                </c:ext>
              </c:extLst>
            </c:dLbl>
            <c:dLbl>
              <c:idx val="20"/>
              <c:tx>
                <c:strRef>
                  <c:f>Daten_Diagramme!$E$34</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{E89CF14F-04CE-4881-B73C-24317D6D508A}</c15:txfldGUID>
                      <c15:f>Daten_Diagramme!$E$34</c15:f>
                      <c15:dlblFieldTableCache>
                        <c:ptCount val="1"/>
                        <c:pt idx="0">
                          <c:v>X</c:v>
                        </c:pt>
                      </c15:dlblFieldTableCache>
                    </c15:dlblFTEntry>
                  </c15:dlblFieldTable>
                  <c15:showDataLabelsRange val="0"/>
                </c:ext>
                <c:ext xmlns:c16="http://schemas.microsoft.com/office/drawing/2014/chart" uri="{C3380CC4-5D6E-409C-BE32-E72D297353CC}">
                  <c16:uniqueId val="{00000014-644A-4CC7-932F-D5B9A4A1B3E3}"/>
                </c:ext>
              </c:extLst>
            </c:dLbl>
            <c:dLbl>
              <c:idx val="21"/>
              <c:tx>
                <c:strRef>
                  <c:f>Daten_Diagramme!$E$35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{A7BB419D-B51C-4B62-B062-B3DF6C078699}</c15:txfldGUID>
                      <c15:f>Daten_Diagramme!$E$35</c15:f>
                      <c15:dlblFieldTableCache>
                        <c:ptCount val="1"/>
                        <c:pt idx="0">
                          <c:v>X</c:v>
                        </c:pt>
                      </c15:dlblFieldTableCache>
                    </c15:dlblFTEntry>
                  </c15:dlblFieldTable>
                  <c15:showDataLabelsRange val="0"/>
                </c:ext>
                <c:ext xmlns:c16="http://schemas.microsoft.com/office/drawing/2014/chart" uri="{C3380CC4-5D6E-409C-BE32-E72D297353CC}">
                  <c16:uniqueId val="{00000015-644A-4CC7-932F-D5B9A4A1B3E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{2A20DFEC-0960-4928-B60D-4F5D857C9B2E}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44A-4CC7-932F-D5B9A4A1B3E3}"/>
                </c:ext>
              </c:extLst>
            </c:dLbl>
            <c:dLbl>
              <c:idx val="23"/>
              <c:tx>
                <c:strRef>
                  <c:f>Daten_Diagramme!$E$37</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{D1A9C76A-EC44-494F-BED5-E19ACB97EEC1}</c15:txfldGUID>
                      <c15:f>Daten_Diagramme!$E$37</c15:f>
                      <c15:dlblFieldTableCache>
                        <c:ptCount val="1"/>
                        <c:pt idx="0">
                          <c:v>X</c:v>
                        </c:pt>
                      </c15:dlblFieldTableCache>
                    </c15:dlblFTEntry>
                  </c15:dlblFieldTable>
                  <c15:showDataLabelsRange val="0"/>
                </c:ext>
                <c:ext xmlns:c16="http://schemas.microsoft.com/office/drawing/2014/chart" uri="{C3380CC4-5D6E-409C-BE32-E72D297353CC}">
                  <c16:uniqueId val="{00000017-644A-4CC7-932F-D5B9A4A1B3E3}"/>
                </c:ext>
              </c:extLst>
            </c:dLbl>
            <c:dLbl>
              <c:idx val="24"/>
              <c:tx>
                <c:strRef>
                  <c:f>Daten_Diagramme!$E$38</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{DD3EA2ED-CC22-4AF1-A58B-E656E629FF47}</c15:txfldGUID>
                      <c15:f>Daten_Diagramme!$E$38</c15:f>
                      <c15:dlblFieldTableCache>
                        <c:ptCount val="1"/>
                        <c:pt idx="0">
                          <c:v>X</c:v>
                        </c:pt>
                      </c15:dlblFieldTableCache>
                    </c15:dlblFTEntry>
                  </c15:dlblFieldTable>
                  <c15:showDataLabelsRange val="0"/>
                </c:ext>
                <c:ext xmlns:c16="http://schemas.microsoft.com/office/drawing/2014/chart" uri="{C3380CC4-5D6E-409C-BE32-E72D297353CC}">
                  <c16:uniqueId val="{00000018-644A-4CC7-932F-D5B9A4A1B3E3}"/>
                </c:ext>
              </c:extLst>
            </c:dLbl>
            <c:dLbl>
              <c:idx val="25"/>
              <c:tx>
                <c:strRef>
                  <c:f>Daten_Diagramme!$E$39</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{AE252B94-913F-41DF-BB8D-261573A327D0}</c15:txfldGUID>
                      <c15:f>Daten_Diagramme!$E$39</c15:f>
                      <c15:dlblFieldTableCache>
                        <c:ptCount val="1"/>
                        <c:pt idx="0">
                          <c:v>X</c:v>
                        </c:pt>
                      </c15:dlblFieldTableCache>
                    </c15:dlblFTEntry>
                  </c15:dlblFieldTable>
                  <c15:showDataLabelsRange val="0"/>
                </c:ext>
                <c:ext xmlns:c16="http://schemas.microsoft.com/office/drawing/2014/chart" uri="{C3380CC4-5D6E-409C-BE32-E72D297353CC}">
                  <c16:uniqueId val="{00000019-644A-4CC7-932F-D5B9A4A1B3E3}"/>
                </c:ext>
              </c:extLst>
            </c:dLbl>
            <c:dLbl>
              <c:idx val="26"/>
              <c:tx>
                <c:strRef>
                  <c:f>Daten_Diagramme!$E$40</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{742BF82B-E412-4122-B50D-76340F9E1E16}</c15:txfldGUID>
                      <c15:f>Daten_Diagramme!$E$40</c15:f>
                      <c15:dlblFieldTableCache>
                        <c:ptCount val="1"/>
                        <c:pt idx="0">
                          <c:v>#BEZUG!</c:v>
                        </c:pt>
                      </c15:dlblFieldTableCache>
                    </c15:dlblFTEntry>
                  </c15:dlblFieldTable>
                  <c15:showDataLabelsRange val="0"/>
                </c:ext>
                <c:ext xmlns:c16="http://schemas.microsoft.com/office/drawing/2014/chart" uri="{C3380CC4-5D6E-409C-BE32-E72D297353CC}">
                  <c16:uniqueId val="{0000001A-644A-4CC7-932F-D5B9A4A1B3E3}"/>
                </c:ext>
              </c:extLst>
            </c:dLbl>
            <c:dLbl>
              <c:idx val="27"/>
              <c:tx>
                <c:strRef>
                  <c:f>Daten_Diagramme!$E$41</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{72C1175A-DB4A-4931-820E-E38A7CBB2B62}</c15:txfldGUID>
                      <c15:f>Daten_Diagramme!$E$41</c15:f>
                      <c15:dlblFieldTableCache>
                        <c:ptCount val="1"/>
                        <c:pt idx="0">
                          <c:v>#BEZUG!</c:v>
                        </c:pt>
                      </c15:dlblFieldTableCache>
                    </c15:dlblFTEntry>
                  </c15:dlblFieldTable>
                  <c15:showDataLabelsRange val="0"/>
                </c:ext>
                <c:ext xmlns:c16="http://schemas.microsoft.com/office/drawing/2014/chart" uri="{C3380CC4-5D6E-409C-BE32-E72D297353CC}">
                  <c16:uniqueId val="{0000001B-644A-4CC7-932F-D5B9A4A1B3E3}"/>
                </c:ext>
              </c:extLst>
            </c:dLbl>
            <c:dLbl>
              <c:idx val="28"/>
              <c:tx>
                <c:strRef>
                  <c:f>Daten_Diagramme!$E$42</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{7D320E05-670E-45AC-B2A6-7E159BEBD685}</c15:txfldGUID>
                      <c15:f>Daten_Diagramme!$E$42</c15:f>
                      <c15:dlblFieldTableCache>
                        <c:ptCount val="1"/>
                        <c:pt idx="0">
                          <c:v>#BEZUG!</c:v>
                        </c:pt>
                      </c15:dlblFieldTableCache>
                    </c15:dlblFTEntry>
                  </c15:dlblFieldTable>
                  <c15:showDataLabelsRange val="0"/>
                </c:ext>
                <c:ext xmlns:c16="http://schemas.microsoft.com/office/drawing/2014/chart" uri="{C3380CC4-5D6E-409C-BE32-E72D297353CC}">
                  <c16:uniqueId val="{0000001C-644A-4CC7-932F-D5B9A4A1B3E3}"/>
                </c:ext>
              </c:extLst>
            </c:dLbl>
            <c:dLbl>
              <c:idx val="29"/>
              <c:tx>
                <c:strRef>
                  <c:f>Daten_Diagramme!$E$43</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{0188818A-F494-45BD-AD66-8F9D7D33E6C0}</c15:txfldGUID>
                      <c15:f>Daten_Diagramme!$E$43</c15:f>
                      <c15:dlblFieldTableCache>
                        <c:ptCount val="1"/>
                        <c:pt idx="0">
                          <c:v>#BEZUG!</c:v>
                        </c:pt>
                      </c15:dlblFieldTableCache>
                    </c15:dlblFTEntry>
                  </c15:dlblFieldTable>
                  <c15:showDataLabelsRange val="0"/>
                </c:ext>
                <c:ext xmlns:c16="http://schemas.microsoft.com/office/drawing/2014/chart" uri="{C3380CC4-5D6E-409C-BE32-E72D297353CC}">
                  <c16:uniqueId val="{0000001D-644A-4CC7-932F-D5B9A4A1B3E3}"/>
                </c:ext>
              </c:extLst>
            </c:dLbl>
            <c:dLbl>
              <c:idx val="30"/>
              <c:tx>
                <c:strRef>
                  <c:f>Daten_Diagramme!$E$44</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{73059DF8-9279-4875-9E03-FE6A7332FE01}</c15:txfldGUID>
                      <c15:f>Daten_Diagramme!$E$44</c15:f>
                      <c15:dlblFieldTableCache>
                        <c:ptCount val="1"/>
                        <c:pt idx="0">
                          <c:v>#BEZUG!</c:v>
                        </c:pt>
                      </c15:dlblFieldTableCache>
                    </c15:dlblFTEntry>
                  </c15:dlblFieldTable>
                  <c15:showDataLabelsRange val="0"/>
                </c:ext>
                <c:ext xmlns:c16="http://schemas.microsoft.com/office/drawing/2014/chart" uri="{C3380CC4-5D6E-409C-BE32-E72D297353CC}">
                  <c16:uniqueId val="{0000001E-644A-4CC7-932F-D5B9A4A1B3E3}"/>
                </c:ext>
              </c:extLst>
            </c:dLbl>
            <c:dLbl>
              <c:idx val="31"/>
              <c:tx>
                <c:strRef>
                  <c:f>Daten_Diagramme!$E$45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{07651BB8-6DCA-4AC3-9C16-B6BA57F9D528}</c15:txfldGUID>
                      <c15:f>Daten_Diagramme!$E$45</c15:f>
                      <c15:dlblFieldTableCache>
                        <c:ptCount val="1"/>
                        <c:pt idx="0">
                          <c:v>X</c:v>
                        </c:pt>
                      </c15:dlblFieldTableCache>
                    </c15:dlblFTEntry>
                  </c15:dlblFieldTable>
                  <c15:showDataLabelsRange val="0"/>
                </c:ext>
                <c:ext xmlns:c16="http://schemas.microsoft.com/office/drawing/2014/chart" uri="{C3380CC4-5D6E-409C-BE32-E72D297353CC}">
                  <c16:uniqueId val="{0000001F-644A-4CC7-932F-D5B9A4A1B3E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3">
                  <c:v>0</c:v>
                </c:pt>
                <c:pt idx="24">
                  <c:v>0</c:v>
                </c:pt>
                <c:pt idx="25">
                  <c:v>0</c:v>
                </c:pt>
              </c:numCache>
            </c:numRef>
          </c:val>
          <c:extLst>
            <c:ext xmlns:c16="http://schemas.microsoft.com/office/drawing/2014/chart" uri="{C3380CC4-5D6E-409C-BE32-E72D297353CC}">
              <c16:uniqueId val="{00000020-644A-4CC7-932F-D5B9A4A1B3E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{50E97314-986E-4BCC-866A-723B8CB6C9AE}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44A-4CC7-932F-D5B9A4A1B3E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{1E3EE2A8-D2DF-40AB-96AB-D44CE14C8099}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44A-4CC7-932F-D5B9A4A1B3E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{6817CC66-5612-4A1C-9E62-80BA12F147D7}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44A-4CC7-932F-D5B9A4A1B3E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{93189C91-263F-49F1-88C0-18F9257DC451}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44A-4CC7-932F-D5B9A4A1B3E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{A289BF73-086D-4FAE-8858-87A99FEA5452}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44A-4CC7-932F-D5B9A4A1B3E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{3626C894-13CF-4DCF-BDF9-A0A2E6E1E6CC}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44A-4CC7-932F-D5B9A4A1B3E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{E038831E-FA1A-4920-BB12-3AE2AC3A35B6}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44A-4CC7-932F-D5B9A4A1B3E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{0E902E7F-1CEF-4900-B1E6-921D44EFED29}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44A-4CC7-932F-D5B9A4A1B3E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{C84EB00F-313F-4036-A681-1B72B8EF3A55}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44A-4CC7-932F-D5B9A4A1B3E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{2AE4D965-FCA3-436A-A535-7AAC3706B2D3}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44A-4CC7-932F-D5B9A4A1B3E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{5C9A6BD1-887E-429E-A64A-BAA18678837F}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44A-4CC7-932F-D5B9A4A1B3E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{C84647B8-61DA-4EE5-A5F6-37E07E9EC6EE}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44A-4CC7-932F-D5B9A4A1B3E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{F00FEEA1-BCB8-4650-B2F3-668FCF53874E}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44A-4CC7-932F-D5B9A4A1B3E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{CC28B047-98E6-43A5-8D2D-1180A3F8D2EB}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44A-4CC7-932F-D5B9A4A1B3E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{AFB9F7AF-1FA5-4313-B11D-CE3DDC786859}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44A-4CC7-932F-D5B9A4A1B3E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{3E2858C0-B073-401B-A32D-85A3FCF2777F}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44A-4CC7-932F-D5B9A4A1B3E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{4D0014F6-BE8F-4A7C-B694-F6A6554B8F4F}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44A-4CC7-932F-D5B9A4A1B3E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{2821EDF3-AECB-4D3D-A6D8-C1B2EA403B9E}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44A-4CC7-932F-D5B9A4A1B3E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{034D38A6-5B6F-4975-88D2-1D85AE1EB8AE}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44A-4CC7-932F-D5B9A4A1B3E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{63A55F2B-493D-42D7-85D8-CF10C65BD2A5}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44A-4CC7-932F-D5B9A4A1B3E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{89AE6967-30A1-4BE3-8588-DF5BCFC4956A}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44A-4CC7-932F-D5B9A4A1B3E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{D8080982-4A9E-409D-8098-6D378643D55E}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44A-4CC7-932F-D5B9A4A1B3E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{CCE0F3DA-BB50-4CF9-9C74-24196ED14183}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44A-4CC7-932F-D5B9A4A1B3E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{BBE8F28C-680D-42B9-9BC3-DF08C1D24401}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44A-4CC7-932F-D5B9A4A1B3E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{84E01880-5941-40A7-B3A3-285623653F5E}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44A-4CC7-932F-D5B9A4A1B3E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{5FD39D33-5598-4141-8FB3-8E58FD1DBCA8}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44A-4CC7-932F-D5B9A4A1B3E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{46261220-B051-4D35-9B8A-C3C38734E97C}</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44A-4CC7-932F-D5B9A4A1B3E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{EF3E2CB6-D783-4550-97B4-113CB54B42C0}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44A-4CC7-932F-D5B9A4A1B3E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{AAFCF054-61EC-4656-87B6-E530786EDD47}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44A-4CC7-932F-D5B9A4A1B3E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{E491D028-D5C1-4E1D-90B1-C86DFB614463}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44A-4CC7-932F-D5B9A4A1B3E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{2FC44CF9-4524-48F1-B4AD-9E9E7C00F077}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44A-4CC7-932F-D5B9A4A1B3E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{A4874A97-840A-4258-8DC4-792E73C937D1}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44A-4CC7-932F-D5B9A4A1B3E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-0.75</c:v>
                </c:pt>
                <c:pt idx="1">
                  <c:v>-0.75</c:v>
                </c:pt>
                <c:pt idx="2">
                  <c:v>-0.75</c:v>
                </c:pt>
                <c:pt idx="3">
                  <c:v>-0.75</c:v>
                </c:pt>
                <c:pt idx="4">
                  <c:v>-0.75</c:v>
                </c:pt>
                <c:pt idx="5">
                  <c:v>-0.75</c:v>
                </c:pt>
                <c:pt idx="6">
                  <c:v>-0.75</c:v>
                </c:pt>
                <c:pt idx="7">
                  <c:v>-0.75</c:v>
                </c:pt>
                <c:pt idx="8">
                  <c:v>-0.75</c:v>
                </c:pt>
                <c:pt idx="9">
                  <c:v>-0.75</c:v>
                </c:pt>
                <c:pt idx="10">
                  <c:v>-0.75</c:v>
                </c:pt>
                <c:pt idx="11">
                  <c:v>-0.75</c:v>
                </c:pt>
                <c:pt idx="12">
                  <c:v>-0.75</c:v>
                </c:pt>
                <c:pt idx="13">
                  <c:v>-0.75</c:v>
                </c:pt>
                <c:pt idx="14">
                  <c:v>-0.75</c:v>
                </c:pt>
                <c:pt idx="15">
                  <c:v>-0.75</c:v>
                </c:pt>
                <c:pt idx="16">
                  <c:v>-0.75</c:v>
                </c:pt>
                <c:pt idx="17">
                  <c:v>-0.75</c:v>
                </c:pt>
                <c:pt idx="18">
                  <c:v>-0.75</c:v>
                </c:pt>
                <c:pt idx="19">
                  <c:v>-0.75</c:v>
                </c:pt>
                <c:pt idx="20">
                  <c:v>-0.75</c:v>
                </c:pt>
                <c:pt idx="21">
                  <c:v>-0.75</c:v>
                </c:pt>
                <c:pt idx="22">
                  <c:v>0</c:v>
                </c:pt>
                <c:pt idx="23">
                  <c:v>-0.75</c:v>
                </c:pt>
                <c:pt idx="24">
                  <c:v>-0.75</c:v>
                </c:pt>
                <c:pt idx="25">
                  <c:v>-0.75</c:v>
                </c:pt>
              </c:numCache>
            </c:numRef>
          </c:val>
          <c:extLst>
            <c:ext xmlns:c16="http://schemas.microsoft.com/office/drawing/2014/chart" uri="{C3380CC4-5D6E-409C-BE32-E72D297353CC}">
              <c16:uniqueId val="{00000041-644A-4CC7-932F-D5B9A4A1B3E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45</c:v>
                </c:pt>
                <c:pt idx="1">
                  <c:v>45</c:v>
                </c:pt>
                <c:pt idx="2">
                  <c:v>45</c:v>
                </c:pt>
                <c:pt idx="3">
                  <c:v>45</c:v>
                </c:pt>
                <c:pt idx="4">
                  <c:v>45</c:v>
                </c:pt>
                <c:pt idx="5">
                  <c:v>45</c:v>
                </c:pt>
                <c:pt idx="6">
                  <c:v>45</c:v>
                </c:pt>
                <c:pt idx="7">
                  <c:v>45</c:v>
                </c:pt>
                <c:pt idx="8">
                  <c:v>45</c:v>
                </c:pt>
                <c:pt idx="9">
                  <c:v>45</c:v>
                </c:pt>
                <c:pt idx="10">
                  <c:v>45</c:v>
                </c:pt>
                <c:pt idx="11">
                  <c:v>45</c:v>
                </c:pt>
                <c:pt idx="12">
                  <c:v>45</c:v>
                </c:pt>
                <c:pt idx="13">
                  <c:v>45</c:v>
                </c:pt>
                <c:pt idx="14">
                  <c:v>45</c:v>
                </c:pt>
                <c:pt idx="15">
                  <c:v>45</c:v>
                </c:pt>
                <c:pt idx="16">
                  <c:v>45</c:v>
                </c:pt>
                <c:pt idx="17">
                  <c:v>45</c:v>
                </c:pt>
                <c:pt idx="18">
                  <c:v>45</c:v>
                </c:pt>
                <c:pt idx="19">
                  <c:v>45</c:v>
                </c:pt>
                <c:pt idx="20">
                  <c:v>45</c:v>
                </c:pt>
                <c:pt idx="21">
                  <c:v>45</c:v>
                </c:pt>
                <c:pt idx="22">
                  <c:v>#N/A</c:v>
                </c:pt>
                <c:pt idx="23">
                  <c:v>45</c:v>
                </c:pt>
                <c:pt idx="24">
                  <c:v>45</c:v>
                </c:pt>
                <c:pt idx="25">
                  <c:v>45</c:v>
                </c:pt>
              </c:numCache>
            </c:numRef>
          </c:xVal>
          <c:yVal>
            <c:numRef>
              <c:f>Daten_Diagramme!$L$14:$L$39</c:f>
              <c:numCache>
                <c:formatCode>General</c:formatCode>
                <c:ptCount val="26"/>
                <c:pt idx="0">
                  <c:v>5</c:v>
                </c:pt>
                <c:pt idx="1">
                  <c:v>15</c:v>
                </c:pt>
                <c:pt idx="2">
                  <c:v>25</c:v>
                </c:pt>
                <c:pt idx="3">
                  <c:v>36</c:v>
                </c:pt>
                <c:pt idx="4">
                  <c:v>46</c:v>
                </c:pt>
                <c:pt idx="5">
                  <c:v>56</c:v>
                </c:pt>
                <c:pt idx="6">
                  <c:v>67</c:v>
                </c:pt>
                <c:pt idx="7">
                  <c:v>77</c:v>
                </c:pt>
                <c:pt idx="8">
                  <c:v>87</c:v>
                </c:pt>
                <c:pt idx="9">
                  <c:v>98</c:v>
                </c:pt>
                <c:pt idx="10">
                  <c:v>108</c:v>
                </c:pt>
                <c:pt idx="11">
                  <c:v>118</c:v>
                </c:pt>
                <c:pt idx="12">
                  <c:v>129</c:v>
                </c:pt>
                <c:pt idx="13">
                  <c:v>139</c:v>
                </c:pt>
                <c:pt idx="14">
                  <c:v>149</c:v>
                </c:pt>
                <c:pt idx="15">
                  <c:v>160</c:v>
                </c:pt>
                <c:pt idx="16">
                  <c:v>170</c:v>
                </c:pt>
                <c:pt idx="17">
                  <c:v>180</c:v>
                </c:pt>
                <c:pt idx="18">
                  <c:v>191</c:v>
                </c:pt>
                <c:pt idx="19">
                  <c:v>201</c:v>
                </c:pt>
                <c:pt idx="20">
                  <c:v>211</c:v>
                </c:pt>
                <c:pt idx="21">
                  <c:v>222</c:v>
                </c:pt>
                <c:pt idx="22">
                  <c:v>#N/A</c:v>
                </c:pt>
                <c:pt idx="23">
                  <c:v>242</c:v>
                </c:pt>
                <c:pt idx="24">
                  <c:v>253</c:v>
                </c:pt>
                <c:pt idx="25">
                  <c:v>263</c:v>
                </c:pt>
              </c:numCache>
            </c:numRef>
          </c:yVal>
          <c:smooth val="0"/>
          <c:extLst>
            <c:ext xmlns:c16="http://schemas.microsoft.com/office/drawing/2014/chart" uri="{C3380CC4-5D6E-409C-BE32-E72D297353CC}">
              <c16:uniqueId val="{00000042-644A-4CC7-932F-D5B9A4A1B3E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{0BE33137-40AD-473B-861C-47B88DAA8262}</c15:txfldGUID>
                      <c15:f>Diagramm!$I$46</c15:f>
                      <c15:dlblFieldTableCache>
                        <c:ptCount val="1"/>
                      </c15:dlblFieldTableCache>
                    </c15:dlblFTEntry>
                  </c15:dlblFieldTable>
                  <c15:showDataLabelsRange val="0"/>
                </c:ext>
                <c:ext xmlns:c16="http://schemas.microsoft.com/office/drawing/2014/chart" uri="{C3380CC4-5D6E-409C-BE32-E72D297353CC}">
                  <c16:uniqueId val="{00000000-B944-414B-8998-0EEEDA1978E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{AB33EFEE-80CE-4B93-A5E4-C43A0B456AA3}</c15:txfldGUID>
                      <c15:f>Diagramm!$I$47</c15:f>
                      <c15:dlblFieldTableCache>
                        <c:ptCount val="1"/>
                      </c15:dlblFieldTableCache>
                    </c15:dlblFTEntry>
                  </c15:dlblFieldTable>
                  <c15:showDataLabelsRange val="0"/>
                </c:ext>
                <c:ext xmlns:c16="http://schemas.microsoft.com/office/drawing/2014/chart" uri="{C3380CC4-5D6E-409C-BE32-E72D297353CC}">
                  <c16:uniqueId val="{00000001-B944-414B-8998-0EEEDA1978E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{3F5161A7-DD96-42E7-84F8-D4D311760819}</c15:txfldGUID>
                      <c15:f>Diagramm!$I$48</c15:f>
                      <c15:dlblFieldTableCache>
                        <c:ptCount val="1"/>
                      </c15:dlblFieldTableCache>
                    </c15:dlblFTEntry>
                  </c15:dlblFieldTable>
                  <c15:showDataLabelsRange val="0"/>
                </c:ext>
                <c:ext xmlns:c16="http://schemas.microsoft.com/office/drawing/2014/chart" uri="{C3380CC4-5D6E-409C-BE32-E72D297353CC}">
                  <c16:uniqueId val="{00000002-B944-414B-8998-0EEEDA1978E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{3287F1AF-9E20-4DD3-A662-376D097AFE10}</c15:txfldGUID>
                      <c15:f>Diagramm!$I$49</c15:f>
                      <c15:dlblFieldTableCache>
                        <c:ptCount val="1"/>
                      </c15:dlblFieldTableCache>
                    </c15:dlblFTEntry>
                  </c15:dlblFieldTable>
                  <c15:showDataLabelsRange val="0"/>
                </c:ext>
                <c:ext xmlns:c16="http://schemas.microsoft.com/office/drawing/2014/chart" uri="{C3380CC4-5D6E-409C-BE32-E72D297353CC}">
                  <c16:uniqueId val="{00000003-B944-414B-8998-0EEEDA1978E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{2FA24302-D5FD-4F07-A45F-BA0D139DEC44}</c15:txfldGUID>
                      <c15:f>Diagramm!$I$50</c15:f>
                      <c15:dlblFieldTableCache>
                        <c:ptCount val="1"/>
                      </c15:dlblFieldTableCache>
                    </c15:dlblFTEntry>
                  </c15:dlblFieldTable>
                  <c15:showDataLabelsRange val="0"/>
                </c:ext>
                <c:ext xmlns:c16="http://schemas.microsoft.com/office/drawing/2014/chart" uri="{C3380CC4-5D6E-409C-BE32-E72D297353CC}">
                  <c16:uniqueId val="{00000004-B944-414B-8998-0EEEDA1978E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{F5DBEFCC-B9BA-4C12-A909-7C238393488D}</c15:txfldGUID>
                      <c15:f>Diagramm!$I$51</c15:f>
                      <c15:dlblFieldTableCache>
                        <c:ptCount val="1"/>
                      </c15:dlblFieldTableCache>
                    </c15:dlblFTEntry>
                  </c15:dlblFieldTable>
                  <c15:showDataLabelsRange val="0"/>
                </c:ext>
                <c:ext xmlns:c16="http://schemas.microsoft.com/office/drawing/2014/chart" uri="{C3380CC4-5D6E-409C-BE32-E72D297353CC}">
                  <c16:uniqueId val="{00000005-B944-414B-8998-0EEEDA1978E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{DBD8AC4C-C6ED-4E38-BA63-1FBAE819E822}</c15:txfldGUID>
                      <c15:f>Diagramm!$I$52</c15:f>
                      <c15:dlblFieldTableCache>
                        <c:ptCount val="1"/>
                      </c15:dlblFieldTableCache>
                    </c15:dlblFTEntry>
                  </c15:dlblFieldTable>
                  <c15:showDataLabelsRange val="0"/>
                </c:ext>
                <c:ext xmlns:c16="http://schemas.microsoft.com/office/drawing/2014/chart" uri="{C3380CC4-5D6E-409C-BE32-E72D297353CC}">
                  <c16:uniqueId val="{00000006-B944-414B-8998-0EEEDA1978E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{170022EC-E227-4844-8B51-0D6A07875ED6}</c15:txfldGUID>
                      <c15:f>Diagramm!$I$53</c15:f>
                      <c15:dlblFieldTableCache>
                        <c:ptCount val="1"/>
                      </c15:dlblFieldTableCache>
                    </c15:dlblFTEntry>
                  </c15:dlblFieldTable>
                  <c15:showDataLabelsRange val="0"/>
                </c:ext>
                <c:ext xmlns:c16="http://schemas.microsoft.com/office/drawing/2014/chart" uri="{C3380CC4-5D6E-409C-BE32-E72D297353CC}">
                  <c16:uniqueId val="{00000007-B944-414B-8998-0EEEDA1978E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{8BBE0AED-7A90-4E46-A25C-1B32EC24C4B8}</c15:txfldGUID>
                      <c15:f>Diagramm!$I$54</c15:f>
                      <c15:dlblFieldTableCache>
                        <c:ptCount val="1"/>
                      </c15:dlblFieldTableCache>
                    </c15:dlblFTEntry>
                  </c15:dlblFieldTable>
                  <c15:showDataLabelsRange val="0"/>
                </c:ext>
                <c:ext xmlns:c16="http://schemas.microsoft.com/office/drawing/2014/chart" uri="{C3380CC4-5D6E-409C-BE32-E72D297353CC}">
                  <c16:uniqueId val="{00000008-B944-414B-8998-0EEEDA1978E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{50C53A84-598B-440C-8532-4265D5CB5B40}</c15:txfldGUID>
                      <c15:f>Diagramm!$I$55</c15:f>
                      <c15:dlblFieldTableCache>
                        <c:ptCount val="1"/>
                      </c15:dlblFieldTableCache>
                    </c15:dlblFTEntry>
                  </c15:dlblFieldTable>
                  <c15:showDataLabelsRange val="0"/>
                </c:ext>
                <c:ext xmlns:c16="http://schemas.microsoft.com/office/drawing/2014/chart" uri="{C3380CC4-5D6E-409C-BE32-E72D297353CC}">
                  <c16:uniqueId val="{00000009-B944-414B-8998-0EEEDA1978E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{D5EA61F8-019B-4CE1-90AE-A7DDEE4A6EAD}</c15:txfldGUID>
                      <c15:f>Diagramm!$I$56</c15:f>
                      <c15:dlblFieldTableCache>
                        <c:ptCount val="1"/>
                      </c15:dlblFieldTableCache>
                    </c15:dlblFTEntry>
                  </c15:dlblFieldTable>
                  <c15:showDataLabelsRange val="0"/>
                </c:ext>
                <c:ext xmlns:c16="http://schemas.microsoft.com/office/drawing/2014/chart" uri="{C3380CC4-5D6E-409C-BE32-E72D297353CC}">
                  <c16:uniqueId val="{0000000A-B944-414B-8998-0EEEDA1978E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{DD4C63BF-01D6-4E43-924B-E0F68AD2487C}</c15:txfldGUID>
                      <c15:f>Diagramm!$I$57</c15:f>
                      <c15:dlblFieldTableCache>
                        <c:ptCount val="1"/>
                      </c15:dlblFieldTableCache>
                    </c15:dlblFTEntry>
                  </c15:dlblFieldTable>
                  <c15:showDataLabelsRange val="0"/>
                </c:ext>
                <c:ext xmlns:c16="http://schemas.microsoft.com/office/drawing/2014/chart" uri="{C3380CC4-5D6E-409C-BE32-E72D297353CC}">
                  <c16:uniqueId val="{0000000B-B944-414B-8998-0EEEDA1978E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{B5555F2A-12F9-4187-B787-9CDA9730871E}</c15:txfldGUID>
                      <c15:f>Diagramm!$I$58</c15:f>
                      <c15:dlblFieldTableCache>
                        <c:ptCount val="1"/>
                      </c15:dlblFieldTableCache>
                    </c15:dlblFTEntry>
                  </c15:dlblFieldTable>
                  <c15:showDataLabelsRange val="0"/>
                </c:ext>
                <c:ext xmlns:c16="http://schemas.microsoft.com/office/drawing/2014/chart" uri="{C3380CC4-5D6E-409C-BE32-E72D297353CC}">
                  <c16:uniqueId val="{0000000C-B944-414B-8998-0EEEDA1978E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{8B37AC29-3BB5-493D-8265-93A1C6DB99CE}</c15:txfldGUID>
                      <c15:f>Diagramm!$I$59</c15:f>
                      <c15:dlblFieldTableCache>
                        <c:ptCount val="1"/>
                      </c15:dlblFieldTableCache>
                    </c15:dlblFTEntry>
                  </c15:dlblFieldTable>
                  <c15:showDataLabelsRange val="0"/>
                </c:ext>
                <c:ext xmlns:c16="http://schemas.microsoft.com/office/drawing/2014/chart" uri="{C3380CC4-5D6E-409C-BE32-E72D297353CC}">
                  <c16:uniqueId val="{0000000D-B944-414B-8998-0EEEDA1978E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{DC41F957-4DD6-4FD4-8F81-D41277C7A47D}</c15:txfldGUID>
                      <c15:f>Diagramm!$I$60</c15:f>
                      <c15:dlblFieldTableCache>
                        <c:ptCount val="1"/>
                      </c15:dlblFieldTableCache>
                    </c15:dlblFTEntry>
                  </c15:dlblFieldTable>
                  <c15:showDataLabelsRange val="0"/>
                </c:ext>
                <c:ext xmlns:c16="http://schemas.microsoft.com/office/drawing/2014/chart" uri="{C3380CC4-5D6E-409C-BE32-E72D297353CC}">
                  <c16:uniqueId val="{0000000E-B944-414B-8998-0EEEDA1978E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{F707BEBB-D604-4437-9998-3AC0AE658579}</c15:txfldGUID>
                      <c15:f>Diagramm!$I$61</c15:f>
                      <c15:dlblFieldTableCache>
                        <c:ptCount val="1"/>
                      </c15:dlblFieldTableCache>
                    </c15:dlblFTEntry>
                  </c15:dlblFieldTable>
                  <c15:showDataLabelsRange val="0"/>
                </c:ext>
                <c:ext xmlns:c16="http://schemas.microsoft.com/office/drawing/2014/chart" uri="{C3380CC4-5D6E-409C-BE32-E72D297353CC}">
                  <c16:uniqueId val="{0000000F-B944-414B-8998-0EEEDA1978E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{0195014B-7A34-4104-8474-7C8E9A7657D4}</c15:txfldGUID>
                      <c15:f>Diagramm!$I$62</c15:f>
                      <c15:dlblFieldTableCache>
                        <c:ptCount val="1"/>
                      </c15:dlblFieldTableCache>
                    </c15:dlblFTEntry>
                  </c15:dlblFieldTable>
                  <c15:showDataLabelsRange val="0"/>
                </c:ext>
                <c:ext xmlns:c16="http://schemas.microsoft.com/office/drawing/2014/chart" uri="{C3380CC4-5D6E-409C-BE32-E72D297353CC}">
                  <c16:uniqueId val="{00000010-B944-414B-8998-0EEEDA1978E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{CB3DF374-508A-496F-8E2B-FFBABF1F21E0}</c15:txfldGUID>
                      <c15:f>Diagramm!$I$63</c15:f>
                      <c15:dlblFieldTableCache>
                        <c:ptCount val="1"/>
                      </c15:dlblFieldTableCache>
                    </c15:dlblFTEntry>
                  </c15:dlblFieldTable>
                  <c15:showDataLabelsRange val="0"/>
                </c:ext>
                <c:ext xmlns:c16="http://schemas.microsoft.com/office/drawing/2014/chart" uri="{C3380CC4-5D6E-409C-BE32-E72D297353CC}">
                  <c16:uniqueId val="{00000011-B944-414B-8998-0EEEDA1978E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{1C8D0CE1-FA50-4459-8574-33EB422A3BC6}</c15:txfldGUID>
                      <c15:f>Diagramm!$I$64</c15:f>
                      <c15:dlblFieldTableCache>
                        <c:ptCount val="1"/>
                      </c15:dlblFieldTableCache>
                    </c15:dlblFTEntry>
                  </c15:dlblFieldTable>
                  <c15:showDataLabelsRange val="0"/>
                </c:ext>
                <c:ext xmlns:c16="http://schemas.microsoft.com/office/drawing/2014/chart" uri="{C3380CC4-5D6E-409C-BE32-E72D297353CC}">
                  <c16:uniqueId val="{00000012-B944-414B-8998-0EEEDA1978E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{F7A1C35D-6FBF-4ECE-AA86-196BC6BE2DF0}</c15:txfldGUID>
                      <c15:f>Diagramm!$I$65</c15:f>
                      <c15:dlblFieldTableCache>
                        <c:ptCount val="1"/>
                      </c15:dlblFieldTableCache>
                    </c15:dlblFTEntry>
                  </c15:dlblFieldTable>
                  <c15:showDataLabelsRange val="0"/>
                </c:ext>
                <c:ext xmlns:c16="http://schemas.microsoft.com/office/drawing/2014/chart" uri="{C3380CC4-5D6E-409C-BE32-E72D297353CC}">
                  <c16:uniqueId val="{00000013-B944-414B-8998-0EEEDA1978E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{F0C18DD6-DA08-4FAA-9D5C-F37800CA30DC}</c15:txfldGUID>
                      <c15:f>Diagramm!$I$66</c15:f>
                      <c15:dlblFieldTableCache>
                        <c:ptCount val="1"/>
                      </c15:dlblFieldTableCache>
                    </c15:dlblFTEntry>
                  </c15:dlblFieldTable>
                  <c15:showDataLabelsRange val="0"/>
                </c:ext>
                <c:ext xmlns:c16="http://schemas.microsoft.com/office/drawing/2014/chart" uri="{C3380CC4-5D6E-409C-BE32-E72D297353CC}">
                  <c16:uniqueId val="{00000014-B944-414B-8998-0EEEDA1978E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{B3FED4F0-E80C-4F0B-BF3A-62590C9880A2}</c15:txfldGUID>
                      <c15:f>Diagramm!$I$67</c15:f>
                      <c15:dlblFieldTableCache>
                        <c:ptCount val="1"/>
                      </c15:dlblFieldTableCache>
                    </c15:dlblFTEntry>
                  </c15:dlblFieldTable>
                  <c15:showDataLabelsRange val="0"/>
                </c:ext>
                <c:ext xmlns:c16="http://schemas.microsoft.com/office/drawing/2014/chart" uri="{C3380CC4-5D6E-409C-BE32-E72D297353CC}">
                  <c16:uniqueId val="{00000015-B944-414B-8998-0EEEDA1978E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944-414B-8998-0EEEDA1978E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{9A8E1D04-A3C5-4140-B21C-4677CE36FC89}</c15:txfldGUID>
                      <c15:f>Diagramm!$K$46</c15:f>
                      <c15:dlblFieldTableCache>
                        <c:ptCount val="1"/>
                      </c15:dlblFieldTableCache>
                    </c15:dlblFTEntry>
                  </c15:dlblFieldTable>
                  <c15:showDataLabelsRange val="0"/>
                </c:ext>
                <c:ext xmlns:c16="http://schemas.microsoft.com/office/drawing/2014/chart" uri="{C3380CC4-5D6E-409C-BE32-E72D297353CC}">
                  <c16:uniqueId val="{00000017-B944-414B-8998-0EEEDA1978E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{691EE81B-F174-4BE7-B012-CAEFB323ABC0}</c15:txfldGUID>
                      <c15:f>Diagramm!$K$47</c15:f>
                      <c15:dlblFieldTableCache>
                        <c:ptCount val="1"/>
                      </c15:dlblFieldTableCache>
                    </c15:dlblFTEntry>
                  </c15:dlblFieldTable>
                  <c15:showDataLabelsRange val="0"/>
                </c:ext>
                <c:ext xmlns:c16="http://schemas.microsoft.com/office/drawing/2014/chart" uri="{C3380CC4-5D6E-409C-BE32-E72D297353CC}">
                  <c16:uniqueId val="{00000018-B944-414B-8998-0EEEDA1978E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{419BE017-E0F1-480F-8133-F13A6F4573B8}</c15:txfldGUID>
                      <c15:f>Diagramm!$K$48</c15:f>
                      <c15:dlblFieldTableCache>
                        <c:ptCount val="1"/>
                      </c15:dlblFieldTableCache>
                    </c15:dlblFTEntry>
                  </c15:dlblFieldTable>
                  <c15:showDataLabelsRange val="0"/>
                </c:ext>
                <c:ext xmlns:c16="http://schemas.microsoft.com/office/drawing/2014/chart" uri="{C3380CC4-5D6E-409C-BE32-E72D297353CC}">
                  <c16:uniqueId val="{00000019-B944-414B-8998-0EEEDA1978E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{3E010496-27E1-47C9-A024-6B1376DD7D23}</c15:txfldGUID>
                      <c15:f>Diagramm!$K$49</c15:f>
                      <c15:dlblFieldTableCache>
                        <c:ptCount val="1"/>
                      </c15:dlblFieldTableCache>
                    </c15:dlblFTEntry>
                  </c15:dlblFieldTable>
                  <c15:showDataLabelsRange val="0"/>
                </c:ext>
                <c:ext xmlns:c16="http://schemas.microsoft.com/office/drawing/2014/chart" uri="{C3380CC4-5D6E-409C-BE32-E72D297353CC}">
                  <c16:uniqueId val="{0000001A-B944-414B-8998-0EEEDA1978E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{332CC587-8AEC-4829-9AC4-5CD26C43A5AD}</c15:txfldGUID>
                      <c15:f>Diagramm!$K$50</c15:f>
                      <c15:dlblFieldTableCache>
                        <c:ptCount val="1"/>
                      </c15:dlblFieldTableCache>
                    </c15:dlblFTEntry>
                  </c15:dlblFieldTable>
                  <c15:showDataLabelsRange val="0"/>
                </c:ext>
                <c:ext xmlns:c16="http://schemas.microsoft.com/office/drawing/2014/chart" uri="{C3380CC4-5D6E-409C-BE32-E72D297353CC}">
                  <c16:uniqueId val="{0000001B-B944-414B-8998-0EEEDA1978E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{C0517B8A-BEB6-440D-AFD4-8F610221D0C9}</c15:txfldGUID>
                      <c15:f>Diagramm!$K$51</c15:f>
                      <c15:dlblFieldTableCache>
                        <c:ptCount val="1"/>
                      </c15:dlblFieldTableCache>
                    </c15:dlblFTEntry>
                  </c15:dlblFieldTable>
                  <c15:showDataLabelsRange val="0"/>
                </c:ext>
                <c:ext xmlns:c16="http://schemas.microsoft.com/office/drawing/2014/chart" uri="{C3380CC4-5D6E-409C-BE32-E72D297353CC}">
                  <c16:uniqueId val="{0000001C-B944-414B-8998-0EEEDA1978E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{59C54BF1-D09F-482A-83FF-F1037D8F2C73}</c15:txfldGUID>
                      <c15:f>Diagramm!$K$52</c15:f>
                      <c15:dlblFieldTableCache>
                        <c:ptCount val="1"/>
                      </c15:dlblFieldTableCache>
                    </c15:dlblFTEntry>
                  </c15:dlblFieldTable>
                  <c15:showDataLabelsRange val="0"/>
                </c:ext>
                <c:ext xmlns:c16="http://schemas.microsoft.com/office/drawing/2014/chart" uri="{C3380CC4-5D6E-409C-BE32-E72D297353CC}">
                  <c16:uniqueId val="{0000001D-B944-414B-8998-0EEEDA1978E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{4C655FDA-03FC-48BB-BFD6-06001B6B86D8}</c15:txfldGUID>
                      <c15:f>Diagramm!$K$53</c15:f>
                      <c15:dlblFieldTableCache>
                        <c:ptCount val="1"/>
                      </c15:dlblFieldTableCache>
                    </c15:dlblFTEntry>
                  </c15:dlblFieldTable>
                  <c15:showDataLabelsRange val="0"/>
                </c:ext>
                <c:ext xmlns:c16="http://schemas.microsoft.com/office/drawing/2014/chart" uri="{C3380CC4-5D6E-409C-BE32-E72D297353CC}">
                  <c16:uniqueId val="{0000001E-B944-414B-8998-0EEEDA1978E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{16DAB5E5-6534-4D72-959D-547786661BC0}</c15:txfldGUID>
                      <c15:f>Diagramm!$K$54</c15:f>
                      <c15:dlblFieldTableCache>
                        <c:ptCount val="1"/>
                      </c15:dlblFieldTableCache>
                    </c15:dlblFTEntry>
                  </c15:dlblFieldTable>
                  <c15:showDataLabelsRange val="0"/>
                </c:ext>
                <c:ext xmlns:c16="http://schemas.microsoft.com/office/drawing/2014/chart" uri="{C3380CC4-5D6E-409C-BE32-E72D297353CC}">
                  <c16:uniqueId val="{0000001F-B944-414B-8998-0EEEDA1978E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{0469AB24-3D71-42B8-B29F-961395AF0645}</c15:txfldGUID>
                      <c15:f>Diagramm!$K$55</c15:f>
                      <c15:dlblFieldTableCache>
                        <c:ptCount val="1"/>
                      </c15:dlblFieldTableCache>
                    </c15:dlblFTEntry>
                  </c15:dlblFieldTable>
                  <c15:showDataLabelsRange val="0"/>
                </c:ext>
                <c:ext xmlns:c16="http://schemas.microsoft.com/office/drawing/2014/chart" uri="{C3380CC4-5D6E-409C-BE32-E72D297353CC}">
                  <c16:uniqueId val="{00000020-B944-414B-8998-0EEEDA1978E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{A3D8E026-686E-42BE-894E-C6058706AEF2}</c15:txfldGUID>
                      <c15:f>Diagramm!$K$56</c15:f>
                      <c15:dlblFieldTableCache>
                        <c:ptCount val="1"/>
                      </c15:dlblFieldTableCache>
                    </c15:dlblFTEntry>
                  </c15:dlblFieldTable>
                  <c15:showDataLabelsRange val="0"/>
                </c:ext>
                <c:ext xmlns:c16="http://schemas.microsoft.com/office/drawing/2014/chart" uri="{C3380CC4-5D6E-409C-BE32-E72D297353CC}">
                  <c16:uniqueId val="{00000021-B944-414B-8998-0EEEDA1978E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{1074850D-B3BD-429C-8088-F225B86C7770}</c15:txfldGUID>
                      <c15:f>Diagramm!$K$57</c15:f>
                      <c15:dlblFieldTableCache>
                        <c:ptCount val="1"/>
                      </c15:dlblFieldTableCache>
                    </c15:dlblFTEntry>
                  </c15:dlblFieldTable>
                  <c15:showDataLabelsRange val="0"/>
                </c:ext>
                <c:ext xmlns:c16="http://schemas.microsoft.com/office/drawing/2014/chart" uri="{C3380CC4-5D6E-409C-BE32-E72D297353CC}">
                  <c16:uniqueId val="{00000022-B944-414B-8998-0EEEDA1978E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{EE569C5C-CC2C-480E-943A-7D3A32EB67BD}</c15:txfldGUID>
                      <c15:f>Diagramm!$K$58</c15:f>
                      <c15:dlblFieldTableCache>
                        <c:ptCount val="1"/>
                      </c15:dlblFieldTableCache>
                    </c15:dlblFTEntry>
                  </c15:dlblFieldTable>
                  <c15:showDataLabelsRange val="0"/>
                </c:ext>
                <c:ext xmlns:c16="http://schemas.microsoft.com/office/drawing/2014/chart" uri="{C3380CC4-5D6E-409C-BE32-E72D297353CC}">
                  <c16:uniqueId val="{00000023-B944-414B-8998-0EEEDA1978E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{7FD47A62-CF79-4A4B-92B3-CCB8CCA35B97}</c15:txfldGUID>
                      <c15:f>Diagramm!$K$59</c15:f>
                      <c15:dlblFieldTableCache>
                        <c:ptCount val="1"/>
                      </c15:dlblFieldTableCache>
                    </c15:dlblFTEntry>
                  </c15:dlblFieldTable>
                  <c15:showDataLabelsRange val="0"/>
                </c:ext>
                <c:ext xmlns:c16="http://schemas.microsoft.com/office/drawing/2014/chart" uri="{C3380CC4-5D6E-409C-BE32-E72D297353CC}">
                  <c16:uniqueId val="{00000024-B944-414B-8998-0EEEDA1978E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{C4BDBD5A-A7BC-4BDF-BE26-FF596512A1FB}</c15:txfldGUID>
                      <c15:f>Diagramm!$K$60</c15:f>
                      <c15:dlblFieldTableCache>
                        <c:ptCount val="1"/>
                      </c15:dlblFieldTableCache>
                    </c15:dlblFTEntry>
                  </c15:dlblFieldTable>
                  <c15:showDataLabelsRange val="0"/>
                </c:ext>
                <c:ext xmlns:c16="http://schemas.microsoft.com/office/drawing/2014/chart" uri="{C3380CC4-5D6E-409C-BE32-E72D297353CC}">
                  <c16:uniqueId val="{00000025-B944-414B-8998-0EEEDA1978E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{F1F771B1-D3EC-4AF0-8CE9-9DBAD3001FD0}</c15:txfldGUID>
                      <c15:f>Diagramm!$K$61</c15:f>
                      <c15:dlblFieldTableCache>
                        <c:ptCount val="1"/>
                      </c15:dlblFieldTableCache>
                    </c15:dlblFTEntry>
                  </c15:dlblFieldTable>
                  <c15:showDataLabelsRange val="0"/>
                </c:ext>
                <c:ext xmlns:c16="http://schemas.microsoft.com/office/drawing/2014/chart" uri="{C3380CC4-5D6E-409C-BE32-E72D297353CC}">
                  <c16:uniqueId val="{00000026-B944-414B-8998-0EEEDA1978E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{483CA0A7-A9B8-46CD-893F-7E9CF80552F0}</c15:txfldGUID>
                      <c15:f>Diagramm!$K$62</c15:f>
                      <c15:dlblFieldTableCache>
                        <c:ptCount val="1"/>
                      </c15:dlblFieldTableCache>
                    </c15:dlblFTEntry>
                  </c15:dlblFieldTable>
                  <c15:showDataLabelsRange val="0"/>
                </c:ext>
                <c:ext xmlns:c16="http://schemas.microsoft.com/office/drawing/2014/chart" uri="{C3380CC4-5D6E-409C-BE32-E72D297353CC}">
                  <c16:uniqueId val="{00000027-B944-414B-8998-0EEEDA1978E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{89C54C55-21D4-4B0D-AB82-21AFD7C021F0}</c15:txfldGUID>
                      <c15:f>Diagramm!$K$63</c15:f>
                      <c15:dlblFieldTableCache>
                        <c:ptCount val="1"/>
                      </c15:dlblFieldTableCache>
                    </c15:dlblFTEntry>
                  </c15:dlblFieldTable>
                  <c15:showDataLabelsRange val="0"/>
                </c:ext>
                <c:ext xmlns:c16="http://schemas.microsoft.com/office/drawing/2014/chart" uri="{C3380CC4-5D6E-409C-BE32-E72D297353CC}">
                  <c16:uniqueId val="{00000028-B944-414B-8998-0EEEDA1978E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{BC15948D-D9A0-43CA-B79B-2CC9D8FAC443}</c15:txfldGUID>
                      <c15:f>Diagramm!$K$64</c15:f>
                      <c15:dlblFieldTableCache>
                        <c:ptCount val="1"/>
                      </c15:dlblFieldTableCache>
                    </c15:dlblFTEntry>
                  </c15:dlblFieldTable>
                  <c15:showDataLabelsRange val="0"/>
                </c:ext>
                <c:ext xmlns:c16="http://schemas.microsoft.com/office/drawing/2014/chart" uri="{C3380CC4-5D6E-409C-BE32-E72D297353CC}">
                  <c16:uniqueId val="{00000029-B944-414B-8998-0EEEDA1978E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{5B386A64-6821-4A3A-90BB-1BEECFE6770C}</c15:txfldGUID>
                      <c15:f>Diagramm!$K$65</c15:f>
                      <c15:dlblFieldTableCache>
                        <c:ptCount val="1"/>
                      </c15:dlblFieldTableCache>
                    </c15:dlblFTEntry>
                  </c15:dlblFieldTable>
                  <c15:showDataLabelsRange val="0"/>
                </c:ext>
                <c:ext xmlns:c16="http://schemas.microsoft.com/office/drawing/2014/chart" uri="{C3380CC4-5D6E-409C-BE32-E72D297353CC}">
                  <c16:uniqueId val="{0000002A-B944-414B-8998-0EEEDA1978E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{5016071E-5D81-441E-8C08-274D91265B01}</c15:txfldGUID>
                      <c15:f>Diagramm!$K$66</c15:f>
                      <c15:dlblFieldTableCache>
                        <c:ptCount val="1"/>
                      </c15:dlblFieldTableCache>
                    </c15:dlblFTEntry>
                  </c15:dlblFieldTable>
                  <c15:showDataLabelsRange val="0"/>
                </c:ext>
                <c:ext xmlns:c16="http://schemas.microsoft.com/office/drawing/2014/chart" uri="{C3380CC4-5D6E-409C-BE32-E72D297353CC}">
                  <c16:uniqueId val="{0000002B-B944-414B-8998-0EEEDA1978E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{F50BB73C-2469-4EE1-86F7-80F889E2D97F}</c15:txfldGUID>
                      <c15:f>Diagramm!$K$67</c15:f>
                      <c15:dlblFieldTableCache>
                        <c:ptCount val="1"/>
                      </c15:dlblFieldTableCache>
                    </c15:dlblFTEntry>
                  </c15:dlblFieldTable>
                  <c15:showDataLabelsRange val="0"/>
                </c:ext>
                <c:ext xmlns:c16="http://schemas.microsoft.com/office/drawing/2014/chart" uri="{C3380CC4-5D6E-409C-BE32-E72D297353CC}">
                  <c16:uniqueId val="{0000002C-B944-414B-8998-0EEEDA1978E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944-414B-8998-0EEEDA1978E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{A7105DAA-8371-468B-8F35-C4CEC0ADA590}</c15:txfldGUID>
                      <c15:f>Diagramm!$J$46</c15:f>
                      <c15:dlblFieldTableCache>
                        <c:ptCount val="1"/>
                      </c15:dlblFieldTableCache>
                    </c15:dlblFTEntry>
                  </c15:dlblFieldTable>
                  <c15:showDataLabelsRange val="0"/>
                </c:ext>
                <c:ext xmlns:c16="http://schemas.microsoft.com/office/drawing/2014/chart" uri="{C3380CC4-5D6E-409C-BE32-E72D297353CC}">
                  <c16:uniqueId val="{0000002E-B944-414B-8998-0EEEDA1978E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{1412EE9A-DA4F-4692-BE42-2A739E302FFD}</c15:txfldGUID>
                      <c15:f>Diagramm!$J$47</c15:f>
                      <c15:dlblFieldTableCache>
                        <c:ptCount val="1"/>
                      </c15:dlblFieldTableCache>
                    </c15:dlblFTEntry>
                  </c15:dlblFieldTable>
                  <c15:showDataLabelsRange val="0"/>
                </c:ext>
                <c:ext xmlns:c16="http://schemas.microsoft.com/office/drawing/2014/chart" uri="{C3380CC4-5D6E-409C-BE32-E72D297353CC}">
                  <c16:uniqueId val="{0000002F-B944-414B-8998-0EEEDA1978E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{0FA114DC-39B7-41B1-B974-93277A20D648}</c15:txfldGUID>
                      <c15:f>Diagramm!$J$48</c15:f>
                      <c15:dlblFieldTableCache>
                        <c:ptCount val="1"/>
                      </c15:dlblFieldTableCache>
                    </c15:dlblFTEntry>
                  </c15:dlblFieldTable>
                  <c15:showDataLabelsRange val="0"/>
                </c:ext>
                <c:ext xmlns:c16="http://schemas.microsoft.com/office/drawing/2014/chart" uri="{C3380CC4-5D6E-409C-BE32-E72D297353CC}">
                  <c16:uniqueId val="{00000030-B944-414B-8998-0EEEDA1978E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{D5FC1BB4-40EB-4522-A5EA-BE95C6F817FE}</c15:txfldGUID>
                      <c15:f>Diagramm!$J$49</c15:f>
                      <c15:dlblFieldTableCache>
                        <c:ptCount val="1"/>
                      </c15:dlblFieldTableCache>
                    </c15:dlblFTEntry>
                  </c15:dlblFieldTable>
                  <c15:showDataLabelsRange val="0"/>
                </c:ext>
                <c:ext xmlns:c16="http://schemas.microsoft.com/office/drawing/2014/chart" uri="{C3380CC4-5D6E-409C-BE32-E72D297353CC}">
                  <c16:uniqueId val="{00000031-B944-414B-8998-0EEEDA1978E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{3AC8D287-96BB-401F-8247-685E4E554FEE}</c15:txfldGUID>
                      <c15:f>Diagramm!$J$50</c15:f>
                      <c15:dlblFieldTableCache>
                        <c:ptCount val="1"/>
                      </c15:dlblFieldTableCache>
                    </c15:dlblFTEntry>
                  </c15:dlblFieldTable>
                  <c15:showDataLabelsRange val="0"/>
                </c:ext>
                <c:ext xmlns:c16="http://schemas.microsoft.com/office/drawing/2014/chart" uri="{C3380CC4-5D6E-409C-BE32-E72D297353CC}">
                  <c16:uniqueId val="{00000032-B944-414B-8998-0EEEDA1978E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{D5D22D4B-095E-4A88-B7F1-37F2536E85DB}</c15:txfldGUID>
                      <c15:f>Diagramm!$J$51</c15:f>
                      <c15:dlblFieldTableCache>
                        <c:ptCount val="1"/>
                      </c15:dlblFieldTableCache>
                    </c15:dlblFTEntry>
                  </c15:dlblFieldTable>
                  <c15:showDataLabelsRange val="0"/>
                </c:ext>
                <c:ext xmlns:c16="http://schemas.microsoft.com/office/drawing/2014/chart" uri="{C3380CC4-5D6E-409C-BE32-E72D297353CC}">
                  <c16:uniqueId val="{00000033-B944-414B-8998-0EEEDA1978E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{821DCE8A-3BB7-4175-A121-C7E033778CFA}</c15:txfldGUID>
                      <c15:f>Diagramm!$J$52</c15:f>
                      <c15:dlblFieldTableCache>
                        <c:ptCount val="1"/>
                      </c15:dlblFieldTableCache>
                    </c15:dlblFTEntry>
                  </c15:dlblFieldTable>
                  <c15:showDataLabelsRange val="0"/>
                </c:ext>
                <c:ext xmlns:c16="http://schemas.microsoft.com/office/drawing/2014/chart" uri="{C3380CC4-5D6E-409C-BE32-E72D297353CC}">
                  <c16:uniqueId val="{00000034-B944-414B-8998-0EEEDA1978E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{3465D6A5-4862-4103-BFFB-B7EBA694673E}</c15:txfldGUID>
                      <c15:f>Diagramm!$J$53</c15:f>
                      <c15:dlblFieldTableCache>
                        <c:ptCount val="1"/>
                      </c15:dlblFieldTableCache>
                    </c15:dlblFTEntry>
                  </c15:dlblFieldTable>
                  <c15:showDataLabelsRange val="0"/>
                </c:ext>
                <c:ext xmlns:c16="http://schemas.microsoft.com/office/drawing/2014/chart" uri="{C3380CC4-5D6E-409C-BE32-E72D297353CC}">
                  <c16:uniqueId val="{00000035-B944-414B-8998-0EEEDA1978E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{63A8182E-8C5C-4C0D-AA9A-7B973EE3DA60}</c15:txfldGUID>
                      <c15:f>Diagramm!$J$54</c15:f>
                      <c15:dlblFieldTableCache>
                        <c:ptCount val="1"/>
                      </c15:dlblFieldTableCache>
                    </c15:dlblFTEntry>
                  </c15:dlblFieldTable>
                  <c15:showDataLabelsRange val="0"/>
                </c:ext>
                <c:ext xmlns:c16="http://schemas.microsoft.com/office/drawing/2014/chart" uri="{C3380CC4-5D6E-409C-BE32-E72D297353CC}">
                  <c16:uniqueId val="{00000036-B944-414B-8998-0EEEDA1978E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{164F7C3C-EA92-4205-930B-1ED44B07653C}</c15:txfldGUID>
                      <c15:f>Diagramm!$J$55</c15:f>
                      <c15:dlblFieldTableCache>
                        <c:ptCount val="1"/>
                      </c15:dlblFieldTableCache>
                    </c15:dlblFTEntry>
                  </c15:dlblFieldTable>
                  <c15:showDataLabelsRange val="0"/>
                </c:ext>
                <c:ext xmlns:c16="http://schemas.microsoft.com/office/drawing/2014/chart" uri="{C3380CC4-5D6E-409C-BE32-E72D297353CC}">
                  <c16:uniqueId val="{00000037-B944-414B-8998-0EEEDA1978E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{8628657A-AC24-4991-9B53-619A43A5D5B5}</c15:txfldGUID>
                      <c15:f>Diagramm!$J$56</c15:f>
                      <c15:dlblFieldTableCache>
                        <c:ptCount val="1"/>
                      </c15:dlblFieldTableCache>
                    </c15:dlblFTEntry>
                  </c15:dlblFieldTable>
                  <c15:showDataLabelsRange val="0"/>
                </c:ext>
                <c:ext xmlns:c16="http://schemas.microsoft.com/office/drawing/2014/chart" uri="{C3380CC4-5D6E-409C-BE32-E72D297353CC}">
                  <c16:uniqueId val="{00000038-B944-414B-8998-0EEEDA1978E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{A685780B-9DF1-4F40-AF7C-C7FC27EF329E}</c15:txfldGUID>
                      <c15:f>Diagramm!$J$57</c15:f>
                      <c15:dlblFieldTableCache>
                        <c:ptCount val="1"/>
                      </c15:dlblFieldTableCache>
                    </c15:dlblFTEntry>
                  </c15:dlblFieldTable>
                  <c15:showDataLabelsRange val="0"/>
                </c:ext>
                <c:ext xmlns:c16="http://schemas.microsoft.com/office/drawing/2014/chart" uri="{C3380CC4-5D6E-409C-BE32-E72D297353CC}">
                  <c16:uniqueId val="{00000039-B944-414B-8998-0EEEDA1978E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{A6DD76F4-5423-40A0-9D42-35F348F6C42C}</c15:txfldGUID>
                      <c15:f>Diagramm!$J$58</c15:f>
                      <c15:dlblFieldTableCache>
                        <c:ptCount val="1"/>
                      </c15:dlblFieldTableCache>
                    </c15:dlblFTEntry>
                  </c15:dlblFieldTable>
                  <c15:showDataLabelsRange val="0"/>
                </c:ext>
                <c:ext xmlns:c16="http://schemas.microsoft.com/office/drawing/2014/chart" uri="{C3380CC4-5D6E-409C-BE32-E72D297353CC}">
                  <c16:uniqueId val="{0000003A-B944-414B-8998-0EEEDA1978E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{CA11090C-B219-4ED5-B607-86BFB2353BC6}</c15:txfldGUID>
                      <c15:f>Diagramm!$J$59</c15:f>
                      <c15:dlblFieldTableCache>
                        <c:ptCount val="1"/>
                      </c15:dlblFieldTableCache>
                    </c15:dlblFTEntry>
                  </c15:dlblFieldTable>
                  <c15:showDataLabelsRange val="0"/>
                </c:ext>
                <c:ext xmlns:c16="http://schemas.microsoft.com/office/drawing/2014/chart" uri="{C3380CC4-5D6E-409C-BE32-E72D297353CC}">
                  <c16:uniqueId val="{0000003B-B944-414B-8998-0EEEDA1978E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{D7173CDC-198B-4950-8A78-9EEFBB16AB8E}</c15:txfldGUID>
                      <c15:f>Diagramm!$J$60</c15:f>
                      <c15:dlblFieldTableCache>
                        <c:ptCount val="1"/>
                      </c15:dlblFieldTableCache>
                    </c15:dlblFTEntry>
                  </c15:dlblFieldTable>
                  <c15:showDataLabelsRange val="0"/>
                </c:ext>
                <c:ext xmlns:c16="http://schemas.microsoft.com/office/drawing/2014/chart" uri="{C3380CC4-5D6E-409C-BE32-E72D297353CC}">
                  <c16:uniqueId val="{0000003C-B944-414B-8998-0EEEDA1978E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{4903583E-7F22-4D7C-970A-9172B2A9BCEA}</c15:txfldGUID>
                      <c15:f>Diagramm!$J$61</c15:f>
                      <c15:dlblFieldTableCache>
                        <c:ptCount val="1"/>
                      </c15:dlblFieldTableCache>
                    </c15:dlblFTEntry>
                  </c15:dlblFieldTable>
                  <c15:showDataLabelsRange val="0"/>
                </c:ext>
                <c:ext xmlns:c16="http://schemas.microsoft.com/office/drawing/2014/chart" uri="{C3380CC4-5D6E-409C-BE32-E72D297353CC}">
                  <c16:uniqueId val="{0000003D-B944-414B-8998-0EEEDA1978E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{8E53A7EB-596C-4CCB-A54B-B2355F3949DF}</c15:txfldGUID>
                      <c15:f>Diagramm!$J$62</c15:f>
                      <c15:dlblFieldTableCache>
                        <c:ptCount val="1"/>
                      </c15:dlblFieldTableCache>
                    </c15:dlblFTEntry>
                  </c15:dlblFieldTable>
                  <c15:showDataLabelsRange val="0"/>
                </c:ext>
                <c:ext xmlns:c16="http://schemas.microsoft.com/office/drawing/2014/chart" uri="{C3380CC4-5D6E-409C-BE32-E72D297353CC}">
                  <c16:uniqueId val="{0000003E-B944-414B-8998-0EEEDA1978E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{679B000A-F517-4D8F-AF1B-669795F3A09A}</c15:txfldGUID>
                      <c15:f>Diagramm!$J$63</c15:f>
                      <c15:dlblFieldTableCache>
                        <c:ptCount val="1"/>
                      </c15:dlblFieldTableCache>
                    </c15:dlblFTEntry>
                  </c15:dlblFieldTable>
                  <c15:showDataLabelsRange val="0"/>
                </c:ext>
                <c:ext xmlns:c16="http://schemas.microsoft.com/office/drawing/2014/chart" uri="{C3380CC4-5D6E-409C-BE32-E72D297353CC}">
                  <c16:uniqueId val="{0000003F-B944-414B-8998-0EEEDA1978E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{52D1D92F-C4B4-400B-9B23-7235DDFE98AE}</c15:txfldGUID>
                      <c15:f>Diagramm!$J$64</c15:f>
                      <c15:dlblFieldTableCache>
                        <c:ptCount val="1"/>
                      </c15:dlblFieldTableCache>
                    </c15:dlblFTEntry>
                  </c15:dlblFieldTable>
                  <c15:showDataLabelsRange val="0"/>
                </c:ext>
                <c:ext xmlns:c16="http://schemas.microsoft.com/office/drawing/2014/chart" uri="{C3380CC4-5D6E-409C-BE32-E72D297353CC}">
                  <c16:uniqueId val="{00000040-B944-414B-8998-0EEEDA1978E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{56A49B6F-24CC-4888-8597-84E97BD804ED}</c15:txfldGUID>
                      <c15:f>Diagramm!$J$65</c15:f>
                      <c15:dlblFieldTableCache>
                        <c:ptCount val="1"/>
                      </c15:dlblFieldTableCache>
                    </c15:dlblFTEntry>
                  </c15:dlblFieldTable>
                  <c15:showDataLabelsRange val="0"/>
                </c:ext>
                <c:ext xmlns:c16="http://schemas.microsoft.com/office/drawing/2014/chart" uri="{C3380CC4-5D6E-409C-BE32-E72D297353CC}">
                  <c16:uniqueId val="{00000041-B944-414B-8998-0EEEDA1978E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{A95625EA-590C-41EB-BEB8-27ABC7A1EDDC}</c15:txfldGUID>
                      <c15:f>Diagramm!$J$66</c15:f>
                      <c15:dlblFieldTableCache>
                        <c:ptCount val="1"/>
                      </c15:dlblFieldTableCache>
                    </c15:dlblFTEntry>
                  </c15:dlblFieldTable>
                  <c15:showDataLabelsRange val="0"/>
                </c:ext>
                <c:ext xmlns:c16="http://schemas.microsoft.com/office/drawing/2014/chart" uri="{C3380CC4-5D6E-409C-BE32-E72D297353CC}">
                  <c16:uniqueId val="{00000042-B944-414B-8998-0EEEDA1978E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{F50024AA-D181-4219-9486-C11884FD663D}</c15:txfldGUID>
                      <c15:f>Diagramm!$J$67</c15:f>
                      <c15:dlblFieldTableCache>
                        <c:ptCount val="1"/>
                      </c15:dlblFieldTableCache>
                    </c15:dlblFTEntry>
                  </c15:dlblFieldTable>
                  <c15:showDataLabelsRange val="0"/>
                </c:ext>
                <c:ext xmlns:c16="http://schemas.microsoft.com/office/drawing/2014/chart" uri="{C3380CC4-5D6E-409C-BE32-E72D297353CC}">
                  <c16:uniqueId val="{00000043-B944-414B-8998-0EEEDA1978E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944-414B-8998-0EEEDA1978E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AC3-48F4-A34A-4FD8DCB0354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AC3-48F4-A34A-4FD8DCB0354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AC3-48F4-A34A-4FD8DCB0354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AC3-48F4-A34A-4FD8DCB0354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AC3-48F4-A34A-4FD8DCB0354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AC3-48F4-A34A-4FD8DCB0354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AC3-48F4-A34A-4FD8DCB0354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AC3-48F4-A34A-4FD8DCB0354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AC3-48F4-A34A-4FD8DCB0354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AC3-48F4-A34A-4FD8DCB0354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AC3-48F4-A34A-4FD8DCB0354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AC3-48F4-A34A-4FD8DCB0354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AC3-48F4-A34A-4FD8DCB0354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AC3-48F4-A34A-4FD8DCB0354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AC3-48F4-A34A-4FD8DCB0354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AC3-48F4-A34A-4FD8DCB0354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AC3-48F4-A34A-4FD8DCB0354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AC3-48F4-A34A-4FD8DCB0354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AC3-48F4-A34A-4FD8DCB0354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AC3-48F4-A34A-4FD8DCB0354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AC3-48F4-A34A-4FD8DCB0354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AC3-48F4-A34A-4FD8DCB0354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AC3-48F4-A34A-4FD8DCB0354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AC3-48F4-A34A-4FD8DCB0354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AC3-48F4-A34A-4FD8DCB0354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AC3-48F4-A34A-4FD8DCB0354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AC3-48F4-A34A-4FD8DCB0354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AC3-48F4-A34A-4FD8DCB0354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AC3-48F4-A34A-4FD8DCB0354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AC3-48F4-A34A-4FD8DCB0354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AC3-48F4-A34A-4FD8DCB0354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AC3-48F4-A34A-4FD8DCB0354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AC3-48F4-A34A-4FD8DCB0354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AC3-48F4-A34A-4FD8DCB0354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AC3-48F4-A34A-4FD8DCB0354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AC3-48F4-A34A-4FD8DCB0354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AC3-48F4-A34A-4FD8DCB0354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AC3-48F4-A34A-4FD8DCB0354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AC3-48F4-A34A-4FD8DCB0354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AC3-48F4-A34A-4FD8DCB0354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AC3-48F4-A34A-4FD8DCB0354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AC3-48F4-A34A-4FD8DCB0354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AC3-48F4-A34A-4FD8DCB0354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AC3-48F4-A34A-4FD8DCB0354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AC3-48F4-A34A-4FD8DCB0354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AC3-48F4-A34A-4FD8DCB0354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AC3-48F4-A34A-4FD8DCB0354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AC3-48F4-A34A-4FD8DCB0354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AC3-48F4-A34A-4FD8DCB0354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AC3-48F4-A34A-4FD8DCB0354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AC3-48F4-A34A-4FD8DCB0354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AC3-48F4-A34A-4FD8DCB0354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AC3-48F4-A34A-4FD8DCB0354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AC3-48F4-A34A-4FD8DCB0354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AC3-48F4-A34A-4FD8DCB0354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AC3-48F4-A34A-4FD8DCB0354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AC3-48F4-A34A-4FD8DCB0354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AC3-48F4-A34A-4FD8DCB0354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AC3-48F4-A34A-4FD8DCB0354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AC3-48F4-A34A-4FD8DCB0354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AC3-48F4-A34A-4FD8DCB0354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AC3-48F4-A34A-4FD8DCB0354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AC3-48F4-A34A-4FD8DCB0354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AC3-48F4-A34A-4FD8DCB0354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AC3-48F4-A34A-4FD8DCB0354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AC3-48F4-A34A-4FD8DCB0354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AC3-48F4-A34A-4FD8DCB0354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AC3-48F4-A34A-4FD8DCB0354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AC3-48F4-A34A-4FD8DCB0354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 14</c:v>
                </c:pt>
                <c:pt idx="6">
                  <c:v>Sep 15</c:v>
                </c:pt>
                <c:pt idx="10">
                  <c:v>Sep 16</c:v>
                </c:pt>
                <c:pt idx="14">
                  <c:v>Sep 17</c:v>
                </c:pt>
                <c:pt idx="18">
                  <c:v>Sep 18</c:v>
                </c:pt>
                <c:pt idx="22">
                  <c:v>Sep 19</c:v>
                </c:pt>
              </c:strCache>
            </c:strRef>
          </c:cat>
          <c:val>
            <c:numRef>
              <c:f>Daten_Diagramme!$E$51:$E$75</c:f>
              <c:numCache>
                <c:formatCode>0.0</c:formatCode>
                <c:ptCount val="25"/>
                <c:pt idx="0">
                  <c:v>100</c:v>
                </c:pt>
                <c:pt idx="1">
                  <c:v>101.07953809826201</c:v>
                </c:pt>
                <c:pt idx="2">
                  <c:v>102.16894062232195</c:v>
                </c:pt>
                <c:pt idx="3">
                  <c:v>100.61406050592174</c:v>
                </c:pt>
                <c:pt idx="4">
                  <c:v>101.00370532494034</c:v>
                </c:pt>
                <c:pt idx="5">
                  <c:v>101.79840812828687</c:v>
                </c:pt>
                <c:pt idx="6">
                  <c:v>103.18805911257158</c:v>
                </c:pt>
                <c:pt idx="7">
                  <c:v>101.97781737248688</c:v>
                </c:pt>
                <c:pt idx="8">
                  <c:v>101.84094846454047</c:v>
                </c:pt>
                <c:pt idx="9">
                  <c:v>102.22936023033434</c:v>
                </c:pt>
                <c:pt idx="10">
                  <c:v>103.57585435175309</c:v>
                </c:pt>
                <c:pt idx="11">
                  <c:v>102.52467647766015</c:v>
                </c:pt>
                <c:pt idx="12">
                  <c:v>102.30211037059416</c:v>
                </c:pt>
                <c:pt idx="13">
                  <c:v>102.60544146388079</c:v>
                </c:pt>
                <c:pt idx="14">
                  <c:v>104.20841065604596</c:v>
                </c:pt>
                <c:pt idx="15">
                  <c:v>102.95131289342106</c:v>
                </c:pt>
                <c:pt idx="16">
                  <c:v>102.56413418085191</c:v>
                </c:pt>
                <c:pt idx="17">
                  <c:v>102.97165827162928</c:v>
                </c:pt>
                <c:pt idx="18">
                  <c:v>104.25465015197382</c:v>
                </c:pt>
                <c:pt idx="19">
                  <c:v>102.85636779511587</c:v>
                </c:pt>
                <c:pt idx="20">
                  <c:v>102.17017367554671</c:v>
                </c:pt>
                <c:pt idx="21">
                  <c:v>101.99323053779617</c:v>
                </c:pt>
                <c:pt idx="22">
                  <c:v>102.38287535681478</c:v>
                </c:pt>
                <c:pt idx="23">
                  <c:v>101.07213977891357</c:v>
                </c:pt>
                <c:pt idx="24">
                  <c:v>100.04254033625361</c:v>
                </c:pt>
              </c:numCache>
            </c:numRef>
          </c:val>
          <c:smooth val="0"/>
          <c:extLst>
            <c:ext xmlns:c16="http://schemas.microsoft.com/office/drawing/2014/chart" uri="{C3380CC4-5D6E-409C-BE32-E72D297353CC}">
              <c16:uniqueId val="{00000000-39BA-4894-ACC7-20CEBF63F01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104.60193909599892</c:v>
                </c:pt>
                <c:pt idx="2">
                  <c:v>107.18284855933359</c:v>
                </c:pt>
                <c:pt idx="3">
                  <c:v>106.24061177113204</c:v>
                </c:pt>
                <c:pt idx="4">
                  <c:v>101.870817970777</c:v>
                </c:pt>
                <c:pt idx="5">
                  <c:v>105.31203058855661</c:v>
                </c:pt>
                <c:pt idx="6">
                  <c:v>110.76061723337429</c:v>
                </c:pt>
                <c:pt idx="7">
                  <c:v>109.76375802266831</c:v>
                </c:pt>
                <c:pt idx="8">
                  <c:v>107.30574900996859</c:v>
                </c:pt>
                <c:pt idx="9">
                  <c:v>111.52533114843644</c:v>
                </c:pt>
                <c:pt idx="10">
                  <c:v>115.18503345623378</c:v>
                </c:pt>
                <c:pt idx="11">
                  <c:v>114.48859756930221</c:v>
                </c:pt>
                <c:pt idx="12">
                  <c:v>113.23228185170014</c:v>
                </c:pt>
                <c:pt idx="13">
                  <c:v>118.0663662433429</c:v>
                </c:pt>
                <c:pt idx="14">
                  <c:v>120.36050798852929</c:v>
                </c:pt>
                <c:pt idx="15">
                  <c:v>120.07374027038099</c:v>
                </c:pt>
                <c:pt idx="16">
                  <c:v>117.91615458145569</c:v>
                </c:pt>
                <c:pt idx="17">
                  <c:v>121.80800218489689</c:v>
                </c:pt>
                <c:pt idx="18">
                  <c:v>125.18093677454596</c:v>
                </c:pt>
                <c:pt idx="19">
                  <c:v>124.47084528198826</c:v>
                </c:pt>
                <c:pt idx="20">
                  <c:v>122.65464973371569</c:v>
                </c:pt>
                <c:pt idx="21">
                  <c:v>126.91519868906187</c:v>
                </c:pt>
                <c:pt idx="22">
                  <c:v>130.54758978560699</c:v>
                </c:pt>
                <c:pt idx="23">
                  <c:v>129.89212071555374</c:v>
                </c:pt>
                <c:pt idx="24">
                  <c:v>124.64836815512767</c:v>
                </c:pt>
              </c:numCache>
            </c:numRef>
          </c:val>
          <c:smooth val="0"/>
          <c:extLst>
            <c:ext xmlns:c16="http://schemas.microsoft.com/office/drawing/2014/chart" uri="{C3380CC4-5D6E-409C-BE32-E72D297353CC}">
              <c16:uniqueId val="{00000001-39BA-4894-ACC7-20CEBF63F01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100.84024006859103</c:v>
                </c:pt>
                <c:pt idx="2">
                  <c:v>99.948556730494431</c:v>
                </c:pt>
                <c:pt idx="3">
                  <c:v>99.759931408973983</c:v>
                </c:pt>
                <c:pt idx="4">
                  <c:v>95.044298370963133</c:v>
                </c:pt>
                <c:pt idx="5">
                  <c:v>96.410402972277794</c:v>
                </c:pt>
                <c:pt idx="6">
                  <c:v>99.857102029151193</c:v>
                </c:pt>
                <c:pt idx="7">
                  <c:v>100.21148899685623</c:v>
                </c:pt>
                <c:pt idx="8">
                  <c:v>99.314089739925691</c:v>
                </c:pt>
                <c:pt idx="9">
                  <c:v>100.24006859102602</c:v>
                </c:pt>
                <c:pt idx="10">
                  <c:v>99.171191769076884</c:v>
                </c:pt>
                <c:pt idx="11">
                  <c:v>99.651328951128889</c:v>
                </c:pt>
                <c:pt idx="12">
                  <c:v>98.045155758788226</c:v>
                </c:pt>
                <c:pt idx="13">
                  <c:v>99.514146899114024</c:v>
                </c:pt>
                <c:pt idx="14">
                  <c:v>98.79965704486996</c:v>
                </c:pt>
                <c:pt idx="15">
                  <c:v>98.153758216633321</c:v>
                </c:pt>
                <c:pt idx="16">
                  <c:v>97.416404687053443</c:v>
                </c:pt>
                <c:pt idx="17">
                  <c:v>99.868533866819092</c:v>
                </c:pt>
                <c:pt idx="18">
                  <c:v>98.936839096884825</c:v>
                </c:pt>
                <c:pt idx="19">
                  <c:v>97.947985138611031</c:v>
                </c:pt>
                <c:pt idx="20">
                  <c:v>97.330665904544162</c:v>
                </c:pt>
                <c:pt idx="21">
                  <c:v>98.42812232066305</c:v>
                </c:pt>
                <c:pt idx="22">
                  <c:v>96.318948270934555</c:v>
                </c:pt>
                <c:pt idx="23">
                  <c:v>95.181480422977998</c:v>
                </c:pt>
                <c:pt idx="24">
                  <c:v>91.277507859388393</c:v>
                </c:pt>
              </c:numCache>
            </c:numRef>
          </c:val>
          <c:smooth val="0"/>
          <c:extLst>
            <c:ext xmlns:c16="http://schemas.microsoft.com/office/drawing/2014/chart" uri="{C3380CC4-5D6E-409C-BE32-E72D297353CC}">
              <c16:uniqueId val="{00000002-39BA-4894-ACC7-20CEBF63F01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9BA-4894-ACC7-20CEBF63F01F}"/>
                </c:ext>
              </c:extLst>
            </c:dLbl>
            <c:dLbl>
              <c:idx val="1"/>
              <c:delete val="1"/>
              <c:extLst>
                <c:ext xmlns:c15="http://schemas.microsoft.com/office/drawing/2012/chart" uri="{CE6537A1-D6FC-4f65-9D91-7224C49458BB}"/>
                <c:ext xmlns:c16="http://schemas.microsoft.com/office/drawing/2014/chart" uri="{C3380CC4-5D6E-409C-BE32-E72D297353CC}">
                  <c16:uniqueId val="{00000004-39BA-4894-ACC7-20CEBF63F01F}"/>
                </c:ext>
              </c:extLst>
            </c:dLbl>
            <c:dLbl>
              <c:idx val="2"/>
              <c:delete val="1"/>
              <c:extLst>
                <c:ext xmlns:c15="http://schemas.microsoft.com/office/drawing/2012/chart" uri="{CE6537A1-D6FC-4f65-9D91-7224C49458BB}"/>
                <c:ext xmlns:c16="http://schemas.microsoft.com/office/drawing/2014/chart" uri="{C3380CC4-5D6E-409C-BE32-E72D297353CC}">
                  <c16:uniqueId val="{00000005-39BA-4894-ACC7-20CEBF63F01F}"/>
                </c:ext>
              </c:extLst>
            </c:dLbl>
            <c:dLbl>
              <c:idx val="3"/>
              <c:delete val="1"/>
              <c:extLst>
                <c:ext xmlns:c15="http://schemas.microsoft.com/office/drawing/2012/chart" uri="{CE6537A1-D6FC-4f65-9D91-7224C49458BB}"/>
                <c:ext xmlns:c16="http://schemas.microsoft.com/office/drawing/2014/chart" uri="{C3380CC4-5D6E-409C-BE32-E72D297353CC}">
                  <c16:uniqueId val="{00000006-39BA-4894-ACC7-20CEBF63F01F}"/>
                </c:ext>
              </c:extLst>
            </c:dLbl>
            <c:dLbl>
              <c:idx val="4"/>
              <c:delete val="1"/>
              <c:extLst>
                <c:ext xmlns:c15="http://schemas.microsoft.com/office/drawing/2012/chart" uri="{CE6537A1-D6FC-4f65-9D91-7224C49458BB}"/>
                <c:ext xmlns:c16="http://schemas.microsoft.com/office/drawing/2014/chart" uri="{C3380CC4-5D6E-409C-BE32-E72D297353CC}">
                  <c16:uniqueId val="{00000007-39BA-4894-ACC7-20CEBF63F01F}"/>
                </c:ext>
              </c:extLst>
            </c:dLbl>
            <c:dLbl>
              <c:idx val="5"/>
              <c:delete val="1"/>
              <c:extLst>
                <c:ext xmlns:c15="http://schemas.microsoft.com/office/drawing/2012/chart" uri="{CE6537A1-D6FC-4f65-9D91-7224C49458BB}"/>
                <c:ext xmlns:c16="http://schemas.microsoft.com/office/drawing/2014/chart" uri="{C3380CC4-5D6E-409C-BE32-E72D297353CC}">
                  <c16:uniqueId val="{00000008-39BA-4894-ACC7-20CEBF63F01F}"/>
                </c:ext>
              </c:extLst>
            </c:dLbl>
            <c:dLbl>
              <c:idx val="6"/>
              <c:delete val="1"/>
              <c:extLst>
                <c:ext xmlns:c15="http://schemas.microsoft.com/office/drawing/2012/chart" uri="{CE6537A1-D6FC-4f65-9D91-7224C49458BB}"/>
                <c:ext xmlns:c16="http://schemas.microsoft.com/office/drawing/2014/chart" uri="{C3380CC4-5D6E-409C-BE32-E72D297353CC}">
                  <c16:uniqueId val="{00000009-39BA-4894-ACC7-20CEBF63F01F}"/>
                </c:ext>
              </c:extLst>
            </c:dLbl>
            <c:dLbl>
              <c:idx val="7"/>
              <c:delete val="1"/>
              <c:extLst>
                <c:ext xmlns:c15="http://schemas.microsoft.com/office/drawing/2012/chart" uri="{CE6537A1-D6FC-4f65-9D91-7224C49458BB}"/>
                <c:ext xmlns:c16="http://schemas.microsoft.com/office/drawing/2014/chart" uri="{C3380CC4-5D6E-409C-BE32-E72D297353CC}">
                  <c16:uniqueId val="{0000000A-39BA-4894-ACC7-20CEBF63F01F}"/>
                </c:ext>
              </c:extLst>
            </c:dLbl>
            <c:dLbl>
              <c:idx val="8"/>
              <c:delete val="1"/>
              <c:extLst>
                <c:ext xmlns:c15="http://schemas.microsoft.com/office/drawing/2012/chart" uri="{CE6537A1-D6FC-4f65-9D91-7224C49458BB}"/>
                <c:ext xmlns:c16="http://schemas.microsoft.com/office/drawing/2014/chart" uri="{C3380CC4-5D6E-409C-BE32-E72D297353CC}">
                  <c16:uniqueId val="{0000000B-39BA-4894-ACC7-20CEBF63F01F}"/>
                </c:ext>
              </c:extLst>
            </c:dLbl>
            <c:dLbl>
              <c:idx val="9"/>
              <c:delete val="1"/>
              <c:extLst>
                <c:ext xmlns:c15="http://schemas.microsoft.com/office/drawing/2012/chart" uri="{CE6537A1-D6FC-4f65-9D91-7224C49458BB}"/>
                <c:ext xmlns:c16="http://schemas.microsoft.com/office/drawing/2014/chart" uri="{C3380CC4-5D6E-409C-BE32-E72D297353CC}">
                  <c16:uniqueId val="{0000000C-39BA-4894-ACC7-20CEBF63F01F}"/>
                </c:ext>
              </c:extLst>
            </c:dLbl>
            <c:dLbl>
              <c:idx val="10"/>
              <c:delete val="1"/>
              <c:extLst>
                <c:ext xmlns:c15="http://schemas.microsoft.com/office/drawing/2012/chart" uri="{CE6537A1-D6FC-4f65-9D91-7224C49458BB}"/>
                <c:ext xmlns:c16="http://schemas.microsoft.com/office/drawing/2014/chart" uri="{C3380CC4-5D6E-409C-BE32-E72D297353CC}">
                  <c16:uniqueId val="{0000000D-39BA-4894-ACC7-20CEBF63F01F}"/>
                </c:ext>
              </c:extLst>
            </c:dLbl>
            <c:dLbl>
              <c:idx val="11"/>
              <c:delete val="1"/>
              <c:extLst>
                <c:ext xmlns:c15="http://schemas.microsoft.com/office/drawing/2012/chart" uri="{CE6537A1-D6FC-4f65-9D91-7224C49458BB}"/>
                <c:ext xmlns:c16="http://schemas.microsoft.com/office/drawing/2014/chart" uri="{C3380CC4-5D6E-409C-BE32-E72D297353CC}">
                  <c16:uniqueId val="{0000000E-39BA-4894-ACC7-20CEBF63F01F}"/>
                </c:ext>
              </c:extLst>
            </c:dLbl>
            <c:dLbl>
              <c:idx val="12"/>
              <c:delete val="1"/>
              <c:extLst>
                <c:ext xmlns:c15="http://schemas.microsoft.com/office/drawing/2012/chart" uri="{CE6537A1-D6FC-4f65-9D91-7224C49458BB}"/>
                <c:ext xmlns:c16="http://schemas.microsoft.com/office/drawing/2014/chart" uri="{C3380CC4-5D6E-409C-BE32-E72D297353CC}">
                  <c16:uniqueId val="{0000000F-39BA-4894-ACC7-20CEBF63F01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9BA-4894-ACC7-20CEBF63F01F}"/>
                </c:ext>
              </c:extLst>
            </c:dLbl>
            <c:dLbl>
              <c:idx val="14"/>
              <c:delete val="1"/>
              <c:extLst>
                <c:ext xmlns:c15="http://schemas.microsoft.com/office/drawing/2012/chart" uri="{CE6537A1-D6FC-4f65-9D91-7224C49458BB}"/>
                <c:ext xmlns:c16="http://schemas.microsoft.com/office/drawing/2014/chart" uri="{C3380CC4-5D6E-409C-BE32-E72D297353CC}">
                  <c16:uniqueId val="{00000011-39BA-4894-ACC7-20CEBF63F01F}"/>
                </c:ext>
              </c:extLst>
            </c:dLbl>
            <c:dLbl>
              <c:idx val="15"/>
              <c:delete val="1"/>
              <c:extLst>
                <c:ext xmlns:c15="http://schemas.microsoft.com/office/drawing/2012/chart" uri="{CE6537A1-D6FC-4f65-9D91-7224C49458BB}"/>
                <c:ext xmlns:c16="http://schemas.microsoft.com/office/drawing/2014/chart" uri="{C3380CC4-5D6E-409C-BE32-E72D297353CC}">
                  <c16:uniqueId val="{00000012-39BA-4894-ACC7-20CEBF63F01F}"/>
                </c:ext>
              </c:extLst>
            </c:dLbl>
            <c:dLbl>
              <c:idx val="16"/>
              <c:delete val="1"/>
              <c:extLst>
                <c:ext xmlns:c15="http://schemas.microsoft.com/office/drawing/2012/chart" uri="{CE6537A1-D6FC-4f65-9D91-7224C49458BB}"/>
                <c:ext xmlns:c16="http://schemas.microsoft.com/office/drawing/2014/chart" uri="{C3380CC4-5D6E-409C-BE32-E72D297353CC}">
                  <c16:uniqueId val="{00000013-39BA-4894-ACC7-20CEBF63F01F}"/>
                </c:ext>
              </c:extLst>
            </c:dLbl>
            <c:dLbl>
              <c:idx val="17"/>
              <c:delete val="1"/>
              <c:extLst>
                <c:ext xmlns:c15="http://schemas.microsoft.com/office/drawing/2012/chart" uri="{CE6537A1-D6FC-4f65-9D91-7224C49458BB}"/>
                <c:ext xmlns:c16="http://schemas.microsoft.com/office/drawing/2014/chart" uri="{C3380CC4-5D6E-409C-BE32-E72D297353CC}">
                  <c16:uniqueId val="{00000014-39BA-4894-ACC7-20CEBF63F01F}"/>
                </c:ext>
              </c:extLst>
            </c:dLbl>
            <c:dLbl>
              <c:idx val="18"/>
              <c:delete val="1"/>
              <c:extLst>
                <c:ext xmlns:c15="http://schemas.microsoft.com/office/drawing/2012/chart" uri="{CE6537A1-D6FC-4f65-9D91-7224C49458BB}"/>
                <c:ext xmlns:c16="http://schemas.microsoft.com/office/drawing/2014/chart" uri="{C3380CC4-5D6E-409C-BE32-E72D297353CC}">
                  <c16:uniqueId val="{00000015-39BA-4894-ACC7-20CEBF63F01F}"/>
                </c:ext>
              </c:extLst>
            </c:dLbl>
            <c:dLbl>
              <c:idx val="19"/>
              <c:delete val="1"/>
              <c:extLst>
                <c:ext xmlns:c15="http://schemas.microsoft.com/office/drawing/2012/chart" uri="{CE6537A1-D6FC-4f65-9D91-7224C49458BB}"/>
                <c:ext xmlns:c16="http://schemas.microsoft.com/office/drawing/2014/chart" uri="{C3380CC4-5D6E-409C-BE32-E72D297353CC}">
                  <c16:uniqueId val="{00000016-39BA-4894-ACC7-20CEBF63F01F}"/>
                </c:ext>
              </c:extLst>
            </c:dLbl>
            <c:dLbl>
              <c:idx val="20"/>
              <c:delete val="1"/>
              <c:extLst>
                <c:ext xmlns:c15="http://schemas.microsoft.com/office/drawing/2012/chart" uri="{CE6537A1-D6FC-4f65-9D91-7224C49458BB}"/>
                <c:ext xmlns:c16="http://schemas.microsoft.com/office/drawing/2014/chart" uri="{C3380CC4-5D6E-409C-BE32-E72D297353CC}">
                  <c16:uniqueId val="{00000017-39BA-4894-ACC7-20CEBF63F01F}"/>
                </c:ext>
              </c:extLst>
            </c:dLbl>
            <c:dLbl>
              <c:idx val="21"/>
              <c:delete val="1"/>
              <c:extLst>
                <c:ext xmlns:c15="http://schemas.microsoft.com/office/drawing/2012/chart" uri="{CE6537A1-D6FC-4f65-9D91-7224C49458BB}"/>
                <c:ext xmlns:c16="http://schemas.microsoft.com/office/drawing/2014/chart" uri="{C3380CC4-5D6E-409C-BE32-E72D297353CC}">
                  <c16:uniqueId val="{00000018-39BA-4894-ACC7-20CEBF63F01F}"/>
                </c:ext>
              </c:extLst>
            </c:dLbl>
            <c:dLbl>
              <c:idx val="22"/>
              <c:delete val="1"/>
              <c:extLst>
                <c:ext xmlns:c15="http://schemas.microsoft.com/office/drawing/2012/chart" uri="{CE6537A1-D6FC-4f65-9D91-7224C49458BB}"/>
                <c:ext xmlns:c16="http://schemas.microsoft.com/office/drawing/2014/chart" uri="{C3380CC4-5D6E-409C-BE32-E72D297353CC}">
                  <c16:uniqueId val="{00000019-39BA-4894-ACC7-20CEBF63F01F}"/>
                </c:ext>
              </c:extLst>
            </c:dLbl>
            <c:dLbl>
              <c:idx val="23"/>
              <c:delete val="1"/>
              <c:extLst>
                <c:ext xmlns:c15="http://schemas.microsoft.com/office/drawing/2012/chart" uri="{CE6537A1-D6FC-4f65-9D91-7224C49458BB}"/>
                <c:ext xmlns:c16="http://schemas.microsoft.com/office/drawing/2014/chart" uri="{C3380CC4-5D6E-409C-BE32-E72D297353CC}">
                  <c16:uniqueId val="{0000001A-39BA-4894-ACC7-20CEBF63F01F}"/>
                </c:ext>
              </c:extLst>
            </c:dLbl>
            <c:dLbl>
              <c:idx val="24"/>
              <c:delete val="1"/>
              <c:extLst>
                <c:ext xmlns:c15="http://schemas.microsoft.com/office/drawing/2012/chart" uri="{CE6537A1-D6FC-4f65-9D91-7224C49458BB}"/>
                <c:ext xmlns:c16="http://schemas.microsoft.com/office/drawing/2014/chart" uri="{C3380CC4-5D6E-409C-BE32-E72D297353CC}">
                  <c16:uniqueId val="{0000001B-39BA-4894-ACC7-20CEBF63F01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 14</c:v>
                </c:pt>
                <c:pt idx="6">
                  <c:v>Sep 15</c:v>
                </c:pt>
                <c:pt idx="10">
                  <c:v>Sep 16</c:v>
                </c:pt>
                <c:pt idx="14">
                  <c:v>Sep 17</c:v>
                </c:pt>
                <c:pt idx="18">
                  <c:v>Sep 18</c:v>
                </c:pt>
                <c:pt idx="22">
                  <c:v>Sep 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9BA-4894-ACC7-20CEBF63F01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Suhl (098)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68" t="s">
        <v>226</v>
      </c>
      <c r="B3" s="568"/>
      <c r="C3" s="568"/>
      <c r="D3" s="568"/>
      <c r="E3" s="568"/>
      <c r="F3" s="568"/>
      <c r="G3" s="568"/>
      <c r="H3" s="568"/>
      <c r="I3" s="568"/>
      <c r="J3" s="568"/>
      <c r="K3" s="568"/>
    </row>
    <row r="4" spans="1:255" s="94" customFormat="1" ht="12" customHeight="1" x14ac:dyDescent="0.2">
      <c r="A4" s="569" t="s">
        <v>92</v>
      </c>
      <c r="B4" s="569"/>
      <c r="C4" s="569"/>
      <c r="D4" s="569"/>
      <c r="E4" s="569"/>
      <c r="F4" s="569"/>
      <c r="G4" s="569"/>
      <c r="H4" s="569"/>
      <c r="I4" s="569"/>
      <c r="J4" s="569"/>
      <c r="K4" s="569"/>
    </row>
    <row r="5" spans="1:255" s="94" customFormat="1" ht="12" customHeight="1" x14ac:dyDescent="0.2">
      <c r="A5" s="570" t="s">
        <v>57</v>
      </c>
      <c r="B5" s="570"/>
      <c r="C5" s="570"/>
      <c r="D5" s="570"/>
      <c r="E5" s="570"/>
      <c r="F5" s="252"/>
      <c r="G5" s="252"/>
      <c r="H5" s="252"/>
      <c r="I5" s="252"/>
      <c r="J5" s="252"/>
      <c r="K5" s="252"/>
    </row>
    <row r="6" spans="1:255" s="94" customFormat="1" ht="35.25" customHeight="1" x14ac:dyDescent="0.2">
      <c r="A6" s="611" t="s">
        <v>519</v>
      </c>
      <c r="B6" s="611"/>
      <c r="C6" s="611"/>
      <c r="D6" s="611"/>
      <c r="E6" s="611"/>
      <c r="F6" s="611"/>
      <c r="G6" s="611"/>
      <c r="H6" s="611"/>
      <c r="I6" s="611"/>
      <c r="J6" s="611"/>
      <c r="K6" s="611"/>
    </row>
    <row r="7" spans="1:255" s="91" customFormat="1" ht="12" customHeight="1" x14ac:dyDescent="0.2">
      <c r="A7" s="585" t="s">
        <v>227</v>
      </c>
      <c r="B7" s="574"/>
      <c r="C7" s="574"/>
      <c r="D7" s="579" t="s">
        <v>94</v>
      </c>
      <c r="E7" s="582" t="s">
        <v>179</v>
      </c>
      <c r="F7" s="583"/>
      <c r="G7" s="583"/>
      <c r="H7" s="583"/>
      <c r="I7" s="584"/>
      <c r="J7" s="585" t="s">
        <v>180</v>
      </c>
      <c r="K7" s="586"/>
      <c r="L7" s="96"/>
      <c r="M7" s="96"/>
      <c r="N7" s="96"/>
    </row>
    <row r="8" spans="1:255" ht="21.75" customHeight="1" x14ac:dyDescent="0.2">
      <c r="A8" s="575"/>
      <c r="B8" s="576"/>
      <c r="C8" s="576"/>
      <c r="D8" s="580"/>
      <c r="E8" s="589" t="s">
        <v>97</v>
      </c>
      <c r="F8" s="589" t="s">
        <v>98</v>
      </c>
      <c r="G8" s="589" t="s">
        <v>99</v>
      </c>
      <c r="H8" s="589" t="s">
        <v>100</v>
      </c>
      <c r="I8" s="589" t="s">
        <v>101</v>
      </c>
      <c r="J8" s="587"/>
      <c r="K8" s="588"/>
    </row>
    <row r="9" spans="1:255" ht="12" customHeight="1" x14ac:dyDescent="0.2">
      <c r="A9" s="575"/>
      <c r="B9" s="576"/>
      <c r="C9" s="576"/>
      <c r="D9" s="580"/>
      <c r="E9" s="590"/>
      <c r="F9" s="590"/>
      <c r="G9" s="590"/>
      <c r="H9" s="590"/>
      <c r="I9" s="590"/>
      <c r="J9" s="98" t="s">
        <v>102</v>
      </c>
      <c r="K9" s="99" t="s">
        <v>103</v>
      </c>
    </row>
    <row r="10" spans="1:255" ht="12" customHeight="1" x14ac:dyDescent="0.2">
      <c r="A10" s="577"/>
      <c r="B10" s="578"/>
      <c r="C10" s="578"/>
      <c r="D10" s="581"/>
      <c r="E10" s="100">
        <v>1</v>
      </c>
      <c r="F10" s="100">
        <v>2</v>
      </c>
      <c r="G10" s="100">
        <v>3</v>
      </c>
      <c r="H10" s="100">
        <v>4</v>
      </c>
      <c r="I10" s="100">
        <v>5</v>
      </c>
      <c r="J10" s="100">
        <v>6</v>
      </c>
      <c r="K10" s="100">
        <v>7</v>
      </c>
    </row>
    <row r="11" spans="1:255" ht="12" customHeight="1" x14ac:dyDescent="0.2">
      <c r="A11" s="296" t="s">
        <v>104</v>
      </c>
      <c r="B11" s="297"/>
      <c r="C11" s="298"/>
      <c r="D11" s="261">
        <v>100</v>
      </c>
      <c r="E11" s="237">
        <v>162268</v>
      </c>
      <c r="F11" s="238">
        <v>163938</v>
      </c>
      <c r="G11" s="238">
        <v>166064</v>
      </c>
      <c r="H11" s="238">
        <v>165432</v>
      </c>
      <c r="I11" s="264">
        <v>164937</v>
      </c>
      <c r="J11" s="262" t="s">
        <v>520</v>
      </c>
      <c r="K11" s="265" t="s">
        <v>520</v>
      </c>
    </row>
    <row r="12" spans="1:255" s="110" customFormat="1" ht="17.45" customHeight="1" x14ac:dyDescent="0.2">
      <c r="A12" s="299" t="s">
        <v>228</v>
      </c>
      <c r="B12" s="300"/>
      <c r="C12" s="300"/>
      <c r="D12" s="301"/>
      <c r="E12" s="302"/>
      <c r="F12" s="302"/>
      <c r="G12" s="302"/>
      <c r="H12" s="302"/>
      <c r="I12" s="302"/>
      <c r="J12" s="301"/>
      <c r="K12" s="303"/>
      <c r="L12" s="304"/>
      <c r="M12" s="304"/>
      <c r="N12" s="304"/>
      <c r="O12" s="304"/>
      <c r="P12" s="304"/>
      <c r="Q12" s="304"/>
      <c r="R12" s="304"/>
      <c r="S12" s="304"/>
      <c r="T12" s="304"/>
      <c r="U12" s="304"/>
      <c r="V12" s="304"/>
      <c r="W12" s="304"/>
      <c r="X12" s="304"/>
      <c r="Y12" s="304"/>
      <c r="Z12" s="304"/>
      <c r="AA12" s="304"/>
      <c r="AB12" s="304"/>
      <c r="AC12" s="304"/>
      <c r="AD12" s="304"/>
      <c r="AE12" s="304"/>
      <c r="AF12" s="304"/>
      <c r="AG12" s="304"/>
      <c r="AH12" s="304"/>
      <c r="AI12" s="304"/>
      <c r="AJ12" s="304"/>
      <c r="AK12" s="304"/>
      <c r="AL12" s="304"/>
      <c r="AM12" s="304"/>
      <c r="AN12" s="304"/>
      <c r="AO12" s="304"/>
      <c r="AP12" s="304"/>
      <c r="AQ12" s="304"/>
      <c r="AR12" s="304"/>
      <c r="AS12" s="304"/>
      <c r="AT12" s="304"/>
      <c r="AU12" s="304"/>
      <c r="AV12" s="304"/>
      <c r="AW12" s="304"/>
      <c r="AX12" s="304"/>
      <c r="AY12" s="304"/>
      <c r="AZ12" s="304"/>
      <c r="BA12" s="304"/>
      <c r="BB12" s="304"/>
      <c r="BC12" s="304"/>
      <c r="BD12" s="304"/>
      <c r="BE12" s="304"/>
      <c r="BF12" s="304"/>
      <c r="BG12" s="304"/>
      <c r="BH12" s="304"/>
      <c r="BI12" s="304"/>
      <c r="BJ12" s="304"/>
      <c r="BK12" s="304"/>
      <c r="BL12" s="304"/>
      <c r="BM12" s="304"/>
      <c r="BN12" s="304"/>
      <c r="BO12" s="304"/>
      <c r="BP12" s="304"/>
      <c r="BQ12" s="304"/>
      <c r="BR12" s="304"/>
      <c r="BS12" s="304"/>
      <c r="BT12" s="304"/>
      <c r="BU12" s="304"/>
      <c r="BV12" s="304"/>
      <c r="BW12" s="304"/>
      <c r="BX12" s="304"/>
      <c r="BY12" s="304"/>
      <c r="BZ12" s="304"/>
      <c r="CA12" s="304"/>
      <c r="CB12" s="304"/>
      <c r="CC12" s="304"/>
      <c r="CD12" s="304"/>
      <c r="CE12" s="304"/>
      <c r="CF12" s="304"/>
      <c r="CG12" s="304"/>
      <c r="CH12" s="304"/>
      <c r="CI12" s="304"/>
      <c r="CJ12" s="304"/>
      <c r="CK12" s="304"/>
      <c r="CL12" s="304"/>
      <c r="CM12" s="304"/>
      <c r="CN12" s="304"/>
      <c r="CO12" s="304"/>
      <c r="CP12" s="304"/>
      <c r="CQ12" s="304"/>
      <c r="CR12" s="304"/>
      <c r="CS12" s="304"/>
      <c r="CT12" s="304"/>
      <c r="CU12" s="304"/>
      <c r="CV12" s="304"/>
      <c r="CW12" s="304"/>
      <c r="CX12" s="304"/>
      <c r="CY12" s="304"/>
      <c r="CZ12" s="304"/>
      <c r="DA12" s="304"/>
      <c r="DB12" s="304"/>
      <c r="DC12" s="304"/>
      <c r="DD12" s="304"/>
      <c r="DE12" s="304"/>
      <c r="DF12" s="304"/>
      <c r="DG12" s="304"/>
      <c r="DH12" s="304"/>
      <c r="DI12" s="304"/>
      <c r="DJ12" s="304"/>
      <c r="DK12" s="304"/>
      <c r="DL12" s="304"/>
      <c r="DM12" s="304"/>
      <c r="DN12" s="304"/>
      <c r="DO12" s="304"/>
      <c r="DP12" s="304"/>
      <c r="DQ12" s="304"/>
      <c r="DR12" s="304"/>
      <c r="DS12" s="304"/>
      <c r="DT12" s="304"/>
      <c r="DU12" s="304"/>
      <c r="DV12" s="304"/>
      <c r="DW12" s="304"/>
      <c r="DX12" s="304"/>
      <c r="DY12" s="304"/>
      <c r="DZ12" s="304"/>
      <c r="EA12" s="304"/>
      <c r="EB12" s="304"/>
      <c r="EC12" s="304"/>
      <c r="ED12" s="304"/>
      <c r="EE12" s="304"/>
      <c r="EF12" s="304"/>
      <c r="EG12" s="304"/>
      <c r="EH12" s="304"/>
      <c r="EI12" s="304"/>
      <c r="EJ12" s="304"/>
      <c r="EK12" s="304"/>
      <c r="EL12" s="304"/>
      <c r="EM12" s="304"/>
      <c r="EN12" s="304"/>
      <c r="EO12" s="304"/>
      <c r="EP12" s="304"/>
      <c r="EQ12" s="304"/>
      <c r="ER12" s="304"/>
      <c r="ES12" s="304"/>
      <c r="ET12" s="304"/>
      <c r="EU12" s="304"/>
      <c r="EV12" s="304"/>
      <c r="EW12" s="304"/>
      <c r="EX12" s="304"/>
      <c r="EY12" s="304"/>
      <c r="EZ12" s="304"/>
      <c r="FA12" s="304"/>
      <c r="FB12" s="304"/>
      <c r="FC12" s="304"/>
      <c r="FD12" s="304"/>
      <c r="FE12" s="304"/>
      <c r="FF12" s="304"/>
      <c r="FG12" s="304"/>
      <c r="FH12" s="304"/>
      <c r="FI12" s="304"/>
      <c r="FJ12" s="304"/>
      <c r="FK12" s="304"/>
      <c r="FL12" s="304"/>
      <c r="FM12" s="304"/>
      <c r="FN12" s="304"/>
      <c r="FO12" s="304"/>
      <c r="FP12" s="304"/>
      <c r="FQ12" s="304"/>
      <c r="FR12" s="304"/>
      <c r="FS12" s="304"/>
      <c r="FT12" s="304"/>
      <c r="FU12" s="304"/>
      <c r="FV12" s="304"/>
      <c r="FW12" s="304"/>
      <c r="FX12" s="304"/>
      <c r="FY12" s="304"/>
      <c r="FZ12" s="304"/>
      <c r="GA12" s="304"/>
      <c r="GB12" s="304"/>
      <c r="GC12" s="304"/>
      <c r="GD12" s="304"/>
      <c r="GE12" s="304"/>
      <c r="GF12" s="304"/>
      <c r="GG12" s="304"/>
      <c r="GH12" s="304"/>
      <c r="GI12" s="304"/>
      <c r="GJ12" s="304"/>
      <c r="GK12" s="304"/>
      <c r="GL12" s="304"/>
      <c r="GM12" s="304"/>
      <c r="GN12" s="304"/>
      <c r="GO12" s="304"/>
      <c r="GP12" s="304"/>
      <c r="GQ12" s="304"/>
      <c r="GR12" s="304"/>
      <c r="GS12" s="304"/>
      <c r="GT12" s="304"/>
      <c r="GU12" s="304"/>
      <c r="GV12" s="304"/>
      <c r="GW12" s="304"/>
      <c r="GX12" s="304"/>
      <c r="GY12" s="304"/>
      <c r="GZ12" s="304"/>
      <c r="HA12" s="304"/>
      <c r="HB12" s="304"/>
      <c r="HC12" s="304"/>
      <c r="HD12" s="304"/>
      <c r="HE12" s="304"/>
      <c r="HF12" s="304"/>
      <c r="HG12" s="304"/>
      <c r="HH12" s="304"/>
      <c r="HI12" s="304"/>
      <c r="HJ12" s="304"/>
      <c r="HK12" s="304"/>
      <c r="HL12" s="304"/>
      <c r="HM12" s="304"/>
      <c r="HN12" s="304"/>
      <c r="HO12" s="304"/>
      <c r="HP12" s="304"/>
      <c r="HQ12" s="304"/>
      <c r="HR12" s="304"/>
      <c r="HS12" s="304"/>
      <c r="HT12" s="304"/>
      <c r="HU12" s="304"/>
      <c r="HV12" s="304"/>
      <c r="HW12" s="304"/>
      <c r="HX12" s="304"/>
      <c r="HY12" s="304"/>
      <c r="HZ12" s="304"/>
      <c r="IA12" s="304"/>
      <c r="IB12" s="304"/>
      <c r="IC12" s="304"/>
      <c r="ID12" s="304"/>
      <c r="IE12" s="304"/>
      <c r="IF12" s="304"/>
      <c r="IG12" s="304"/>
      <c r="IH12" s="304"/>
      <c r="II12" s="304"/>
      <c r="IJ12" s="304"/>
      <c r="IK12" s="304"/>
      <c r="IL12" s="304"/>
      <c r="IM12" s="304"/>
      <c r="IN12" s="304"/>
      <c r="IO12" s="304"/>
      <c r="IP12" s="304"/>
      <c r="IQ12" s="304"/>
      <c r="IR12" s="304"/>
      <c r="IS12" s="304"/>
      <c r="IT12" s="304"/>
      <c r="IU12" s="304"/>
    </row>
    <row r="13" spans="1:255" ht="14.1" customHeight="1" x14ac:dyDescent="0.2">
      <c r="A13" s="305" t="s">
        <v>229</v>
      </c>
      <c r="B13" s="306"/>
      <c r="C13" s="307"/>
      <c r="D13" s="113">
        <v>18.412133014519192</v>
      </c>
      <c r="E13" s="115">
        <v>29877</v>
      </c>
      <c r="F13" s="114">
        <v>30049</v>
      </c>
      <c r="G13" s="114">
        <v>30750</v>
      </c>
      <c r="H13" s="114">
        <v>31012</v>
      </c>
      <c r="I13" s="140">
        <v>30750</v>
      </c>
      <c r="J13" s="115" t="s">
        <v>520</v>
      </c>
      <c r="K13" s="116" t="s">
        <v>520</v>
      </c>
    </row>
    <row r="14" spans="1:255" ht="14.1" customHeight="1" x14ac:dyDescent="0.2">
      <c r="A14" s="305" t="s">
        <v>230</v>
      </c>
      <c r="B14" s="306"/>
      <c r="C14" s="307"/>
      <c r="D14" s="113">
        <v>62.207582517810046</v>
      </c>
      <c r="E14" s="115">
        <v>100943</v>
      </c>
      <c r="F14" s="114">
        <v>102227</v>
      </c>
      <c r="G14" s="114">
        <v>103563</v>
      </c>
      <c r="H14" s="114">
        <v>102632</v>
      </c>
      <c r="I14" s="140">
        <v>102339</v>
      </c>
      <c r="J14" s="115" t="s">
        <v>520</v>
      </c>
      <c r="K14" s="116" t="s">
        <v>520</v>
      </c>
    </row>
    <row r="15" spans="1:255" ht="14.1" customHeight="1" x14ac:dyDescent="0.2">
      <c r="A15" s="305" t="s">
        <v>231</v>
      </c>
      <c r="B15" s="306"/>
      <c r="C15" s="307"/>
      <c r="D15" s="113">
        <v>10.401311410752582</v>
      </c>
      <c r="E15" s="115">
        <v>16878</v>
      </c>
      <c r="F15" s="114">
        <v>17036</v>
      </c>
      <c r="G15" s="114">
        <v>17123</v>
      </c>
      <c r="H15" s="114">
        <v>17162</v>
      </c>
      <c r="I15" s="140">
        <v>17191</v>
      </c>
      <c r="J15" s="115" t="s">
        <v>520</v>
      </c>
      <c r="K15" s="116" t="s">
        <v>520</v>
      </c>
    </row>
    <row r="16" spans="1:255" ht="14.1" customHeight="1" x14ac:dyDescent="0.2">
      <c r="A16" s="305" t="s">
        <v>232</v>
      </c>
      <c r="B16" s="306"/>
      <c r="C16" s="307"/>
      <c r="D16" s="113">
        <v>8.3189538294673007</v>
      </c>
      <c r="E16" s="115">
        <v>13499</v>
      </c>
      <c r="F16" s="114">
        <v>13526</v>
      </c>
      <c r="G16" s="114">
        <v>13517</v>
      </c>
      <c r="H16" s="114">
        <v>13538</v>
      </c>
      <c r="I16" s="140">
        <v>13558</v>
      </c>
      <c r="J16" s="115" t="s">
        <v>520</v>
      </c>
      <c r="K16" s="116" t="s">
        <v>520</v>
      </c>
    </row>
    <row r="17" spans="1:255" s="286" customFormat="1" ht="17.45" customHeight="1" x14ac:dyDescent="0.2">
      <c r="A17" s="299" t="s">
        <v>233</v>
      </c>
      <c r="B17" s="300"/>
      <c r="C17" s="300"/>
      <c r="D17" s="301"/>
      <c r="E17" s="308"/>
      <c r="F17" s="308"/>
      <c r="G17" s="308"/>
      <c r="H17" s="308"/>
      <c r="I17" s="308"/>
      <c r="J17" s="301"/>
      <c r="K17" s="303"/>
      <c r="L17" s="304"/>
      <c r="M17" s="304"/>
      <c r="N17" s="304"/>
      <c r="O17" s="304"/>
      <c r="P17" s="304"/>
      <c r="Q17" s="304"/>
      <c r="R17" s="304"/>
      <c r="S17" s="304"/>
      <c r="T17" s="304"/>
      <c r="U17" s="304"/>
      <c r="V17" s="304"/>
      <c r="W17" s="304"/>
      <c r="X17" s="304"/>
      <c r="Y17" s="304"/>
      <c r="Z17" s="304"/>
      <c r="AA17" s="304"/>
      <c r="AB17" s="304"/>
      <c r="AC17" s="304"/>
      <c r="AD17" s="304"/>
      <c r="AE17" s="304"/>
      <c r="AF17" s="304"/>
      <c r="AG17" s="304"/>
      <c r="AH17" s="304"/>
      <c r="AI17" s="304"/>
      <c r="AJ17" s="304"/>
      <c r="AK17" s="304"/>
      <c r="AL17" s="304"/>
      <c r="AM17" s="304"/>
      <c r="AN17" s="304"/>
      <c r="AO17" s="304"/>
      <c r="AP17" s="304"/>
      <c r="AQ17" s="304"/>
      <c r="AR17" s="304"/>
      <c r="AS17" s="304"/>
      <c r="AT17" s="304"/>
      <c r="AU17" s="304"/>
      <c r="AV17" s="304"/>
      <c r="AW17" s="304"/>
      <c r="AX17" s="304"/>
      <c r="AY17" s="304"/>
      <c r="AZ17" s="304"/>
      <c r="BA17" s="304"/>
      <c r="BB17" s="304"/>
      <c r="BC17" s="304"/>
      <c r="BD17" s="304"/>
      <c r="BE17" s="304"/>
      <c r="BF17" s="304"/>
      <c r="BG17" s="304"/>
      <c r="BH17" s="304"/>
      <c r="BI17" s="304"/>
      <c r="BJ17" s="304"/>
      <c r="BK17" s="304"/>
      <c r="BL17" s="304"/>
      <c r="BM17" s="304"/>
      <c r="BN17" s="304"/>
      <c r="BO17" s="304"/>
      <c r="BP17" s="304"/>
      <c r="BQ17" s="304"/>
      <c r="BR17" s="304"/>
      <c r="BS17" s="304"/>
      <c r="BT17" s="304"/>
      <c r="BU17" s="304"/>
      <c r="BV17" s="304"/>
      <c r="BW17" s="304"/>
      <c r="BX17" s="304"/>
      <c r="BY17" s="304"/>
      <c r="BZ17" s="304"/>
      <c r="CA17" s="304"/>
      <c r="CB17" s="304"/>
      <c r="CC17" s="304"/>
      <c r="CD17" s="304"/>
      <c r="CE17" s="304"/>
      <c r="CF17" s="304"/>
      <c r="CG17" s="304"/>
      <c r="CH17" s="304"/>
      <c r="CI17" s="304"/>
      <c r="CJ17" s="304"/>
      <c r="CK17" s="304"/>
      <c r="CL17" s="304"/>
      <c r="CM17" s="304"/>
      <c r="CN17" s="304"/>
      <c r="CO17" s="304"/>
      <c r="CP17" s="304"/>
      <c r="CQ17" s="304"/>
      <c r="CR17" s="304"/>
      <c r="CS17" s="304"/>
      <c r="CT17" s="304"/>
      <c r="CU17" s="304"/>
      <c r="CV17" s="304"/>
      <c r="CW17" s="304"/>
      <c r="CX17" s="304"/>
      <c r="CY17" s="304"/>
      <c r="CZ17" s="304"/>
      <c r="DA17" s="304"/>
      <c r="DB17" s="304"/>
      <c r="DC17" s="304"/>
      <c r="DD17" s="304"/>
      <c r="DE17" s="304"/>
      <c r="DF17" s="304"/>
      <c r="DG17" s="304"/>
      <c r="DH17" s="304"/>
      <c r="DI17" s="304"/>
      <c r="DJ17" s="304"/>
      <c r="DK17" s="304"/>
      <c r="DL17" s="304"/>
      <c r="DM17" s="304"/>
      <c r="DN17" s="304"/>
      <c r="DO17" s="304"/>
      <c r="DP17" s="304"/>
      <c r="DQ17" s="304"/>
      <c r="DR17" s="304"/>
      <c r="DS17" s="304"/>
      <c r="DT17" s="304"/>
      <c r="DU17" s="304"/>
      <c r="DV17" s="304"/>
      <c r="DW17" s="304"/>
      <c r="DX17" s="304"/>
      <c r="DY17" s="304"/>
      <c r="DZ17" s="304"/>
      <c r="EA17" s="304"/>
      <c r="EB17" s="304"/>
      <c r="EC17" s="304"/>
      <c r="ED17" s="304"/>
      <c r="EE17" s="304"/>
      <c r="EF17" s="304"/>
      <c r="EG17" s="304"/>
      <c r="EH17" s="304"/>
      <c r="EI17" s="304"/>
      <c r="EJ17" s="304"/>
      <c r="EK17" s="304"/>
      <c r="EL17" s="304"/>
      <c r="EM17" s="304"/>
      <c r="EN17" s="304"/>
      <c r="EO17" s="304"/>
      <c r="EP17" s="304"/>
      <c r="EQ17" s="304"/>
      <c r="ER17" s="304"/>
      <c r="ES17" s="304"/>
      <c r="ET17" s="304"/>
      <c r="EU17" s="304"/>
      <c r="EV17" s="304"/>
      <c r="EW17" s="304"/>
      <c r="EX17" s="304"/>
      <c r="EY17" s="304"/>
      <c r="EZ17" s="304"/>
      <c r="FA17" s="304"/>
      <c r="FB17" s="304"/>
      <c r="FC17" s="304"/>
      <c r="FD17" s="304"/>
      <c r="FE17" s="304"/>
      <c r="FF17" s="304"/>
      <c r="FG17" s="304"/>
      <c r="FH17" s="304"/>
      <c r="FI17" s="304"/>
      <c r="FJ17" s="304"/>
      <c r="FK17" s="304"/>
      <c r="FL17" s="304"/>
      <c r="FM17" s="304"/>
      <c r="FN17" s="304"/>
      <c r="FO17" s="304"/>
      <c r="FP17" s="304"/>
      <c r="FQ17" s="304"/>
      <c r="FR17" s="304"/>
      <c r="FS17" s="304"/>
      <c r="FT17" s="304"/>
      <c r="FU17" s="304"/>
      <c r="FV17" s="304"/>
      <c r="FW17" s="304"/>
      <c r="FX17" s="304"/>
      <c r="FY17" s="304"/>
      <c r="FZ17" s="304"/>
      <c r="GA17" s="304"/>
      <c r="GB17" s="304"/>
      <c r="GC17" s="304"/>
      <c r="GD17" s="304"/>
      <c r="GE17" s="304"/>
      <c r="GF17" s="304"/>
      <c r="GG17" s="304"/>
      <c r="GH17" s="304"/>
      <c r="GI17" s="304"/>
      <c r="GJ17" s="304"/>
      <c r="GK17" s="304"/>
      <c r="GL17" s="304"/>
      <c r="GM17" s="304"/>
      <c r="GN17" s="304"/>
      <c r="GO17" s="304"/>
      <c r="GP17" s="304"/>
      <c r="GQ17" s="304"/>
      <c r="GR17" s="304"/>
      <c r="GS17" s="304"/>
      <c r="GT17" s="304"/>
      <c r="GU17" s="304"/>
      <c r="GV17" s="304"/>
      <c r="GW17" s="304"/>
      <c r="GX17" s="304"/>
      <c r="GY17" s="304"/>
      <c r="GZ17" s="304"/>
      <c r="HA17" s="304"/>
      <c r="HB17" s="304"/>
      <c r="HC17" s="304"/>
      <c r="HD17" s="304"/>
      <c r="HE17" s="304"/>
      <c r="HF17" s="304"/>
      <c r="HG17" s="304"/>
      <c r="HH17" s="304"/>
      <c r="HI17" s="304"/>
      <c r="HJ17" s="304"/>
      <c r="HK17" s="304"/>
      <c r="HL17" s="304"/>
      <c r="HM17" s="304"/>
      <c r="HN17" s="304"/>
      <c r="HO17" s="304"/>
      <c r="HP17" s="304"/>
      <c r="HQ17" s="304"/>
      <c r="HR17" s="304"/>
      <c r="HS17" s="304"/>
      <c r="HT17" s="304"/>
      <c r="HU17" s="304"/>
      <c r="HV17" s="304"/>
      <c r="HW17" s="304"/>
      <c r="HX17" s="304"/>
      <c r="HY17" s="304"/>
      <c r="HZ17" s="304"/>
      <c r="IA17" s="304"/>
      <c r="IB17" s="304"/>
      <c r="IC17" s="304"/>
      <c r="ID17" s="304"/>
      <c r="IE17" s="304"/>
      <c r="IF17" s="304"/>
      <c r="IG17" s="304"/>
      <c r="IH17" s="304"/>
      <c r="II17" s="304"/>
      <c r="IJ17" s="304"/>
      <c r="IK17" s="304"/>
      <c r="IL17" s="304"/>
      <c r="IM17" s="304"/>
      <c r="IN17" s="304"/>
      <c r="IO17" s="304"/>
      <c r="IP17" s="304"/>
      <c r="IQ17" s="304"/>
      <c r="IR17" s="304"/>
      <c r="IS17" s="304"/>
      <c r="IT17" s="304"/>
      <c r="IU17" s="304"/>
    </row>
    <row r="18" spans="1:255" ht="14.1" customHeight="1" x14ac:dyDescent="0.2">
      <c r="A18" s="305">
        <v>11</v>
      </c>
      <c r="B18" s="306" t="s">
        <v>234</v>
      </c>
      <c r="C18" s="307"/>
      <c r="D18" s="113">
        <v>1.2867601745260926</v>
      </c>
      <c r="E18" s="115">
        <v>2088</v>
      </c>
      <c r="F18" s="114">
        <v>2106</v>
      </c>
      <c r="G18" s="114">
        <v>2126</v>
      </c>
      <c r="H18" s="114">
        <v>2116</v>
      </c>
      <c r="I18" s="140">
        <v>2113</v>
      </c>
      <c r="J18" s="115" t="s">
        <v>520</v>
      </c>
      <c r="K18" s="116" t="s">
        <v>520</v>
      </c>
    </row>
    <row r="19" spans="1:255" ht="14.1" customHeight="1" x14ac:dyDescent="0.2">
      <c r="A19" s="305" t="s">
        <v>235</v>
      </c>
      <c r="B19" s="306" t="s">
        <v>236</v>
      </c>
      <c r="C19" s="307"/>
      <c r="D19" s="113">
        <v>0.5392313949762122</v>
      </c>
      <c r="E19" s="115">
        <v>875</v>
      </c>
      <c r="F19" s="114">
        <v>869</v>
      </c>
      <c r="G19" s="114">
        <v>870</v>
      </c>
      <c r="H19" s="114">
        <v>866</v>
      </c>
      <c r="I19" s="140">
        <v>866</v>
      </c>
      <c r="J19" s="115" t="s">
        <v>520</v>
      </c>
      <c r="K19" s="116" t="s">
        <v>520</v>
      </c>
    </row>
    <row r="20" spans="1:255" ht="14.1" customHeight="1" x14ac:dyDescent="0.2">
      <c r="A20" s="305">
        <v>12</v>
      </c>
      <c r="B20" s="306" t="s">
        <v>237</v>
      </c>
      <c r="C20" s="307"/>
      <c r="D20" s="113">
        <v>0.45911701629403212</v>
      </c>
      <c r="E20" s="115">
        <v>745</v>
      </c>
      <c r="F20" s="114">
        <v>758</v>
      </c>
      <c r="G20" s="114">
        <v>808</v>
      </c>
      <c r="H20" s="114">
        <v>794</v>
      </c>
      <c r="I20" s="140">
        <v>716</v>
      </c>
      <c r="J20" s="115" t="s">
        <v>520</v>
      </c>
      <c r="K20" s="116" t="s">
        <v>520</v>
      </c>
    </row>
    <row r="21" spans="1:255" ht="14.1" customHeight="1" x14ac:dyDescent="0.2">
      <c r="A21" s="305">
        <v>21</v>
      </c>
      <c r="B21" s="306" t="s">
        <v>238</v>
      </c>
      <c r="C21" s="307"/>
      <c r="D21" s="113">
        <v>1.2732023565952622</v>
      </c>
      <c r="E21" s="115">
        <v>2066</v>
      </c>
      <c r="F21" s="114">
        <v>2038</v>
      </c>
      <c r="G21" s="114">
        <v>2075</v>
      </c>
      <c r="H21" s="114">
        <v>2095</v>
      </c>
      <c r="I21" s="140">
        <v>2044</v>
      </c>
      <c r="J21" s="115" t="s">
        <v>520</v>
      </c>
      <c r="K21" s="116" t="s">
        <v>520</v>
      </c>
    </row>
    <row r="22" spans="1:255" ht="14.1" customHeight="1" x14ac:dyDescent="0.2">
      <c r="A22" s="305">
        <v>22</v>
      </c>
      <c r="B22" s="306" t="s">
        <v>239</v>
      </c>
      <c r="C22" s="307"/>
      <c r="D22" s="113">
        <v>3.3099563684768407</v>
      </c>
      <c r="E22" s="115">
        <v>5371</v>
      </c>
      <c r="F22" s="114">
        <v>5444</v>
      </c>
      <c r="G22" s="114">
        <v>5592</v>
      </c>
      <c r="H22" s="114">
        <v>5669</v>
      </c>
      <c r="I22" s="140">
        <v>5717</v>
      </c>
      <c r="J22" s="115" t="s">
        <v>520</v>
      </c>
      <c r="K22" s="116" t="s">
        <v>520</v>
      </c>
    </row>
    <row r="23" spans="1:255" ht="14.1" customHeight="1" x14ac:dyDescent="0.2">
      <c r="A23" s="305">
        <v>23</v>
      </c>
      <c r="B23" s="306" t="s">
        <v>240</v>
      </c>
      <c r="C23" s="307"/>
      <c r="D23" s="113">
        <v>0.81038775359282178</v>
      </c>
      <c r="E23" s="115">
        <v>1315</v>
      </c>
      <c r="F23" s="114">
        <v>1322</v>
      </c>
      <c r="G23" s="114">
        <v>1327</v>
      </c>
      <c r="H23" s="114">
        <v>1358</v>
      </c>
      <c r="I23" s="140">
        <v>1369</v>
      </c>
      <c r="J23" s="115" t="s">
        <v>520</v>
      </c>
      <c r="K23" s="116" t="s">
        <v>520</v>
      </c>
    </row>
    <row r="24" spans="1:255" ht="14.1" customHeight="1" x14ac:dyDescent="0.2">
      <c r="A24" s="305">
        <v>24</v>
      </c>
      <c r="B24" s="306" t="s">
        <v>241</v>
      </c>
      <c r="C24" s="307"/>
      <c r="D24" s="113">
        <v>8.5605294944166435</v>
      </c>
      <c r="E24" s="115">
        <v>13891</v>
      </c>
      <c r="F24" s="114">
        <v>14030</v>
      </c>
      <c r="G24" s="114">
        <v>14335</v>
      </c>
      <c r="H24" s="114">
        <v>14273</v>
      </c>
      <c r="I24" s="140">
        <v>14464</v>
      </c>
      <c r="J24" s="115" t="s">
        <v>520</v>
      </c>
      <c r="K24" s="116" t="s">
        <v>520</v>
      </c>
    </row>
    <row r="25" spans="1:255" ht="14.1" customHeight="1" x14ac:dyDescent="0.2">
      <c r="A25" s="305">
        <v>25</v>
      </c>
      <c r="B25" s="306" t="s">
        <v>242</v>
      </c>
      <c r="C25" s="307"/>
      <c r="D25" s="113">
        <v>8.5611457588680455</v>
      </c>
      <c r="E25" s="115">
        <v>13892</v>
      </c>
      <c r="F25" s="114">
        <v>13958</v>
      </c>
      <c r="G25" s="114">
        <v>14171</v>
      </c>
      <c r="H25" s="114">
        <v>14199</v>
      </c>
      <c r="I25" s="140">
        <v>14209</v>
      </c>
      <c r="J25" s="115" t="s">
        <v>520</v>
      </c>
      <c r="K25" s="116" t="s">
        <v>520</v>
      </c>
    </row>
    <row r="26" spans="1:255" ht="14.1" customHeight="1" x14ac:dyDescent="0.2">
      <c r="A26" s="305">
        <v>26</v>
      </c>
      <c r="B26" s="306" t="s">
        <v>243</v>
      </c>
      <c r="C26" s="307"/>
      <c r="D26" s="113">
        <v>3.4590923657159762</v>
      </c>
      <c r="E26" s="115">
        <v>5613</v>
      </c>
      <c r="F26" s="114">
        <v>5695</v>
      </c>
      <c r="G26" s="114">
        <v>5755</v>
      </c>
      <c r="H26" s="114">
        <v>5713</v>
      </c>
      <c r="I26" s="140">
        <v>5787</v>
      </c>
      <c r="J26" s="115" t="s">
        <v>520</v>
      </c>
      <c r="K26" s="116" t="s">
        <v>520</v>
      </c>
    </row>
    <row r="27" spans="1:255" ht="14.1" customHeight="1" x14ac:dyDescent="0.2">
      <c r="A27" s="305">
        <v>27</v>
      </c>
      <c r="B27" s="306" t="s">
        <v>244</v>
      </c>
      <c r="C27" s="307"/>
      <c r="D27" s="113">
        <v>4.000788818497794</v>
      </c>
      <c r="E27" s="115">
        <v>6492</v>
      </c>
      <c r="F27" s="114">
        <v>6589</v>
      </c>
      <c r="G27" s="114">
        <v>6633</v>
      </c>
      <c r="H27" s="114">
        <v>6636</v>
      </c>
      <c r="I27" s="140">
        <v>6554</v>
      </c>
      <c r="J27" s="115" t="s">
        <v>520</v>
      </c>
      <c r="K27" s="116" t="s">
        <v>520</v>
      </c>
    </row>
    <row r="28" spans="1:255" ht="14.1" customHeight="1" x14ac:dyDescent="0.2">
      <c r="A28" s="305">
        <v>28</v>
      </c>
      <c r="B28" s="306" t="s">
        <v>245</v>
      </c>
      <c r="C28" s="307"/>
      <c r="D28" s="113">
        <v>0.42460620701555452</v>
      </c>
      <c r="E28" s="115">
        <v>689</v>
      </c>
      <c r="F28" s="114">
        <v>694</v>
      </c>
      <c r="G28" s="114">
        <v>712</v>
      </c>
      <c r="H28" s="114">
        <v>732</v>
      </c>
      <c r="I28" s="140">
        <v>723</v>
      </c>
      <c r="J28" s="115" t="s">
        <v>520</v>
      </c>
      <c r="K28" s="116" t="s">
        <v>520</v>
      </c>
    </row>
    <row r="29" spans="1:255" ht="14.1" customHeight="1" x14ac:dyDescent="0.2">
      <c r="A29" s="305">
        <v>29</v>
      </c>
      <c r="B29" s="306" t="s">
        <v>246</v>
      </c>
      <c r="C29" s="307"/>
      <c r="D29" s="113">
        <v>2.7725737668548329</v>
      </c>
      <c r="E29" s="115">
        <v>4499</v>
      </c>
      <c r="F29" s="114">
        <v>4699</v>
      </c>
      <c r="G29" s="114">
        <v>4795</v>
      </c>
      <c r="H29" s="114">
        <v>4615</v>
      </c>
      <c r="I29" s="140">
        <v>4539</v>
      </c>
      <c r="J29" s="115" t="s">
        <v>520</v>
      </c>
      <c r="K29" s="116" t="s">
        <v>520</v>
      </c>
    </row>
    <row r="30" spans="1:255" ht="14.1" customHeight="1" x14ac:dyDescent="0.2">
      <c r="A30" s="305" t="s">
        <v>247</v>
      </c>
      <c r="B30" s="306" t="s">
        <v>248</v>
      </c>
      <c r="C30" s="307"/>
      <c r="D30" s="113">
        <v>1.2368427539625804</v>
      </c>
      <c r="E30" s="115">
        <v>2007</v>
      </c>
      <c r="F30" s="114">
        <v>2120</v>
      </c>
      <c r="G30" s="114">
        <v>2188</v>
      </c>
      <c r="H30" s="114">
        <v>2050</v>
      </c>
      <c r="I30" s="140">
        <v>2061</v>
      </c>
      <c r="J30" s="115" t="s">
        <v>520</v>
      </c>
      <c r="K30" s="116" t="s">
        <v>520</v>
      </c>
    </row>
    <row r="31" spans="1:255" ht="14.1" customHeight="1" x14ac:dyDescent="0.2">
      <c r="A31" s="305" t="s">
        <v>249</v>
      </c>
      <c r="B31" s="306" t="s">
        <v>250</v>
      </c>
      <c r="C31" s="307"/>
      <c r="D31" s="113">
        <v>1.4981388813567678</v>
      </c>
      <c r="E31" s="115">
        <v>2431</v>
      </c>
      <c r="F31" s="114">
        <v>2515</v>
      </c>
      <c r="G31" s="114">
        <v>2542</v>
      </c>
      <c r="H31" s="114">
        <v>2503</v>
      </c>
      <c r="I31" s="140">
        <v>2417</v>
      </c>
      <c r="J31" s="115" t="s">
        <v>520</v>
      </c>
      <c r="K31" s="116" t="s">
        <v>520</v>
      </c>
    </row>
    <row r="32" spans="1:255" ht="14.1" customHeight="1" x14ac:dyDescent="0.2">
      <c r="A32" s="305">
        <v>31</v>
      </c>
      <c r="B32" s="306" t="s">
        <v>251</v>
      </c>
      <c r="C32" s="307"/>
      <c r="D32" s="113">
        <v>0.53121995710799419</v>
      </c>
      <c r="E32" s="115">
        <v>862</v>
      </c>
      <c r="F32" s="114">
        <v>857</v>
      </c>
      <c r="G32" s="114">
        <v>877</v>
      </c>
      <c r="H32" s="114">
        <v>881</v>
      </c>
      <c r="I32" s="140">
        <v>851</v>
      </c>
      <c r="J32" s="115" t="s">
        <v>520</v>
      </c>
      <c r="K32" s="116" t="s">
        <v>520</v>
      </c>
    </row>
    <row r="33" spans="1:11" ht="14.1" customHeight="1" x14ac:dyDescent="0.2">
      <c r="A33" s="305">
        <v>32</v>
      </c>
      <c r="B33" s="306" t="s">
        <v>252</v>
      </c>
      <c r="C33" s="307"/>
      <c r="D33" s="113">
        <v>2.0034757315059037</v>
      </c>
      <c r="E33" s="115">
        <v>3251</v>
      </c>
      <c r="F33" s="114">
        <v>3243</v>
      </c>
      <c r="G33" s="114">
        <v>3443</v>
      </c>
      <c r="H33" s="114">
        <v>3407</v>
      </c>
      <c r="I33" s="140">
        <v>3215</v>
      </c>
      <c r="J33" s="115" t="s">
        <v>520</v>
      </c>
      <c r="K33" s="116" t="s">
        <v>520</v>
      </c>
    </row>
    <row r="34" spans="1:11" ht="14.1" customHeight="1" x14ac:dyDescent="0.2">
      <c r="A34" s="305">
        <v>33</v>
      </c>
      <c r="B34" s="306" t="s">
        <v>253</v>
      </c>
      <c r="C34" s="307"/>
      <c r="D34" s="113">
        <v>0.95151231296373895</v>
      </c>
      <c r="E34" s="115">
        <v>1544</v>
      </c>
      <c r="F34" s="114">
        <v>1548</v>
      </c>
      <c r="G34" s="114">
        <v>1663</v>
      </c>
      <c r="H34" s="114">
        <v>1637</v>
      </c>
      <c r="I34" s="140">
        <v>1552</v>
      </c>
      <c r="J34" s="115" t="s">
        <v>520</v>
      </c>
      <c r="K34" s="116" t="s">
        <v>520</v>
      </c>
    </row>
    <row r="35" spans="1:11" ht="14.1" customHeight="1" x14ac:dyDescent="0.2">
      <c r="A35" s="305">
        <v>34</v>
      </c>
      <c r="B35" s="306" t="s">
        <v>254</v>
      </c>
      <c r="C35" s="307"/>
      <c r="D35" s="113">
        <v>2.6671925456651957</v>
      </c>
      <c r="E35" s="115">
        <v>4328</v>
      </c>
      <c r="F35" s="114">
        <v>4366</v>
      </c>
      <c r="G35" s="114">
        <v>4423</v>
      </c>
      <c r="H35" s="114">
        <v>4401</v>
      </c>
      <c r="I35" s="140">
        <v>4258</v>
      </c>
      <c r="J35" s="115" t="s">
        <v>520</v>
      </c>
      <c r="K35" s="116" t="s">
        <v>520</v>
      </c>
    </row>
    <row r="36" spans="1:11" ht="14.1" customHeight="1" x14ac:dyDescent="0.2">
      <c r="A36" s="305">
        <v>41</v>
      </c>
      <c r="B36" s="306" t="s">
        <v>255</v>
      </c>
      <c r="C36" s="307"/>
      <c r="D36" s="113">
        <v>0.59223013779673128</v>
      </c>
      <c r="E36" s="115">
        <v>961</v>
      </c>
      <c r="F36" s="114">
        <v>963</v>
      </c>
      <c r="G36" s="114">
        <v>972</v>
      </c>
      <c r="H36" s="114">
        <v>983</v>
      </c>
      <c r="I36" s="140">
        <v>972</v>
      </c>
      <c r="J36" s="115" t="s">
        <v>520</v>
      </c>
      <c r="K36" s="116" t="s">
        <v>520</v>
      </c>
    </row>
    <row r="37" spans="1:11" ht="14.1" customHeight="1" x14ac:dyDescent="0.2">
      <c r="A37" s="305">
        <v>42</v>
      </c>
      <c r="B37" s="306" t="s">
        <v>256</v>
      </c>
      <c r="C37" s="307"/>
      <c r="D37" s="113">
        <v>0.10599748564103828</v>
      </c>
      <c r="E37" s="115">
        <v>172</v>
      </c>
      <c r="F37" s="114">
        <v>174</v>
      </c>
      <c r="G37" s="114">
        <v>172</v>
      </c>
      <c r="H37" s="114">
        <v>181</v>
      </c>
      <c r="I37" s="140">
        <v>178</v>
      </c>
      <c r="J37" s="115" t="s">
        <v>520</v>
      </c>
      <c r="K37" s="116" t="s">
        <v>520</v>
      </c>
    </row>
    <row r="38" spans="1:11" ht="14.1" customHeight="1" x14ac:dyDescent="0.2">
      <c r="A38" s="305">
        <v>43</v>
      </c>
      <c r="B38" s="306" t="s">
        <v>257</v>
      </c>
      <c r="C38" s="307"/>
      <c r="D38" s="113">
        <v>0.67357704538171426</v>
      </c>
      <c r="E38" s="115">
        <v>1093</v>
      </c>
      <c r="F38" s="114">
        <v>1106</v>
      </c>
      <c r="G38" s="114">
        <v>1099</v>
      </c>
      <c r="H38" s="114">
        <v>1071</v>
      </c>
      <c r="I38" s="140">
        <v>1069</v>
      </c>
      <c r="J38" s="115" t="s">
        <v>520</v>
      </c>
      <c r="K38" s="116" t="s">
        <v>520</v>
      </c>
    </row>
    <row r="39" spans="1:11" ht="14.1" customHeight="1" x14ac:dyDescent="0.2">
      <c r="A39" s="305">
        <v>51</v>
      </c>
      <c r="B39" s="306" t="s">
        <v>258</v>
      </c>
      <c r="C39" s="307"/>
      <c r="D39" s="113">
        <v>6.856558286291814</v>
      </c>
      <c r="E39" s="115">
        <v>11126</v>
      </c>
      <c r="F39" s="114">
        <v>11291</v>
      </c>
      <c r="G39" s="114">
        <v>11618</v>
      </c>
      <c r="H39" s="114">
        <v>11460</v>
      </c>
      <c r="I39" s="140">
        <v>11477</v>
      </c>
      <c r="J39" s="115" t="s">
        <v>520</v>
      </c>
      <c r="K39" s="116" t="s">
        <v>520</v>
      </c>
    </row>
    <row r="40" spans="1:11" ht="14.1" customHeight="1" x14ac:dyDescent="0.2">
      <c r="A40" s="305" t="s">
        <v>259</v>
      </c>
      <c r="B40" s="306" t="s">
        <v>260</v>
      </c>
      <c r="C40" s="307"/>
      <c r="D40" s="113">
        <v>5.9420218404121581</v>
      </c>
      <c r="E40" s="115">
        <v>9642</v>
      </c>
      <c r="F40" s="114">
        <v>9815</v>
      </c>
      <c r="G40" s="114">
        <v>10115</v>
      </c>
      <c r="H40" s="114">
        <v>10085</v>
      </c>
      <c r="I40" s="140">
        <v>10142</v>
      </c>
      <c r="J40" s="115" t="s">
        <v>520</v>
      </c>
      <c r="K40" s="116" t="s">
        <v>520</v>
      </c>
    </row>
    <row r="41" spans="1:11" ht="14.1" customHeight="1" x14ac:dyDescent="0.2">
      <c r="A41" s="305"/>
      <c r="B41" s="306" t="s">
        <v>261</v>
      </c>
      <c r="C41" s="307"/>
      <c r="D41" s="113">
        <v>5.0342643034979169</v>
      </c>
      <c r="E41" s="115">
        <v>8169</v>
      </c>
      <c r="F41" s="114">
        <v>8291</v>
      </c>
      <c r="G41" s="114">
        <v>8614</v>
      </c>
      <c r="H41" s="114">
        <v>8592</v>
      </c>
      <c r="I41" s="140">
        <v>8637</v>
      </c>
      <c r="J41" s="115" t="s">
        <v>520</v>
      </c>
      <c r="K41" s="116" t="s">
        <v>520</v>
      </c>
    </row>
    <row r="42" spans="1:11" ht="14.1" customHeight="1" x14ac:dyDescent="0.2">
      <c r="A42" s="305">
        <v>52</v>
      </c>
      <c r="B42" s="306" t="s">
        <v>262</v>
      </c>
      <c r="C42" s="307"/>
      <c r="D42" s="113">
        <v>3.772770971479281</v>
      </c>
      <c r="E42" s="115">
        <v>6122</v>
      </c>
      <c r="F42" s="114">
        <v>6202</v>
      </c>
      <c r="G42" s="114">
        <v>6278</v>
      </c>
      <c r="H42" s="114">
        <v>6231</v>
      </c>
      <c r="I42" s="140">
        <v>6115</v>
      </c>
      <c r="J42" s="115" t="s">
        <v>520</v>
      </c>
      <c r="K42" s="116" t="s">
        <v>520</v>
      </c>
    </row>
    <row r="43" spans="1:11" ht="14.1" customHeight="1" x14ac:dyDescent="0.2">
      <c r="A43" s="305" t="s">
        <v>263</v>
      </c>
      <c r="B43" s="306" t="s">
        <v>264</v>
      </c>
      <c r="C43" s="307"/>
      <c r="D43" s="113">
        <v>2.900756772746321</v>
      </c>
      <c r="E43" s="115">
        <v>4707</v>
      </c>
      <c r="F43" s="114">
        <v>4793</v>
      </c>
      <c r="G43" s="114">
        <v>4848</v>
      </c>
      <c r="H43" s="114">
        <v>4828</v>
      </c>
      <c r="I43" s="140">
        <v>4739</v>
      </c>
      <c r="J43" s="115" t="s">
        <v>520</v>
      </c>
      <c r="K43" s="116" t="s">
        <v>520</v>
      </c>
    </row>
    <row r="44" spans="1:11" ht="14.1" customHeight="1" x14ac:dyDescent="0.2">
      <c r="A44" s="305">
        <v>53</v>
      </c>
      <c r="B44" s="306" t="s">
        <v>265</v>
      </c>
      <c r="C44" s="307"/>
      <c r="D44" s="113">
        <v>0.60763674908176601</v>
      </c>
      <c r="E44" s="115">
        <v>986</v>
      </c>
      <c r="F44" s="114">
        <v>1013</v>
      </c>
      <c r="G44" s="114">
        <v>1031</v>
      </c>
      <c r="H44" s="114">
        <v>1027</v>
      </c>
      <c r="I44" s="140">
        <v>1014</v>
      </c>
      <c r="J44" s="115" t="s">
        <v>520</v>
      </c>
      <c r="K44" s="116" t="s">
        <v>520</v>
      </c>
    </row>
    <row r="45" spans="1:11" ht="14.1" customHeight="1" x14ac:dyDescent="0.2">
      <c r="A45" s="305" t="s">
        <v>266</v>
      </c>
      <c r="B45" s="306" t="s">
        <v>267</v>
      </c>
      <c r="C45" s="307"/>
      <c r="D45" s="113">
        <v>0.55155668400423985</v>
      </c>
      <c r="E45" s="115">
        <v>895</v>
      </c>
      <c r="F45" s="114">
        <v>921</v>
      </c>
      <c r="G45" s="114">
        <v>938</v>
      </c>
      <c r="H45" s="114">
        <v>931</v>
      </c>
      <c r="I45" s="140">
        <v>921</v>
      </c>
      <c r="J45" s="115" t="s">
        <v>520</v>
      </c>
      <c r="K45" s="116" t="s">
        <v>520</v>
      </c>
    </row>
    <row r="46" spans="1:11" ht="14.1" customHeight="1" x14ac:dyDescent="0.2">
      <c r="A46" s="305">
        <v>54</v>
      </c>
      <c r="B46" s="306" t="s">
        <v>268</v>
      </c>
      <c r="C46" s="307"/>
      <c r="D46" s="113">
        <v>2.8459092365715977</v>
      </c>
      <c r="E46" s="115">
        <v>4618</v>
      </c>
      <c r="F46" s="114">
        <v>4622</v>
      </c>
      <c r="G46" s="114">
        <v>4682</v>
      </c>
      <c r="H46" s="114">
        <v>4702</v>
      </c>
      <c r="I46" s="140">
        <v>4747</v>
      </c>
      <c r="J46" s="115" t="s">
        <v>520</v>
      </c>
      <c r="K46" s="116" t="s">
        <v>520</v>
      </c>
    </row>
    <row r="47" spans="1:11" ht="14.1" customHeight="1" x14ac:dyDescent="0.2">
      <c r="A47" s="305">
        <v>61</v>
      </c>
      <c r="B47" s="306" t="s">
        <v>269</v>
      </c>
      <c r="C47" s="307"/>
      <c r="D47" s="113">
        <v>1.8358518007247271</v>
      </c>
      <c r="E47" s="115">
        <v>2979</v>
      </c>
      <c r="F47" s="114">
        <v>2981</v>
      </c>
      <c r="G47" s="114">
        <v>3011</v>
      </c>
      <c r="H47" s="114">
        <v>2998</v>
      </c>
      <c r="I47" s="140">
        <v>3040</v>
      </c>
      <c r="J47" s="115" t="s">
        <v>520</v>
      </c>
      <c r="K47" s="116" t="s">
        <v>520</v>
      </c>
    </row>
    <row r="48" spans="1:11" ht="14.1" customHeight="1" x14ac:dyDescent="0.2">
      <c r="A48" s="305">
        <v>62</v>
      </c>
      <c r="B48" s="306" t="s">
        <v>270</v>
      </c>
      <c r="C48" s="307"/>
      <c r="D48" s="113">
        <v>6.2304336036680059</v>
      </c>
      <c r="E48" s="115">
        <v>10110</v>
      </c>
      <c r="F48" s="114">
        <v>10519</v>
      </c>
      <c r="G48" s="114">
        <v>10526</v>
      </c>
      <c r="H48" s="114">
        <v>10387</v>
      </c>
      <c r="I48" s="140">
        <v>10361</v>
      </c>
      <c r="J48" s="115" t="s">
        <v>520</v>
      </c>
      <c r="K48" s="116" t="s">
        <v>520</v>
      </c>
    </row>
    <row r="49" spans="1:11" ht="14.1" customHeight="1" x14ac:dyDescent="0.2">
      <c r="A49" s="305">
        <v>63</v>
      </c>
      <c r="B49" s="306" t="s">
        <v>271</v>
      </c>
      <c r="C49" s="307"/>
      <c r="D49" s="113">
        <v>1.8660487588433949</v>
      </c>
      <c r="E49" s="115">
        <v>3028</v>
      </c>
      <c r="F49" s="114">
        <v>3050</v>
      </c>
      <c r="G49" s="114">
        <v>3094</v>
      </c>
      <c r="H49" s="114">
        <v>3073</v>
      </c>
      <c r="I49" s="140">
        <v>2921</v>
      </c>
      <c r="J49" s="115" t="s">
        <v>520</v>
      </c>
      <c r="K49" s="116" t="s">
        <v>520</v>
      </c>
    </row>
    <row r="50" spans="1:11" ht="14.1" customHeight="1" x14ac:dyDescent="0.2">
      <c r="A50" s="305" t="s">
        <v>272</v>
      </c>
      <c r="B50" s="306" t="s">
        <v>273</v>
      </c>
      <c r="C50" s="307"/>
      <c r="D50" s="113">
        <v>0.46404713190524316</v>
      </c>
      <c r="E50" s="115">
        <v>753</v>
      </c>
      <c r="F50" s="114">
        <v>786</v>
      </c>
      <c r="G50" s="114">
        <v>785</v>
      </c>
      <c r="H50" s="114">
        <v>753</v>
      </c>
      <c r="I50" s="140">
        <v>722</v>
      </c>
      <c r="J50" s="115" t="s">
        <v>520</v>
      </c>
      <c r="K50" s="116" t="s">
        <v>520</v>
      </c>
    </row>
    <row r="51" spans="1:11" ht="14.1" customHeight="1" x14ac:dyDescent="0.2">
      <c r="A51" s="305" t="s">
        <v>274</v>
      </c>
      <c r="B51" s="306" t="s">
        <v>275</v>
      </c>
      <c r="C51" s="307"/>
      <c r="D51" s="113">
        <v>1.1795301599822516</v>
      </c>
      <c r="E51" s="115">
        <v>1914</v>
      </c>
      <c r="F51" s="114">
        <v>1898</v>
      </c>
      <c r="G51" s="114">
        <v>1953</v>
      </c>
      <c r="H51" s="114">
        <v>1964</v>
      </c>
      <c r="I51" s="140">
        <v>1846</v>
      </c>
      <c r="J51" s="115" t="s">
        <v>520</v>
      </c>
      <c r="K51" s="116" t="s">
        <v>520</v>
      </c>
    </row>
    <row r="52" spans="1:11" ht="14.1" customHeight="1" x14ac:dyDescent="0.2">
      <c r="A52" s="305">
        <v>71</v>
      </c>
      <c r="B52" s="306" t="s">
        <v>276</v>
      </c>
      <c r="C52" s="307"/>
      <c r="D52" s="113">
        <v>8.9820543791751923</v>
      </c>
      <c r="E52" s="115">
        <v>14575</v>
      </c>
      <c r="F52" s="114">
        <v>14719</v>
      </c>
      <c r="G52" s="114">
        <v>14799</v>
      </c>
      <c r="H52" s="114">
        <v>14719</v>
      </c>
      <c r="I52" s="140">
        <v>14734</v>
      </c>
      <c r="J52" s="115" t="s">
        <v>520</v>
      </c>
      <c r="K52" s="116" t="s">
        <v>520</v>
      </c>
    </row>
    <row r="53" spans="1:11" ht="14.1" customHeight="1" x14ac:dyDescent="0.2">
      <c r="A53" s="305" t="s">
        <v>277</v>
      </c>
      <c r="B53" s="306" t="s">
        <v>278</v>
      </c>
      <c r="C53" s="307"/>
      <c r="D53" s="113">
        <v>3.7308649887839871</v>
      </c>
      <c r="E53" s="115">
        <v>6054</v>
      </c>
      <c r="F53" s="114">
        <v>6113</v>
      </c>
      <c r="G53" s="114">
        <v>6150</v>
      </c>
      <c r="H53" s="114">
        <v>6085</v>
      </c>
      <c r="I53" s="140">
        <v>6118</v>
      </c>
      <c r="J53" s="115" t="s">
        <v>520</v>
      </c>
      <c r="K53" s="116" t="s">
        <v>520</v>
      </c>
    </row>
    <row r="54" spans="1:11" ht="14.1" customHeight="1" x14ac:dyDescent="0.2">
      <c r="A54" s="305" t="s">
        <v>279</v>
      </c>
      <c r="B54" s="306" t="s">
        <v>280</v>
      </c>
      <c r="C54" s="307"/>
      <c r="D54" s="113">
        <v>4.2158651120368775</v>
      </c>
      <c r="E54" s="115">
        <v>6841</v>
      </c>
      <c r="F54" s="114">
        <v>6941</v>
      </c>
      <c r="G54" s="114">
        <v>6990</v>
      </c>
      <c r="H54" s="114">
        <v>6979</v>
      </c>
      <c r="I54" s="140">
        <v>6936</v>
      </c>
      <c r="J54" s="115" t="s">
        <v>520</v>
      </c>
      <c r="K54" s="116" t="s">
        <v>520</v>
      </c>
    </row>
    <row r="55" spans="1:11" ht="14.1" customHeight="1" x14ac:dyDescent="0.2">
      <c r="A55" s="305">
        <v>72</v>
      </c>
      <c r="B55" s="306" t="s">
        <v>281</v>
      </c>
      <c r="C55" s="307"/>
      <c r="D55" s="113">
        <v>2.5063475238494344</v>
      </c>
      <c r="E55" s="115">
        <v>4067</v>
      </c>
      <c r="F55" s="114">
        <v>4088</v>
      </c>
      <c r="G55" s="114">
        <v>4130</v>
      </c>
      <c r="H55" s="114">
        <v>4069</v>
      </c>
      <c r="I55" s="140">
        <v>4118</v>
      </c>
      <c r="J55" s="115" t="s">
        <v>520</v>
      </c>
      <c r="K55" s="116" t="s">
        <v>520</v>
      </c>
    </row>
    <row r="56" spans="1:11" ht="14.1" customHeight="1" x14ac:dyDescent="0.2">
      <c r="A56" s="305" t="s">
        <v>282</v>
      </c>
      <c r="B56" s="306" t="s">
        <v>283</v>
      </c>
      <c r="C56" s="307"/>
      <c r="D56" s="113">
        <v>1.1283802105159366</v>
      </c>
      <c r="E56" s="115">
        <v>1831</v>
      </c>
      <c r="F56" s="114">
        <v>1854</v>
      </c>
      <c r="G56" s="114">
        <v>1867</v>
      </c>
      <c r="H56" s="114">
        <v>1836</v>
      </c>
      <c r="I56" s="140">
        <v>1858</v>
      </c>
      <c r="J56" s="115" t="s">
        <v>520</v>
      </c>
      <c r="K56" s="116" t="s">
        <v>520</v>
      </c>
    </row>
    <row r="57" spans="1:11" ht="14.1" customHeight="1" x14ac:dyDescent="0.2">
      <c r="A57" s="305" t="s">
        <v>284</v>
      </c>
      <c r="B57" s="306" t="s">
        <v>285</v>
      </c>
      <c r="C57" s="307"/>
      <c r="D57" s="113">
        <v>1.0156038159094831</v>
      </c>
      <c r="E57" s="115">
        <v>1648</v>
      </c>
      <c r="F57" s="114">
        <v>1644</v>
      </c>
      <c r="G57" s="114">
        <v>1664</v>
      </c>
      <c r="H57" s="114">
        <v>1651</v>
      </c>
      <c r="I57" s="140">
        <v>1665</v>
      </c>
      <c r="J57" s="115" t="s">
        <v>520</v>
      </c>
      <c r="K57" s="116" t="s">
        <v>520</v>
      </c>
    </row>
    <row r="58" spans="1:11" ht="14.1" customHeight="1" x14ac:dyDescent="0.2">
      <c r="A58" s="305">
        <v>73</v>
      </c>
      <c r="B58" s="306" t="s">
        <v>286</v>
      </c>
      <c r="C58" s="307"/>
      <c r="D58" s="113">
        <v>2.3966524514999876</v>
      </c>
      <c r="E58" s="115">
        <v>3889</v>
      </c>
      <c r="F58" s="114">
        <v>3908</v>
      </c>
      <c r="G58" s="114">
        <v>3912</v>
      </c>
      <c r="H58" s="114">
        <v>3894</v>
      </c>
      <c r="I58" s="140">
        <v>3903</v>
      </c>
      <c r="J58" s="115" t="s">
        <v>520</v>
      </c>
      <c r="K58" s="116" t="s">
        <v>520</v>
      </c>
    </row>
    <row r="59" spans="1:11" ht="14.1" customHeight="1" x14ac:dyDescent="0.2">
      <c r="A59" s="305" t="s">
        <v>287</v>
      </c>
      <c r="B59" s="306" t="s">
        <v>288</v>
      </c>
      <c r="C59" s="307"/>
      <c r="D59" s="113">
        <v>2.0527768876180148</v>
      </c>
      <c r="E59" s="115">
        <v>3331</v>
      </c>
      <c r="F59" s="114">
        <v>3343</v>
      </c>
      <c r="G59" s="114">
        <v>3341</v>
      </c>
      <c r="H59" s="114">
        <v>3334</v>
      </c>
      <c r="I59" s="140">
        <v>3346</v>
      </c>
      <c r="J59" s="115" t="s">
        <v>520</v>
      </c>
      <c r="K59" s="116" t="s">
        <v>520</v>
      </c>
    </row>
    <row r="60" spans="1:11" ht="14.1" customHeight="1" x14ac:dyDescent="0.2">
      <c r="A60" s="305">
        <v>81</v>
      </c>
      <c r="B60" s="306" t="s">
        <v>289</v>
      </c>
      <c r="C60" s="307"/>
      <c r="D60" s="113">
        <v>8.3516158453915743</v>
      </c>
      <c r="E60" s="115">
        <v>13552</v>
      </c>
      <c r="F60" s="114">
        <v>13568</v>
      </c>
      <c r="G60" s="114">
        <v>13645</v>
      </c>
      <c r="H60" s="114">
        <v>13389</v>
      </c>
      <c r="I60" s="140">
        <v>13396</v>
      </c>
      <c r="J60" s="115" t="s">
        <v>520</v>
      </c>
      <c r="K60" s="116" t="s">
        <v>520</v>
      </c>
    </row>
    <row r="61" spans="1:11" ht="14.1" customHeight="1" x14ac:dyDescent="0.2">
      <c r="A61" s="305" t="s">
        <v>290</v>
      </c>
      <c r="B61" s="306" t="s">
        <v>291</v>
      </c>
      <c r="C61" s="307"/>
      <c r="D61" s="113">
        <v>1.8229102472452978</v>
      </c>
      <c r="E61" s="115">
        <v>2958</v>
      </c>
      <c r="F61" s="114">
        <v>2978</v>
      </c>
      <c r="G61" s="114">
        <v>3027</v>
      </c>
      <c r="H61" s="114">
        <v>2948</v>
      </c>
      <c r="I61" s="140">
        <v>2960</v>
      </c>
      <c r="J61" s="115" t="s">
        <v>520</v>
      </c>
      <c r="K61" s="116" t="s">
        <v>520</v>
      </c>
    </row>
    <row r="62" spans="1:11" ht="14.1" customHeight="1" x14ac:dyDescent="0.2">
      <c r="A62" s="305" t="s">
        <v>292</v>
      </c>
      <c r="B62" s="306" t="s">
        <v>293</v>
      </c>
      <c r="C62" s="307"/>
      <c r="D62" s="113">
        <v>3.8023516651465479</v>
      </c>
      <c r="E62" s="115">
        <v>6170</v>
      </c>
      <c r="F62" s="114">
        <v>6188</v>
      </c>
      <c r="G62" s="114">
        <v>6236</v>
      </c>
      <c r="H62" s="114">
        <v>6088</v>
      </c>
      <c r="I62" s="140">
        <v>6090</v>
      </c>
      <c r="J62" s="115" t="s">
        <v>520</v>
      </c>
      <c r="K62" s="116" t="s">
        <v>520</v>
      </c>
    </row>
    <row r="63" spans="1:11" ht="14.1" customHeight="1" x14ac:dyDescent="0.2">
      <c r="A63" s="305"/>
      <c r="B63" s="306" t="s">
        <v>294</v>
      </c>
      <c r="C63" s="307"/>
      <c r="D63" s="113">
        <v>3.2717479724899547</v>
      </c>
      <c r="E63" s="115">
        <v>5309</v>
      </c>
      <c r="F63" s="114">
        <v>5347</v>
      </c>
      <c r="G63" s="114">
        <v>5396</v>
      </c>
      <c r="H63" s="114">
        <v>5283</v>
      </c>
      <c r="I63" s="140">
        <v>5285</v>
      </c>
      <c r="J63" s="115" t="s">
        <v>520</v>
      </c>
      <c r="K63" s="116" t="s">
        <v>520</v>
      </c>
    </row>
    <row r="64" spans="1:11" ht="14.1" customHeight="1" x14ac:dyDescent="0.2">
      <c r="A64" s="305" t="s">
        <v>295</v>
      </c>
      <c r="B64" s="306" t="s">
        <v>296</v>
      </c>
      <c r="C64" s="307"/>
      <c r="D64" s="113">
        <v>0.92439667710207807</v>
      </c>
      <c r="E64" s="115">
        <v>1500</v>
      </c>
      <c r="F64" s="114">
        <v>1473</v>
      </c>
      <c r="G64" s="114">
        <v>1469</v>
      </c>
      <c r="H64" s="114">
        <v>1470</v>
      </c>
      <c r="I64" s="140">
        <v>1463</v>
      </c>
      <c r="J64" s="115" t="s">
        <v>520</v>
      </c>
      <c r="K64" s="116" t="s">
        <v>520</v>
      </c>
    </row>
    <row r="65" spans="1:11" ht="14.1" customHeight="1" x14ac:dyDescent="0.2">
      <c r="A65" s="305" t="s">
        <v>297</v>
      </c>
      <c r="B65" s="306" t="s">
        <v>298</v>
      </c>
      <c r="C65" s="307"/>
      <c r="D65" s="113">
        <v>0.92254788374787389</v>
      </c>
      <c r="E65" s="115">
        <v>1497</v>
      </c>
      <c r="F65" s="114">
        <v>1515</v>
      </c>
      <c r="G65" s="114">
        <v>1518</v>
      </c>
      <c r="H65" s="114">
        <v>1495</v>
      </c>
      <c r="I65" s="140">
        <v>1493</v>
      </c>
      <c r="J65" s="115" t="s">
        <v>520</v>
      </c>
      <c r="K65" s="116" t="s">
        <v>520</v>
      </c>
    </row>
    <row r="66" spans="1:11" ht="14.1" customHeight="1" x14ac:dyDescent="0.2">
      <c r="A66" s="305">
        <v>82</v>
      </c>
      <c r="B66" s="306" t="s">
        <v>299</v>
      </c>
      <c r="C66" s="307"/>
      <c r="D66" s="113">
        <v>3.34076959104691</v>
      </c>
      <c r="E66" s="115">
        <v>5421</v>
      </c>
      <c r="F66" s="114">
        <v>5457</v>
      </c>
      <c r="G66" s="114">
        <v>5461</v>
      </c>
      <c r="H66" s="114">
        <v>5656</v>
      </c>
      <c r="I66" s="140">
        <v>5697</v>
      </c>
      <c r="J66" s="115" t="s">
        <v>520</v>
      </c>
      <c r="K66" s="116" t="s">
        <v>520</v>
      </c>
    </row>
    <row r="67" spans="1:11" ht="14.1" customHeight="1" x14ac:dyDescent="0.2">
      <c r="A67" s="305" t="s">
        <v>300</v>
      </c>
      <c r="B67" s="306" t="s">
        <v>301</v>
      </c>
      <c r="C67" s="307"/>
      <c r="D67" s="113">
        <v>2.2481327187122537</v>
      </c>
      <c r="E67" s="115">
        <v>3648</v>
      </c>
      <c r="F67" s="114">
        <v>3649</v>
      </c>
      <c r="G67" s="114">
        <v>3652</v>
      </c>
      <c r="H67" s="114">
        <v>3866</v>
      </c>
      <c r="I67" s="140">
        <v>3887</v>
      </c>
      <c r="J67" s="115" t="s">
        <v>520</v>
      </c>
      <c r="K67" s="116" t="s">
        <v>520</v>
      </c>
    </row>
    <row r="68" spans="1:11" ht="14.1" customHeight="1" x14ac:dyDescent="0.2">
      <c r="A68" s="305" t="s">
        <v>302</v>
      </c>
      <c r="B68" s="306" t="s">
        <v>303</v>
      </c>
      <c r="C68" s="307"/>
      <c r="D68" s="113">
        <v>0.58791628663692164</v>
      </c>
      <c r="E68" s="115">
        <v>954</v>
      </c>
      <c r="F68" s="114">
        <v>982</v>
      </c>
      <c r="G68" s="114">
        <v>984</v>
      </c>
      <c r="H68" s="114">
        <v>975</v>
      </c>
      <c r="I68" s="140">
        <v>988</v>
      </c>
      <c r="J68" s="115" t="s">
        <v>520</v>
      </c>
      <c r="K68" s="116" t="s">
        <v>520</v>
      </c>
    </row>
    <row r="69" spans="1:11" ht="14.1" customHeight="1" x14ac:dyDescent="0.2">
      <c r="A69" s="305">
        <v>83</v>
      </c>
      <c r="B69" s="306" t="s">
        <v>304</v>
      </c>
      <c r="C69" s="307"/>
      <c r="D69" s="113">
        <v>5.0089974609904599</v>
      </c>
      <c r="E69" s="115">
        <v>8128</v>
      </c>
      <c r="F69" s="114">
        <v>8058</v>
      </c>
      <c r="G69" s="114">
        <v>8000</v>
      </c>
      <c r="H69" s="114">
        <v>8150</v>
      </c>
      <c r="I69" s="140">
        <v>8143</v>
      </c>
      <c r="J69" s="115" t="s">
        <v>520</v>
      </c>
      <c r="K69" s="116" t="s">
        <v>520</v>
      </c>
    </row>
    <row r="70" spans="1:11" ht="14.1" customHeight="1" x14ac:dyDescent="0.2">
      <c r="A70" s="305" t="s">
        <v>305</v>
      </c>
      <c r="B70" s="306" t="s">
        <v>306</v>
      </c>
      <c r="C70" s="307"/>
      <c r="D70" s="113">
        <v>4.3847215717208572</v>
      </c>
      <c r="E70" s="115">
        <v>7115</v>
      </c>
      <c r="F70" s="114">
        <v>7033</v>
      </c>
      <c r="G70" s="114">
        <v>6993</v>
      </c>
      <c r="H70" s="114">
        <v>7132</v>
      </c>
      <c r="I70" s="140">
        <v>7142</v>
      </c>
      <c r="J70" s="115" t="s">
        <v>520</v>
      </c>
      <c r="K70" s="116" t="s">
        <v>520</v>
      </c>
    </row>
    <row r="71" spans="1:11" ht="14.1" customHeight="1" x14ac:dyDescent="0.2">
      <c r="A71" s="305"/>
      <c r="B71" s="306" t="s">
        <v>307</v>
      </c>
      <c r="C71" s="307"/>
      <c r="D71" s="113">
        <v>2.5809155224690019</v>
      </c>
      <c r="E71" s="115">
        <v>4188</v>
      </c>
      <c r="F71" s="114">
        <v>4106</v>
      </c>
      <c r="G71" s="114">
        <v>4101</v>
      </c>
      <c r="H71" s="114">
        <v>4224</v>
      </c>
      <c r="I71" s="140">
        <v>4223</v>
      </c>
      <c r="J71" s="115" t="s">
        <v>520</v>
      </c>
      <c r="K71" s="116" t="s">
        <v>520</v>
      </c>
    </row>
    <row r="72" spans="1:11" ht="14.1" customHeight="1" x14ac:dyDescent="0.2">
      <c r="A72" s="305">
        <v>84</v>
      </c>
      <c r="B72" s="306" t="s">
        <v>308</v>
      </c>
      <c r="C72" s="307"/>
      <c r="D72" s="113">
        <v>1.3157246037419577</v>
      </c>
      <c r="E72" s="115">
        <v>2135</v>
      </c>
      <c r="F72" s="114">
        <v>2150</v>
      </c>
      <c r="G72" s="114">
        <v>2132</v>
      </c>
      <c r="H72" s="114">
        <v>2188</v>
      </c>
      <c r="I72" s="140">
        <v>2202</v>
      </c>
      <c r="J72" s="115" t="s">
        <v>520</v>
      </c>
      <c r="K72" s="116" t="s">
        <v>520</v>
      </c>
    </row>
    <row r="73" spans="1:11" ht="14.1" customHeight="1" x14ac:dyDescent="0.2">
      <c r="A73" s="305" t="s">
        <v>309</v>
      </c>
      <c r="B73" s="306" t="s">
        <v>310</v>
      </c>
      <c r="C73" s="307"/>
      <c r="D73" s="113">
        <v>0.67357704538171426</v>
      </c>
      <c r="E73" s="115">
        <v>1093</v>
      </c>
      <c r="F73" s="114">
        <v>1120</v>
      </c>
      <c r="G73" s="114">
        <v>1113</v>
      </c>
      <c r="H73" s="114">
        <v>1151</v>
      </c>
      <c r="I73" s="140">
        <v>1162</v>
      </c>
      <c r="J73" s="115" t="s">
        <v>520</v>
      </c>
      <c r="K73" s="116" t="s">
        <v>520</v>
      </c>
    </row>
    <row r="74" spans="1:11" ht="14.1" customHeight="1" x14ac:dyDescent="0.2">
      <c r="A74" s="305" t="s">
        <v>311</v>
      </c>
      <c r="B74" s="306" t="s">
        <v>312</v>
      </c>
      <c r="C74" s="307"/>
      <c r="D74" s="113">
        <v>0.29210934996425664</v>
      </c>
      <c r="E74" s="115">
        <v>474</v>
      </c>
      <c r="F74" s="114">
        <v>472</v>
      </c>
      <c r="G74" s="114">
        <v>465</v>
      </c>
      <c r="H74" s="114">
        <v>472</v>
      </c>
      <c r="I74" s="140">
        <v>478</v>
      </c>
      <c r="J74" s="115" t="s">
        <v>520</v>
      </c>
      <c r="K74" s="116" t="s">
        <v>520</v>
      </c>
    </row>
    <row r="75" spans="1:11" ht="14.1" customHeight="1" x14ac:dyDescent="0.2">
      <c r="A75" s="305" t="s">
        <v>313</v>
      </c>
      <c r="B75" s="306" t="s">
        <v>314</v>
      </c>
      <c r="C75" s="307"/>
      <c r="D75" s="113">
        <v>4.8684891660709446E-2</v>
      </c>
      <c r="E75" s="115">
        <v>79</v>
      </c>
      <c r="F75" s="114">
        <v>75</v>
      </c>
      <c r="G75" s="114">
        <v>75</v>
      </c>
      <c r="H75" s="114">
        <v>83</v>
      </c>
      <c r="I75" s="140">
        <v>80</v>
      </c>
      <c r="J75" s="115" t="s">
        <v>520</v>
      </c>
      <c r="K75" s="116" t="s">
        <v>520</v>
      </c>
    </row>
    <row r="76" spans="1:11" ht="14.1" customHeight="1" x14ac:dyDescent="0.2">
      <c r="A76" s="305">
        <v>91</v>
      </c>
      <c r="B76" s="306" t="s">
        <v>315</v>
      </c>
      <c r="C76" s="307"/>
      <c r="D76" s="113">
        <v>9.4288461064411966E-2</v>
      </c>
      <c r="E76" s="115">
        <v>153</v>
      </c>
      <c r="F76" s="114">
        <v>157</v>
      </c>
      <c r="G76" s="114">
        <v>158</v>
      </c>
      <c r="H76" s="114">
        <v>164</v>
      </c>
      <c r="I76" s="140">
        <v>175</v>
      </c>
      <c r="J76" s="115" t="s">
        <v>520</v>
      </c>
      <c r="K76" s="116" t="s">
        <v>520</v>
      </c>
    </row>
    <row r="77" spans="1:11" ht="14.1" customHeight="1" x14ac:dyDescent="0.2">
      <c r="A77" s="305">
        <v>92</v>
      </c>
      <c r="B77" s="306" t="s">
        <v>316</v>
      </c>
      <c r="C77" s="307"/>
      <c r="D77" s="113">
        <v>0.41844356250154063</v>
      </c>
      <c r="E77" s="115">
        <v>679</v>
      </c>
      <c r="F77" s="114">
        <v>691</v>
      </c>
      <c r="G77" s="114">
        <v>710</v>
      </c>
      <c r="H77" s="114">
        <v>720</v>
      </c>
      <c r="I77" s="140">
        <v>715</v>
      </c>
      <c r="J77" s="115" t="s">
        <v>520</v>
      </c>
      <c r="K77" s="116" t="s">
        <v>520</v>
      </c>
    </row>
    <row r="78" spans="1:11" ht="14.1" customHeight="1" x14ac:dyDescent="0.2">
      <c r="A78" s="305">
        <v>93</v>
      </c>
      <c r="B78" s="306" t="s">
        <v>317</v>
      </c>
      <c r="C78" s="307"/>
      <c r="D78" s="113">
        <v>0.17132151748958513</v>
      </c>
      <c r="E78" s="115">
        <v>278</v>
      </c>
      <c r="F78" s="114">
        <v>287</v>
      </c>
      <c r="G78" s="114">
        <v>300</v>
      </c>
      <c r="H78" s="114">
        <v>282</v>
      </c>
      <c r="I78" s="140">
        <v>273</v>
      </c>
      <c r="J78" s="115" t="s">
        <v>520</v>
      </c>
      <c r="K78" s="116" t="s">
        <v>520</v>
      </c>
    </row>
    <row r="79" spans="1:11" ht="14.1" customHeight="1" x14ac:dyDescent="0.2">
      <c r="A79" s="305">
        <v>94</v>
      </c>
      <c r="B79" s="306" t="s">
        <v>318</v>
      </c>
      <c r="C79" s="307"/>
      <c r="D79" s="113">
        <v>0.29272561441565803</v>
      </c>
      <c r="E79" s="115">
        <v>475</v>
      </c>
      <c r="F79" s="114">
        <v>481</v>
      </c>
      <c r="G79" s="114">
        <v>478</v>
      </c>
      <c r="H79" s="114">
        <v>465</v>
      </c>
      <c r="I79" s="140">
        <v>470</v>
      </c>
      <c r="J79" s="115" t="s">
        <v>520</v>
      </c>
      <c r="K79" s="116" t="s">
        <v>520</v>
      </c>
    </row>
    <row r="80" spans="1:11" ht="14.1" customHeight="1" x14ac:dyDescent="0.2">
      <c r="A80" s="305" t="s">
        <v>319</v>
      </c>
      <c r="B80" s="306" t="s">
        <v>320</v>
      </c>
      <c r="C80" s="307"/>
      <c r="D80" s="113">
        <v>2.4650578056055416E-3</v>
      </c>
      <c r="E80" s="115">
        <v>4</v>
      </c>
      <c r="F80" s="114">
        <v>6</v>
      </c>
      <c r="G80" s="114">
        <v>10</v>
      </c>
      <c r="H80" s="114">
        <v>9</v>
      </c>
      <c r="I80" s="140">
        <v>7</v>
      </c>
      <c r="J80" s="115" t="s">
        <v>520</v>
      </c>
      <c r="K80" s="116" t="s">
        <v>520</v>
      </c>
    </row>
    <row r="81" spans="1:11" ht="14.1" customHeight="1" x14ac:dyDescent="0.2">
      <c r="A81" s="309" t="s">
        <v>321</v>
      </c>
      <c r="B81" s="310" t="s">
        <v>224</v>
      </c>
      <c r="C81" s="311"/>
      <c r="D81" s="125">
        <v>0.66001922745088371</v>
      </c>
      <c r="E81" s="143">
        <v>1071</v>
      </c>
      <c r="F81" s="144">
        <v>1100</v>
      </c>
      <c r="G81" s="144">
        <v>1111</v>
      </c>
      <c r="H81" s="144">
        <v>1088</v>
      </c>
      <c r="I81" s="145">
        <v>1099</v>
      </c>
      <c r="J81" s="143" t="s">
        <v>520</v>
      </c>
      <c r="K81" s="146" t="s">
        <v>520</v>
      </c>
    </row>
    <row r="82" spans="1:11" s="151" customFormat="1" ht="11.25" customHeight="1" x14ac:dyDescent="0.15">
      <c r="B82" s="147"/>
      <c r="C82" s="147"/>
      <c r="D82" s="148"/>
      <c r="E82" s="148"/>
      <c r="F82" s="148"/>
      <c r="G82" s="149"/>
      <c r="H82" s="148"/>
      <c r="I82" s="148"/>
      <c r="J82" s="217"/>
      <c r="K82" s="268" t="s">
        <v>45</v>
      </c>
    </row>
    <row r="83" spans="1:11" s="151" customFormat="1" ht="12.75" customHeight="1" x14ac:dyDescent="0.15">
      <c r="A83" s="214" t="s">
        <v>122</v>
      </c>
    </row>
    <row r="84" spans="1:11" ht="19.5" customHeight="1" x14ac:dyDescent="0.2">
      <c r="A84" s="276"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6">
    <mergeCell ref="A85:K85"/>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68" t="s">
        <v>324</v>
      </c>
      <c r="B3" s="568"/>
      <c r="C3" s="568"/>
      <c r="D3" s="568"/>
      <c r="E3" s="568"/>
      <c r="F3" s="568"/>
      <c r="G3" s="568"/>
      <c r="H3" s="568"/>
      <c r="I3" s="568"/>
      <c r="J3" s="568"/>
      <c r="K3"/>
      <c r="L3"/>
      <c r="M3"/>
      <c r="N3"/>
      <c r="O3"/>
      <c r="P3"/>
    </row>
    <row r="4" spans="1:16" s="94" customFormat="1" ht="12" customHeight="1" x14ac:dyDescent="0.2">
      <c r="A4" s="570" t="s">
        <v>126</v>
      </c>
      <c r="B4" s="570"/>
      <c r="C4" s="570"/>
      <c r="D4" s="570"/>
      <c r="E4" s="570"/>
      <c r="F4" s="570"/>
      <c r="G4" s="570"/>
      <c r="H4" s="570"/>
      <c r="I4" s="570"/>
      <c r="J4" s="570"/>
      <c r="K4"/>
      <c r="L4"/>
      <c r="M4"/>
      <c r="N4"/>
      <c r="O4"/>
      <c r="P4"/>
    </row>
    <row r="5" spans="1:16" s="94" customFormat="1" ht="12" customHeight="1" x14ac:dyDescent="0.2">
      <c r="A5" s="570" t="s">
        <v>57</v>
      </c>
      <c r="B5" s="570"/>
      <c r="C5" s="570"/>
      <c r="D5" s="570"/>
      <c r="E5" s="252"/>
      <c r="F5" s="252"/>
      <c r="G5" s="252"/>
      <c r="H5" s="252"/>
      <c r="I5" s="252"/>
      <c r="J5" s="252"/>
      <c r="K5"/>
      <c r="L5"/>
      <c r="M5"/>
      <c r="N5"/>
      <c r="O5"/>
      <c r="P5"/>
    </row>
    <row r="6" spans="1:16" s="94" customFormat="1" ht="35.1" customHeight="1" x14ac:dyDescent="0.2">
      <c r="A6" s="571" t="s">
        <v>519</v>
      </c>
      <c r="B6" s="572"/>
      <c r="C6" s="572"/>
      <c r="D6" s="572"/>
      <c r="E6" s="572"/>
      <c r="F6" s="572"/>
      <c r="G6" s="572"/>
      <c r="H6" s="572"/>
      <c r="I6" s="572"/>
      <c r="J6" s="572"/>
      <c r="K6"/>
      <c r="L6"/>
      <c r="M6"/>
      <c r="N6"/>
      <c r="O6"/>
      <c r="P6"/>
    </row>
    <row r="7" spans="1:16" s="91" customFormat="1" ht="12" customHeight="1" x14ac:dyDescent="0.2">
      <c r="A7" s="573" t="s">
        <v>325</v>
      </c>
      <c r="B7" s="574"/>
      <c r="C7" s="579" t="s">
        <v>178</v>
      </c>
      <c r="D7" s="582" t="s">
        <v>326</v>
      </c>
      <c r="E7" s="583"/>
      <c r="F7" s="583"/>
      <c r="G7" s="583"/>
      <c r="H7" s="584"/>
      <c r="I7" s="585" t="s">
        <v>180</v>
      </c>
      <c r="J7" s="586"/>
      <c r="K7"/>
      <c r="L7"/>
      <c r="M7"/>
      <c r="N7"/>
      <c r="O7"/>
      <c r="P7"/>
    </row>
    <row r="8" spans="1:16" ht="21.75" customHeight="1" x14ac:dyDescent="0.2">
      <c r="A8" s="575"/>
      <c r="B8" s="576"/>
      <c r="C8" s="580"/>
      <c r="D8" s="589" t="s">
        <v>97</v>
      </c>
      <c r="E8" s="589" t="s">
        <v>98</v>
      </c>
      <c r="F8" s="589" t="s">
        <v>99</v>
      </c>
      <c r="G8" s="589" t="s">
        <v>100</v>
      </c>
      <c r="H8" s="589" t="s">
        <v>101</v>
      </c>
      <c r="I8" s="587"/>
      <c r="J8" s="588"/>
      <c r="K8"/>
      <c r="L8"/>
      <c r="M8"/>
      <c r="N8"/>
      <c r="O8"/>
      <c r="P8"/>
    </row>
    <row r="9" spans="1:16" ht="12" customHeight="1" x14ac:dyDescent="0.2">
      <c r="A9" s="575"/>
      <c r="B9" s="576"/>
      <c r="C9" s="580"/>
      <c r="D9" s="590"/>
      <c r="E9" s="590"/>
      <c r="F9" s="590"/>
      <c r="G9" s="590"/>
      <c r="H9" s="590"/>
      <c r="I9" s="98" t="s">
        <v>102</v>
      </c>
      <c r="J9" s="99" t="s">
        <v>103</v>
      </c>
      <c r="K9"/>
      <c r="L9"/>
      <c r="M9"/>
      <c r="N9"/>
      <c r="O9"/>
      <c r="P9"/>
    </row>
    <row r="10" spans="1:16" ht="12" customHeight="1" x14ac:dyDescent="0.2">
      <c r="A10" s="577"/>
      <c r="B10" s="578"/>
      <c r="C10" s="581"/>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2"/>
      <c r="E11" s="313"/>
      <c r="F11" s="313"/>
      <c r="G11" s="313"/>
      <c r="H11" s="314"/>
      <c r="I11" s="315"/>
      <c r="J11" s="316"/>
      <c r="K11"/>
      <c r="L11"/>
      <c r="M11"/>
      <c r="N11"/>
      <c r="O11"/>
      <c r="P11"/>
    </row>
    <row r="12" spans="1:16" s="110" customFormat="1" ht="17.100000000000001" customHeight="1" x14ac:dyDescent="0.2">
      <c r="A12" s="111" t="s">
        <v>104</v>
      </c>
      <c r="B12" s="112"/>
      <c r="C12" s="113">
        <v>100</v>
      </c>
      <c r="D12" s="115">
        <v>25097</v>
      </c>
      <c r="E12" s="114">
        <v>26164</v>
      </c>
      <c r="F12" s="114">
        <v>26411</v>
      </c>
      <c r="G12" s="114">
        <v>26514</v>
      </c>
      <c r="H12" s="140">
        <v>25848</v>
      </c>
      <c r="I12" s="115" t="s">
        <v>520</v>
      </c>
      <c r="J12" s="116" t="s">
        <v>520</v>
      </c>
      <c r="K12"/>
      <c r="L12"/>
      <c r="M12"/>
      <c r="N12"/>
      <c r="O12"/>
      <c r="P12"/>
    </row>
    <row r="13" spans="1:16" s="110" customFormat="1" ht="14.45" customHeight="1" x14ac:dyDescent="0.2">
      <c r="A13" s="120" t="s">
        <v>105</v>
      </c>
      <c r="B13" s="119" t="s">
        <v>106</v>
      </c>
      <c r="C13" s="113">
        <v>44.969518269115831</v>
      </c>
      <c r="D13" s="115">
        <v>11286</v>
      </c>
      <c r="E13" s="114">
        <v>11650</v>
      </c>
      <c r="F13" s="114">
        <v>11808</v>
      </c>
      <c r="G13" s="114">
        <v>11768</v>
      </c>
      <c r="H13" s="140">
        <v>11442</v>
      </c>
      <c r="I13" s="115" t="s">
        <v>520</v>
      </c>
      <c r="J13" s="116" t="s">
        <v>520</v>
      </c>
      <c r="K13"/>
      <c r="L13"/>
      <c r="M13"/>
      <c r="N13"/>
      <c r="O13"/>
      <c r="P13"/>
    </row>
    <row r="14" spans="1:16" s="110" customFormat="1" ht="14.45" customHeight="1" x14ac:dyDescent="0.2">
      <c r="A14" s="120"/>
      <c r="B14" s="119" t="s">
        <v>107</v>
      </c>
      <c r="C14" s="113">
        <v>55.030481730884169</v>
      </c>
      <c r="D14" s="115">
        <v>13811</v>
      </c>
      <c r="E14" s="114">
        <v>14514</v>
      </c>
      <c r="F14" s="114">
        <v>14603</v>
      </c>
      <c r="G14" s="114">
        <v>14746</v>
      </c>
      <c r="H14" s="140">
        <v>14406</v>
      </c>
      <c r="I14" s="115" t="s">
        <v>520</v>
      </c>
      <c r="J14" s="116" t="s">
        <v>520</v>
      </c>
      <c r="K14"/>
      <c r="L14"/>
      <c r="M14"/>
      <c r="N14"/>
      <c r="O14"/>
      <c r="P14"/>
    </row>
    <row r="15" spans="1:16" s="110" customFormat="1" ht="14.45" customHeight="1" x14ac:dyDescent="0.2">
      <c r="A15" s="118" t="s">
        <v>105</v>
      </c>
      <c r="B15" s="121" t="s">
        <v>108</v>
      </c>
      <c r="C15" s="113">
        <v>10.555046419890823</v>
      </c>
      <c r="D15" s="115">
        <v>2649</v>
      </c>
      <c r="E15" s="114">
        <v>2874</v>
      </c>
      <c r="F15" s="114">
        <v>2914</v>
      </c>
      <c r="G15" s="114">
        <v>2954</v>
      </c>
      <c r="H15" s="140">
        <v>2634</v>
      </c>
      <c r="I15" s="115" t="s">
        <v>520</v>
      </c>
      <c r="J15" s="116" t="s">
        <v>520</v>
      </c>
      <c r="K15"/>
      <c r="L15"/>
      <c r="M15"/>
      <c r="N15"/>
      <c r="O15"/>
      <c r="P15"/>
    </row>
    <row r="16" spans="1:16" s="110" customFormat="1" ht="14.45" customHeight="1" x14ac:dyDescent="0.2">
      <c r="A16" s="118"/>
      <c r="B16" s="121" t="s">
        <v>109</v>
      </c>
      <c r="C16" s="113">
        <v>38.85723393234251</v>
      </c>
      <c r="D16" s="115">
        <v>9752</v>
      </c>
      <c r="E16" s="114">
        <v>10187</v>
      </c>
      <c r="F16" s="114">
        <v>10234</v>
      </c>
      <c r="G16" s="114">
        <v>10284</v>
      </c>
      <c r="H16" s="140">
        <v>10184</v>
      </c>
      <c r="I16" s="115" t="s">
        <v>520</v>
      </c>
      <c r="J16" s="116" t="s">
        <v>520</v>
      </c>
      <c r="K16"/>
      <c r="L16"/>
      <c r="M16"/>
      <c r="N16"/>
      <c r="O16"/>
      <c r="P16"/>
    </row>
    <row r="17" spans="1:16" s="110" customFormat="1" ht="14.45" customHeight="1" x14ac:dyDescent="0.2">
      <c r="A17" s="118"/>
      <c r="B17" s="121" t="s">
        <v>110</v>
      </c>
      <c r="C17" s="113">
        <v>22.895166752998367</v>
      </c>
      <c r="D17" s="115">
        <v>5746</v>
      </c>
      <c r="E17" s="114">
        <v>5913</v>
      </c>
      <c r="F17" s="114">
        <v>6008</v>
      </c>
      <c r="G17" s="114">
        <v>6113</v>
      </c>
      <c r="H17" s="140">
        <v>6134</v>
      </c>
      <c r="I17" s="115" t="s">
        <v>520</v>
      </c>
      <c r="J17" s="116" t="s">
        <v>520</v>
      </c>
      <c r="K17"/>
      <c r="L17"/>
      <c r="M17"/>
      <c r="N17"/>
      <c r="O17"/>
      <c r="P17"/>
    </row>
    <row r="18" spans="1:16" s="110" customFormat="1" ht="14.45" customHeight="1" x14ac:dyDescent="0.2">
      <c r="A18" s="120"/>
      <c r="B18" s="121" t="s">
        <v>111</v>
      </c>
      <c r="C18" s="113">
        <v>27.692552894768298</v>
      </c>
      <c r="D18" s="115">
        <v>6950</v>
      </c>
      <c r="E18" s="114">
        <v>7190</v>
      </c>
      <c r="F18" s="114">
        <v>7255</v>
      </c>
      <c r="G18" s="114">
        <v>7163</v>
      </c>
      <c r="H18" s="140">
        <v>6896</v>
      </c>
      <c r="I18" s="115" t="s">
        <v>520</v>
      </c>
      <c r="J18" s="116" t="s">
        <v>520</v>
      </c>
      <c r="K18"/>
      <c r="L18"/>
      <c r="M18"/>
      <c r="N18"/>
      <c r="O18"/>
      <c r="P18"/>
    </row>
    <row r="19" spans="1:16" s="110" customFormat="1" ht="14.45" customHeight="1" x14ac:dyDescent="0.2">
      <c r="A19" s="120"/>
      <c r="B19" s="121" t="s">
        <v>112</v>
      </c>
      <c r="C19" s="113">
        <v>3.0720803283260949</v>
      </c>
      <c r="D19" s="115">
        <v>771</v>
      </c>
      <c r="E19" s="114">
        <v>795</v>
      </c>
      <c r="F19" s="114">
        <v>818</v>
      </c>
      <c r="G19" s="114">
        <v>745</v>
      </c>
      <c r="H19" s="140">
        <v>737</v>
      </c>
      <c r="I19" s="115" t="s">
        <v>520</v>
      </c>
      <c r="J19" s="116" t="s">
        <v>520</v>
      </c>
      <c r="K19"/>
      <c r="L19"/>
      <c r="M19"/>
      <c r="N19"/>
      <c r="O19"/>
      <c r="P19"/>
    </row>
    <row r="20" spans="1:16" s="110" customFormat="1" ht="14.45" customHeight="1" x14ac:dyDescent="0.2">
      <c r="A20" s="120" t="s">
        <v>113</v>
      </c>
      <c r="B20" s="119" t="s">
        <v>116</v>
      </c>
      <c r="C20" s="113">
        <v>95.71661951627685</v>
      </c>
      <c r="D20" s="115">
        <v>24022</v>
      </c>
      <c r="E20" s="114">
        <v>25022</v>
      </c>
      <c r="F20" s="114">
        <v>25374</v>
      </c>
      <c r="G20" s="114">
        <v>25469</v>
      </c>
      <c r="H20" s="140">
        <v>24880</v>
      </c>
      <c r="I20" s="115" t="s">
        <v>520</v>
      </c>
      <c r="J20" s="116" t="s">
        <v>520</v>
      </c>
      <c r="K20"/>
      <c r="L20"/>
      <c r="M20"/>
      <c r="N20"/>
      <c r="O20"/>
      <c r="P20"/>
    </row>
    <row r="21" spans="1:16" s="110" customFormat="1" ht="14.45" customHeight="1" x14ac:dyDescent="0.2">
      <c r="A21" s="123"/>
      <c r="B21" s="124" t="s">
        <v>117</v>
      </c>
      <c r="C21" s="125">
        <v>4.191736064071403</v>
      </c>
      <c r="D21" s="143">
        <v>1052</v>
      </c>
      <c r="E21" s="144">
        <v>1121</v>
      </c>
      <c r="F21" s="144">
        <v>1019</v>
      </c>
      <c r="G21" s="144">
        <v>1030</v>
      </c>
      <c r="H21" s="145">
        <v>951</v>
      </c>
      <c r="I21" s="143" t="s">
        <v>520</v>
      </c>
      <c r="J21" s="146" t="s">
        <v>520</v>
      </c>
      <c r="K21"/>
      <c r="L21"/>
      <c r="M21"/>
      <c r="N21"/>
      <c r="O21"/>
      <c r="P21"/>
    </row>
    <row r="22" spans="1:16" s="110" customFormat="1" ht="18" customHeight="1" x14ac:dyDescent="0.2">
      <c r="A22" s="126" t="s">
        <v>129</v>
      </c>
      <c r="B22" s="103"/>
      <c r="C22" s="104"/>
      <c r="D22" s="235"/>
      <c r="E22" s="236"/>
      <c r="F22" s="236"/>
      <c r="G22" s="236"/>
      <c r="H22" s="241"/>
      <c r="I22" s="315"/>
      <c r="J22" s="316"/>
      <c r="K22"/>
      <c r="L22"/>
      <c r="M22"/>
      <c r="N22"/>
      <c r="O22"/>
      <c r="P22"/>
    </row>
    <row r="23" spans="1:16" s="110" customFormat="1" ht="17.100000000000001" customHeight="1" x14ac:dyDescent="0.2">
      <c r="A23" s="111" t="s">
        <v>104</v>
      </c>
      <c r="B23" s="112"/>
      <c r="C23" s="113">
        <v>100</v>
      </c>
      <c r="D23" s="115">
        <v>209283</v>
      </c>
      <c r="E23" s="114">
        <v>218919</v>
      </c>
      <c r="F23" s="114">
        <v>218906</v>
      </c>
      <c r="G23" s="114">
        <v>220983</v>
      </c>
      <c r="H23" s="140">
        <v>215922</v>
      </c>
      <c r="I23" s="115">
        <v>-6639</v>
      </c>
      <c r="J23" s="116">
        <v>-3.074721427182038</v>
      </c>
      <c r="K23"/>
      <c r="L23"/>
      <c r="M23"/>
      <c r="N23"/>
      <c r="O23"/>
      <c r="P23"/>
    </row>
    <row r="24" spans="1:16" s="110" customFormat="1" ht="14.45" customHeight="1" x14ac:dyDescent="0.2">
      <c r="A24" s="120" t="s">
        <v>105</v>
      </c>
      <c r="B24" s="119" t="s">
        <v>106</v>
      </c>
      <c r="C24" s="113">
        <v>44.986453749229511</v>
      </c>
      <c r="D24" s="115">
        <v>94149</v>
      </c>
      <c r="E24" s="114">
        <v>97574</v>
      </c>
      <c r="F24" s="114">
        <v>97915</v>
      </c>
      <c r="G24" s="114">
        <v>98149</v>
      </c>
      <c r="H24" s="140">
        <v>95929</v>
      </c>
      <c r="I24" s="115">
        <v>-1780</v>
      </c>
      <c r="J24" s="116">
        <v>-1.8555389923797809</v>
      </c>
      <c r="K24"/>
      <c r="L24"/>
      <c r="M24"/>
      <c r="N24"/>
      <c r="O24"/>
      <c r="P24"/>
    </row>
    <row r="25" spans="1:16" s="110" customFormat="1" ht="14.45" customHeight="1" x14ac:dyDescent="0.2">
      <c r="A25" s="120"/>
      <c r="B25" s="119" t="s">
        <v>107</v>
      </c>
      <c r="C25" s="113">
        <v>55.013546250770489</v>
      </c>
      <c r="D25" s="115">
        <v>115134</v>
      </c>
      <c r="E25" s="114">
        <v>121345</v>
      </c>
      <c r="F25" s="114">
        <v>120991</v>
      </c>
      <c r="G25" s="114">
        <v>122834</v>
      </c>
      <c r="H25" s="140">
        <v>119993</v>
      </c>
      <c r="I25" s="115">
        <v>-4859</v>
      </c>
      <c r="J25" s="116">
        <v>-4.0494028818347738</v>
      </c>
      <c r="K25"/>
      <c r="L25"/>
      <c r="M25"/>
      <c r="N25"/>
      <c r="O25"/>
      <c r="P25"/>
    </row>
    <row r="26" spans="1:16" s="110" customFormat="1" ht="14.45" customHeight="1" x14ac:dyDescent="0.2">
      <c r="A26" s="118" t="s">
        <v>105</v>
      </c>
      <c r="B26" s="121" t="s">
        <v>108</v>
      </c>
      <c r="C26" s="113">
        <v>15.136919864489711</v>
      </c>
      <c r="D26" s="115">
        <v>31679</v>
      </c>
      <c r="E26" s="114">
        <v>33948</v>
      </c>
      <c r="F26" s="114">
        <v>32977</v>
      </c>
      <c r="G26" s="114">
        <v>34360</v>
      </c>
      <c r="H26" s="140">
        <v>30906</v>
      </c>
      <c r="I26" s="115">
        <v>773</v>
      </c>
      <c r="J26" s="116">
        <v>2.5011324661877952</v>
      </c>
      <c r="K26"/>
      <c r="L26"/>
      <c r="M26"/>
      <c r="N26"/>
      <c r="O26"/>
      <c r="P26"/>
    </row>
    <row r="27" spans="1:16" s="110" customFormat="1" ht="14.45" customHeight="1" x14ac:dyDescent="0.2">
      <c r="A27" s="118"/>
      <c r="B27" s="121" t="s">
        <v>109</v>
      </c>
      <c r="C27" s="113">
        <v>39.624336424841005</v>
      </c>
      <c r="D27" s="115">
        <v>82927</v>
      </c>
      <c r="E27" s="114">
        <v>87260</v>
      </c>
      <c r="F27" s="114">
        <v>87427</v>
      </c>
      <c r="G27" s="114">
        <v>88204</v>
      </c>
      <c r="H27" s="140">
        <v>88011</v>
      </c>
      <c r="I27" s="115">
        <v>-5084</v>
      </c>
      <c r="J27" s="116">
        <v>-5.7765506584404225</v>
      </c>
      <c r="K27"/>
      <c r="L27"/>
      <c r="M27"/>
      <c r="N27"/>
      <c r="O27"/>
      <c r="P27"/>
    </row>
    <row r="28" spans="1:16" s="110" customFormat="1" ht="14.45" customHeight="1" x14ac:dyDescent="0.2">
      <c r="A28" s="118"/>
      <c r="B28" s="121" t="s">
        <v>110</v>
      </c>
      <c r="C28" s="113">
        <v>21.362461356154107</v>
      </c>
      <c r="D28" s="115">
        <v>44708</v>
      </c>
      <c r="E28" s="114">
        <v>46166</v>
      </c>
      <c r="F28" s="114">
        <v>47113</v>
      </c>
      <c r="G28" s="114">
        <v>47896</v>
      </c>
      <c r="H28" s="140">
        <v>48130</v>
      </c>
      <c r="I28" s="115">
        <v>-3422</v>
      </c>
      <c r="J28" s="116">
        <v>-7.1099106586328693</v>
      </c>
      <c r="K28"/>
      <c r="L28"/>
      <c r="M28"/>
      <c r="N28"/>
      <c r="O28"/>
      <c r="P28"/>
    </row>
    <row r="29" spans="1:16" s="110" customFormat="1" ht="14.45" customHeight="1" x14ac:dyDescent="0.2">
      <c r="A29" s="118"/>
      <c r="B29" s="121" t="s">
        <v>111</v>
      </c>
      <c r="C29" s="113">
        <v>23.87628235451518</v>
      </c>
      <c r="D29" s="115">
        <v>49969</v>
      </c>
      <c r="E29" s="114">
        <v>51545</v>
      </c>
      <c r="F29" s="114">
        <v>51389</v>
      </c>
      <c r="G29" s="114">
        <v>50523</v>
      </c>
      <c r="H29" s="140">
        <v>48875</v>
      </c>
      <c r="I29" s="115">
        <v>1094</v>
      </c>
      <c r="J29" s="116">
        <v>2.2383631713554988</v>
      </c>
      <c r="K29"/>
      <c r="L29"/>
      <c r="M29"/>
      <c r="N29"/>
      <c r="O29"/>
      <c r="P29"/>
    </row>
    <row r="30" spans="1:16" s="110" customFormat="1" ht="14.45" customHeight="1" x14ac:dyDescent="0.2">
      <c r="A30" s="120"/>
      <c r="B30" s="121" t="s">
        <v>112</v>
      </c>
      <c r="C30" s="113">
        <v>2.853552366890765</v>
      </c>
      <c r="D30" s="115">
        <v>5972</v>
      </c>
      <c r="E30" s="114">
        <v>6203</v>
      </c>
      <c r="F30" s="114">
        <v>6419</v>
      </c>
      <c r="G30" s="114">
        <v>5656</v>
      </c>
      <c r="H30" s="140">
        <v>5502</v>
      </c>
      <c r="I30" s="115">
        <v>470</v>
      </c>
      <c r="J30" s="116">
        <v>8.5423482370047257</v>
      </c>
      <c r="K30"/>
      <c r="L30"/>
      <c r="M30"/>
      <c r="N30"/>
      <c r="O30"/>
      <c r="P30"/>
    </row>
    <row r="31" spans="1:16" s="110" customFormat="1" ht="14.45" customHeight="1" x14ac:dyDescent="0.2">
      <c r="A31" s="120" t="s">
        <v>113</v>
      </c>
      <c r="B31" s="119" t="s">
        <v>116</v>
      </c>
      <c r="C31" s="113">
        <v>95.113315462794404</v>
      </c>
      <c r="D31" s="115">
        <v>199056</v>
      </c>
      <c r="E31" s="114">
        <v>208067</v>
      </c>
      <c r="F31" s="114">
        <v>208473</v>
      </c>
      <c r="G31" s="114">
        <v>210470</v>
      </c>
      <c r="H31" s="140">
        <v>205965</v>
      </c>
      <c r="I31" s="115">
        <v>-6909</v>
      </c>
      <c r="J31" s="116">
        <v>-3.354453426553055</v>
      </c>
      <c r="K31"/>
      <c r="L31"/>
      <c r="M31"/>
      <c r="N31"/>
      <c r="O31"/>
      <c r="P31"/>
    </row>
    <row r="32" spans="1:16" s="110" customFormat="1" ht="14.45" customHeight="1" x14ac:dyDescent="0.2">
      <c r="A32" s="123"/>
      <c r="B32" s="124" t="s">
        <v>117</v>
      </c>
      <c r="C32" s="125">
        <v>4.7892088702856901</v>
      </c>
      <c r="D32" s="143">
        <v>10023</v>
      </c>
      <c r="E32" s="144">
        <v>10641</v>
      </c>
      <c r="F32" s="144">
        <v>10234</v>
      </c>
      <c r="G32" s="144">
        <v>10295</v>
      </c>
      <c r="H32" s="145">
        <v>9738</v>
      </c>
      <c r="I32" s="143">
        <v>285</v>
      </c>
      <c r="J32" s="146">
        <v>2.9266789895255698</v>
      </c>
      <c r="K32"/>
      <c r="L32"/>
      <c r="M32"/>
      <c r="N32"/>
      <c r="O32"/>
      <c r="P32"/>
    </row>
    <row r="33" spans="1:16" s="110" customFormat="1" ht="18" customHeight="1" x14ac:dyDescent="0.2">
      <c r="A33" s="126" t="s">
        <v>130</v>
      </c>
      <c r="B33" s="103"/>
      <c r="C33" s="104"/>
      <c r="D33" s="235"/>
      <c r="E33" s="236"/>
      <c r="F33" s="236"/>
      <c r="G33" s="236"/>
      <c r="H33" s="241"/>
      <c r="I33" s="315"/>
      <c r="J33" s="316"/>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5"/>
      <c r="J44" s="316"/>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25517</v>
      </c>
      <c r="E56" s="114">
        <v>26703</v>
      </c>
      <c r="F56" s="114">
        <v>26890</v>
      </c>
      <c r="G56" s="114">
        <v>26698</v>
      </c>
      <c r="H56" s="140">
        <v>25894</v>
      </c>
      <c r="I56" s="115" t="s">
        <v>520</v>
      </c>
      <c r="J56" s="116" t="s">
        <v>520</v>
      </c>
      <c r="K56"/>
      <c r="L56"/>
      <c r="M56"/>
      <c r="N56"/>
      <c r="O56"/>
      <c r="P56"/>
    </row>
    <row r="57" spans="1:16" s="110" customFormat="1" ht="14.45" customHeight="1" x14ac:dyDescent="0.2">
      <c r="A57" s="120" t="s">
        <v>105</v>
      </c>
      <c r="B57" s="119" t="s">
        <v>106</v>
      </c>
      <c r="C57" s="113">
        <v>45.334482893757105</v>
      </c>
      <c r="D57" s="115">
        <v>11568</v>
      </c>
      <c r="E57" s="114">
        <v>12046</v>
      </c>
      <c r="F57" s="114">
        <v>12132</v>
      </c>
      <c r="G57" s="114">
        <v>11973</v>
      </c>
      <c r="H57" s="140">
        <v>11615</v>
      </c>
      <c r="I57" s="115" t="s">
        <v>520</v>
      </c>
      <c r="J57" s="116" t="s">
        <v>520</v>
      </c>
    </row>
    <row r="58" spans="1:16" s="110" customFormat="1" ht="14.45" customHeight="1" x14ac:dyDescent="0.2">
      <c r="A58" s="120"/>
      <c r="B58" s="119" t="s">
        <v>107</v>
      </c>
      <c r="C58" s="113">
        <v>54.665517106242895</v>
      </c>
      <c r="D58" s="115">
        <v>13949</v>
      </c>
      <c r="E58" s="114">
        <v>14657</v>
      </c>
      <c r="F58" s="114">
        <v>14758</v>
      </c>
      <c r="G58" s="114">
        <v>14725</v>
      </c>
      <c r="H58" s="140">
        <v>14279</v>
      </c>
      <c r="I58" s="115" t="s">
        <v>520</v>
      </c>
      <c r="J58" s="116" t="s">
        <v>520</v>
      </c>
    </row>
    <row r="59" spans="1:16" s="110" customFormat="1" ht="14.45" customHeight="1" x14ac:dyDescent="0.2">
      <c r="A59" s="118" t="s">
        <v>105</v>
      </c>
      <c r="B59" s="121" t="s">
        <v>108</v>
      </c>
      <c r="C59" s="113">
        <v>10.33820590194772</v>
      </c>
      <c r="D59" s="115">
        <v>2638</v>
      </c>
      <c r="E59" s="114">
        <v>2834</v>
      </c>
      <c r="F59" s="114">
        <v>2859</v>
      </c>
      <c r="G59" s="114">
        <v>2936</v>
      </c>
      <c r="H59" s="140">
        <v>2599</v>
      </c>
      <c r="I59" s="115" t="s">
        <v>520</v>
      </c>
      <c r="J59" s="116" t="s">
        <v>520</v>
      </c>
    </row>
    <row r="60" spans="1:16" s="110" customFormat="1" ht="14.45" customHeight="1" x14ac:dyDescent="0.2">
      <c r="A60" s="118"/>
      <c r="B60" s="121" t="s">
        <v>109</v>
      </c>
      <c r="C60" s="113">
        <v>38.437120351138454</v>
      </c>
      <c r="D60" s="115">
        <v>9808</v>
      </c>
      <c r="E60" s="114">
        <v>10314</v>
      </c>
      <c r="F60" s="114">
        <v>10318</v>
      </c>
      <c r="G60" s="114">
        <v>10267</v>
      </c>
      <c r="H60" s="140">
        <v>10175</v>
      </c>
      <c r="I60" s="115" t="s">
        <v>520</v>
      </c>
      <c r="J60" s="116" t="s">
        <v>520</v>
      </c>
    </row>
    <row r="61" spans="1:16" s="110" customFormat="1" ht="14.45" customHeight="1" x14ac:dyDescent="0.2">
      <c r="A61" s="118"/>
      <c r="B61" s="121" t="s">
        <v>110</v>
      </c>
      <c r="C61" s="113">
        <v>22.97292001410824</v>
      </c>
      <c r="D61" s="115">
        <v>5862</v>
      </c>
      <c r="E61" s="114">
        <v>6044</v>
      </c>
      <c r="F61" s="114">
        <v>6146</v>
      </c>
      <c r="G61" s="114">
        <v>6176</v>
      </c>
      <c r="H61" s="140">
        <v>6102</v>
      </c>
      <c r="I61" s="115" t="s">
        <v>520</v>
      </c>
      <c r="J61" s="116" t="s">
        <v>520</v>
      </c>
    </row>
    <row r="62" spans="1:16" s="110" customFormat="1" ht="14.45" customHeight="1" x14ac:dyDescent="0.2">
      <c r="A62" s="120"/>
      <c r="B62" s="121" t="s">
        <v>111</v>
      </c>
      <c r="C62" s="113">
        <v>28.251753732805582</v>
      </c>
      <c r="D62" s="115">
        <v>7209</v>
      </c>
      <c r="E62" s="114">
        <v>7511</v>
      </c>
      <c r="F62" s="114">
        <v>7567</v>
      </c>
      <c r="G62" s="114">
        <v>7319</v>
      </c>
      <c r="H62" s="140">
        <v>7018</v>
      </c>
      <c r="I62" s="115" t="s">
        <v>520</v>
      </c>
      <c r="J62" s="116" t="s">
        <v>520</v>
      </c>
    </row>
    <row r="63" spans="1:16" s="110" customFormat="1" ht="14.45" customHeight="1" x14ac:dyDescent="0.2">
      <c r="A63" s="120"/>
      <c r="B63" s="121" t="s">
        <v>112</v>
      </c>
      <c r="C63" s="113">
        <v>3.1586785280401299</v>
      </c>
      <c r="D63" s="115">
        <v>806</v>
      </c>
      <c r="E63" s="114">
        <v>848</v>
      </c>
      <c r="F63" s="114">
        <v>887</v>
      </c>
      <c r="G63" s="114">
        <v>764</v>
      </c>
      <c r="H63" s="140">
        <v>746</v>
      </c>
      <c r="I63" s="115" t="s">
        <v>520</v>
      </c>
      <c r="J63" s="116" t="s">
        <v>520</v>
      </c>
    </row>
    <row r="64" spans="1:16" s="110" customFormat="1" ht="14.45" customHeight="1" x14ac:dyDescent="0.2">
      <c r="A64" s="120" t="s">
        <v>113</v>
      </c>
      <c r="B64" s="119" t="s">
        <v>116</v>
      </c>
      <c r="C64" s="113">
        <v>96.433750048986951</v>
      </c>
      <c r="D64" s="115">
        <v>24607</v>
      </c>
      <c r="E64" s="114">
        <v>25746</v>
      </c>
      <c r="F64" s="114">
        <v>26005</v>
      </c>
      <c r="G64" s="114">
        <v>25791</v>
      </c>
      <c r="H64" s="140">
        <v>25080</v>
      </c>
      <c r="I64" s="115" t="s">
        <v>520</v>
      </c>
      <c r="J64" s="116" t="s">
        <v>520</v>
      </c>
    </row>
    <row r="65" spans="1:10" s="110" customFormat="1" ht="14.45" customHeight="1" x14ac:dyDescent="0.2">
      <c r="A65" s="123"/>
      <c r="B65" s="124" t="s">
        <v>117</v>
      </c>
      <c r="C65" s="125">
        <v>3.4721950072500687</v>
      </c>
      <c r="D65" s="143">
        <v>886</v>
      </c>
      <c r="E65" s="144">
        <v>935</v>
      </c>
      <c r="F65" s="144">
        <v>865</v>
      </c>
      <c r="G65" s="144">
        <v>890</v>
      </c>
      <c r="H65" s="145">
        <v>794</v>
      </c>
      <c r="I65" s="143" t="s">
        <v>520</v>
      </c>
      <c r="J65" s="146" t="s">
        <v>520</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5" t="s">
        <v>123</v>
      </c>
      <c r="B68" s="566"/>
      <c r="C68" s="566"/>
      <c r="D68" s="566"/>
      <c r="E68" s="566"/>
      <c r="F68" s="566"/>
      <c r="G68" s="566"/>
      <c r="H68" s="566"/>
      <c r="I68" s="566"/>
      <c r="J68" s="566"/>
    </row>
    <row r="69" spans="1:10" ht="21" customHeight="1" x14ac:dyDescent="0.2">
      <c r="A69" s="565"/>
      <c r="B69" s="566"/>
      <c r="C69" s="566"/>
      <c r="D69" s="566"/>
      <c r="E69" s="566"/>
      <c r="F69" s="566"/>
      <c r="G69" s="566"/>
      <c r="H69" s="566"/>
      <c r="I69" s="566"/>
      <c r="J69" s="566"/>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5">
    <mergeCell ref="G8:G9"/>
    <mergeCell ref="H8:H9"/>
    <mergeCell ref="A68:J68"/>
    <mergeCell ref="A69:J69"/>
    <mergeCell ref="A3:J3"/>
    <mergeCell ref="A4:J4"/>
    <mergeCell ref="A5:D5"/>
    <mergeCell ref="A7:B10"/>
    <mergeCell ref="C7:C10"/>
    <mergeCell ref="D7:H7"/>
    <mergeCell ref="I7:J8"/>
    <mergeCell ref="D8:D9"/>
    <mergeCell ref="E8:E9"/>
    <mergeCell ref="F8:F9"/>
    <mergeCell ref="A6:J6"/>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68" t="s">
        <v>328</v>
      </c>
      <c r="B3" s="568"/>
      <c r="C3" s="568"/>
      <c r="D3" s="568"/>
      <c r="E3" s="568"/>
      <c r="F3" s="568"/>
      <c r="G3" s="568"/>
      <c r="H3" s="568"/>
      <c r="I3" s="568"/>
      <c r="J3" s="568"/>
      <c r="K3" s="568"/>
      <c r="L3" s="568"/>
    </row>
    <row r="4" spans="1:17" s="94" customFormat="1" ht="12" customHeight="1" x14ac:dyDescent="0.2">
      <c r="A4" s="569" t="s">
        <v>92</v>
      </c>
      <c r="B4" s="569"/>
      <c r="C4" s="569"/>
      <c r="D4" s="569"/>
      <c r="E4" s="569"/>
      <c r="F4" s="569"/>
      <c r="G4" s="569"/>
      <c r="H4" s="569"/>
      <c r="I4" s="569"/>
      <c r="J4" s="569"/>
      <c r="K4" s="569"/>
      <c r="L4" s="569"/>
    </row>
    <row r="5" spans="1:17" s="94" customFormat="1" ht="12" customHeight="1" x14ac:dyDescent="0.2">
      <c r="A5" s="570" t="s">
        <v>57</v>
      </c>
      <c r="B5" s="570"/>
      <c r="C5" s="570"/>
      <c r="D5" s="570"/>
      <c r="E5" s="570"/>
      <c r="F5" s="570"/>
      <c r="G5" s="252"/>
      <c r="H5" s="252"/>
      <c r="I5" s="252"/>
      <c r="J5" s="252"/>
      <c r="K5" s="252"/>
      <c r="L5" s="252"/>
    </row>
    <row r="6" spans="1:17" s="94" customFormat="1" ht="34.5" customHeight="1" x14ac:dyDescent="0.2">
      <c r="A6" s="611" t="s">
        <v>519</v>
      </c>
      <c r="B6" s="611"/>
      <c r="C6" s="611"/>
      <c r="D6" s="611"/>
      <c r="E6" s="611"/>
      <c r="F6" s="611"/>
      <c r="G6" s="611"/>
      <c r="H6" s="611"/>
      <c r="I6" s="611"/>
      <c r="J6" s="611"/>
      <c r="K6" s="611"/>
      <c r="L6" s="611"/>
    </row>
    <row r="7" spans="1:17" s="91" customFormat="1" ht="12" customHeight="1" x14ac:dyDescent="0.2">
      <c r="A7" s="573" t="s">
        <v>93</v>
      </c>
      <c r="B7" s="574"/>
      <c r="C7" s="574"/>
      <c r="D7" s="574"/>
      <c r="E7" s="579" t="s">
        <v>94</v>
      </c>
      <c r="F7" s="582" t="s">
        <v>326</v>
      </c>
      <c r="G7" s="583"/>
      <c r="H7" s="583"/>
      <c r="I7" s="583"/>
      <c r="J7" s="584"/>
      <c r="K7" s="585" t="s">
        <v>180</v>
      </c>
      <c r="L7" s="586"/>
      <c r="M7" s="96"/>
      <c r="N7" s="96"/>
      <c r="O7" s="96"/>
      <c r="P7" s="96"/>
      <c r="Q7" s="96"/>
    </row>
    <row r="8" spans="1:17" ht="21.75" customHeight="1" x14ac:dyDescent="0.2">
      <c r="A8" s="575"/>
      <c r="B8" s="576"/>
      <c r="C8" s="576"/>
      <c r="D8" s="576"/>
      <c r="E8" s="580"/>
      <c r="F8" s="589" t="s">
        <v>97</v>
      </c>
      <c r="G8" s="589" t="s">
        <v>98</v>
      </c>
      <c r="H8" s="589" t="s">
        <v>99</v>
      </c>
      <c r="I8" s="589" t="s">
        <v>100</v>
      </c>
      <c r="J8" s="589" t="s">
        <v>101</v>
      </c>
      <c r="K8" s="587"/>
      <c r="L8" s="588"/>
    </row>
    <row r="9" spans="1:17" ht="12" customHeight="1" x14ac:dyDescent="0.2">
      <c r="A9" s="575"/>
      <c r="B9" s="576"/>
      <c r="C9" s="576"/>
      <c r="D9" s="576"/>
      <c r="E9" s="580"/>
      <c r="F9" s="590"/>
      <c r="G9" s="590"/>
      <c r="H9" s="590"/>
      <c r="I9" s="590"/>
      <c r="J9" s="590"/>
      <c r="K9" s="98" t="s">
        <v>102</v>
      </c>
      <c r="L9" s="99" t="s">
        <v>103</v>
      </c>
    </row>
    <row r="10" spans="1:17" ht="12" customHeight="1" x14ac:dyDescent="0.2">
      <c r="A10" s="577"/>
      <c r="B10" s="578"/>
      <c r="C10" s="578"/>
      <c r="D10" s="578"/>
      <c r="E10" s="581"/>
      <c r="F10" s="100">
        <v>1</v>
      </c>
      <c r="G10" s="100">
        <v>2</v>
      </c>
      <c r="H10" s="100">
        <v>3</v>
      </c>
      <c r="I10" s="100">
        <v>4</v>
      </c>
      <c r="J10" s="100">
        <v>5</v>
      </c>
      <c r="K10" s="100">
        <v>6</v>
      </c>
      <c r="L10" s="100">
        <v>7</v>
      </c>
      <c r="M10" s="101"/>
    </row>
    <row r="11" spans="1:17" s="110" customFormat="1" ht="18" customHeight="1" x14ac:dyDescent="0.2">
      <c r="A11" s="254" t="s">
        <v>104</v>
      </c>
      <c r="B11" s="255"/>
      <c r="C11" s="255"/>
      <c r="D11" s="256"/>
      <c r="E11" s="284">
        <v>100</v>
      </c>
      <c r="F11" s="115">
        <v>25097</v>
      </c>
      <c r="G11" s="114">
        <v>26164</v>
      </c>
      <c r="H11" s="114">
        <v>26411</v>
      </c>
      <c r="I11" s="114">
        <v>26514</v>
      </c>
      <c r="J11" s="140">
        <v>25848</v>
      </c>
      <c r="K11" s="114" t="s">
        <v>520</v>
      </c>
      <c r="L11" s="116" t="s">
        <v>520</v>
      </c>
    </row>
    <row r="12" spans="1:17" s="110" customFormat="1" ht="24" customHeight="1" x14ac:dyDescent="0.2">
      <c r="A12" s="603" t="s">
        <v>185</v>
      </c>
      <c r="B12" s="604"/>
      <c r="C12" s="604"/>
      <c r="D12" s="605"/>
      <c r="E12" s="113">
        <v>44.969518269115831</v>
      </c>
      <c r="F12" s="115">
        <v>11286</v>
      </c>
      <c r="G12" s="114">
        <v>11650</v>
      </c>
      <c r="H12" s="114">
        <v>11808</v>
      </c>
      <c r="I12" s="114">
        <v>11768</v>
      </c>
      <c r="J12" s="140">
        <v>11442</v>
      </c>
      <c r="K12" s="114" t="s">
        <v>520</v>
      </c>
      <c r="L12" s="116" t="s">
        <v>520</v>
      </c>
    </row>
    <row r="13" spans="1:17" s="110" customFormat="1" ht="15" customHeight="1" x14ac:dyDescent="0.2">
      <c r="A13" s="120"/>
      <c r="B13" s="612" t="s">
        <v>107</v>
      </c>
      <c r="C13" s="612"/>
      <c r="E13" s="113">
        <v>55.030481730884169</v>
      </c>
      <c r="F13" s="115">
        <v>13811</v>
      </c>
      <c r="G13" s="114">
        <v>14514</v>
      </c>
      <c r="H13" s="114">
        <v>14603</v>
      </c>
      <c r="I13" s="114">
        <v>14746</v>
      </c>
      <c r="J13" s="140">
        <v>14406</v>
      </c>
      <c r="K13" s="114" t="s">
        <v>520</v>
      </c>
      <c r="L13" s="116" t="s">
        <v>520</v>
      </c>
    </row>
    <row r="14" spans="1:17" s="110" customFormat="1" ht="22.5" customHeight="1" x14ac:dyDescent="0.2">
      <c r="A14" s="603" t="s">
        <v>186</v>
      </c>
      <c r="B14" s="604"/>
      <c r="C14" s="604"/>
      <c r="D14" s="605"/>
      <c r="E14" s="113">
        <v>10.555046419890823</v>
      </c>
      <c r="F14" s="115">
        <v>2649</v>
      </c>
      <c r="G14" s="114">
        <v>2874</v>
      </c>
      <c r="H14" s="114">
        <v>2914</v>
      </c>
      <c r="I14" s="114">
        <v>2954</v>
      </c>
      <c r="J14" s="140">
        <v>2634</v>
      </c>
      <c r="K14" s="114" t="s">
        <v>520</v>
      </c>
      <c r="L14" s="116" t="s">
        <v>520</v>
      </c>
    </row>
    <row r="15" spans="1:17" s="110" customFormat="1" ht="15" customHeight="1" x14ac:dyDescent="0.2">
      <c r="A15" s="120"/>
      <c r="B15" s="119"/>
      <c r="C15" s="257" t="s">
        <v>106</v>
      </c>
      <c r="E15" s="113">
        <v>45.866364665911668</v>
      </c>
      <c r="F15" s="115">
        <v>1215</v>
      </c>
      <c r="G15" s="114">
        <v>1310</v>
      </c>
      <c r="H15" s="114">
        <v>1294</v>
      </c>
      <c r="I15" s="114">
        <v>1330</v>
      </c>
      <c r="J15" s="140">
        <v>1188</v>
      </c>
      <c r="K15" s="114" t="s">
        <v>520</v>
      </c>
      <c r="L15" s="116" t="s">
        <v>520</v>
      </c>
    </row>
    <row r="16" spans="1:17" s="110" customFormat="1" ht="15" customHeight="1" x14ac:dyDescent="0.2">
      <c r="A16" s="120"/>
      <c r="B16" s="119"/>
      <c r="C16" s="257" t="s">
        <v>107</v>
      </c>
      <c r="E16" s="113">
        <v>54.133635334088332</v>
      </c>
      <c r="F16" s="115">
        <v>1434</v>
      </c>
      <c r="G16" s="114">
        <v>1564</v>
      </c>
      <c r="H16" s="114">
        <v>1620</v>
      </c>
      <c r="I16" s="114">
        <v>1624</v>
      </c>
      <c r="J16" s="140">
        <v>1446</v>
      </c>
      <c r="K16" s="114" t="s">
        <v>520</v>
      </c>
      <c r="L16" s="116" t="s">
        <v>520</v>
      </c>
    </row>
    <row r="17" spans="1:12" s="110" customFormat="1" ht="15" customHeight="1" x14ac:dyDescent="0.2">
      <c r="A17" s="120"/>
      <c r="B17" s="121" t="s">
        <v>109</v>
      </c>
      <c r="C17" s="257"/>
      <c r="E17" s="113">
        <v>38.85723393234251</v>
      </c>
      <c r="F17" s="115">
        <v>9752</v>
      </c>
      <c r="G17" s="114">
        <v>10187</v>
      </c>
      <c r="H17" s="114">
        <v>10234</v>
      </c>
      <c r="I17" s="114">
        <v>10284</v>
      </c>
      <c r="J17" s="140">
        <v>10184</v>
      </c>
      <c r="K17" s="114" t="s">
        <v>520</v>
      </c>
      <c r="L17" s="116" t="s">
        <v>520</v>
      </c>
    </row>
    <row r="18" spans="1:12" s="110" customFormat="1" ht="15" customHeight="1" x14ac:dyDescent="0.2">
      <c r="A18" s="120"/>
      <c r="B18" s="119"/>
      <c r="C18" s="257" t="s">
        <v>106</v>
      </c>
      <c r="E18" s="113">
        <v>40.607054963084494</v>
      </c>
      <c r="F18" s="115">
        <v>3960</v>
      </c>
      <c r="G18" s="114">
        <v>4099</v>
      </c>
      <c r="H18" s="114">
        <v>4112</v>
      </c>
      <c r="I18" s="114">
        <v>4042</v>
      </c>
      <c r="J18" s="140">
        <v>3995</v>
      </c>
      <c r="K18" s="114" t="s">
        <v>520</v>
      </c>
      <c r="L18" s="116" t="s">
        <v>520</v>
      </c>
    </row>
    <row r="19" spans="1:12" s="110" customFormat="1" ht="15" customHeight="1" x14ac:dyDescent="0.2">
      <c r="A19" s="120"/>
      <c r="B19" s="119"/>
      <c r="C19" s="257" t="s">
        <v>107</v>
      </c>
      <c r="E19" s="113">
        <v>59.392945036915506</v>
      </c>
      <c r="F19" s="115">
        <v>5792</v>
      </c>
      <c r="G19" s="114">
        <v>6088</v>
      </c>
      <c r="H19" s="114">
        <v>6122</v>
      </c>
      <c r="I19" s="114">
        <v>6242</v>
      </c>
      <c r="J19" s="140">
        <v>6189</v>
      </c>
      <c r="K19" s="114" t="s">
        <v>520</v>
      </c>
      <c r="L19" s="116" t="s">
        <v>520</v>
      </c>
    </row>
    <row r="20" spans="1:12" s="110" customFormat="1" ht="15" customHeight="1" x14ac:dyDescent="0.2">
      <c r="A20" s="120"/>
      <c r="B20" s="121" t="s">
        <v>110</v>
      </c>
      <c r="C20" s="257"/>
      <c r="E20" s="113">
        <v>22.895166752998367</v>
      </c>
      <c r="F20" s="115">
        <v>5746</v>
      </c>
      <c r="G20" s="114">
        <v>5913</v>
      </c>
      <c r="H20" s="114">
        <v>6008</v>
      </c>
      <c r="I20" s="114">
        <v>6113</v>
      </c>
      <c r="J20" s="140">
        <v>6134</v>
      </c>
      <c r="K20" s="114" t="s">
        <v>520</v>
      </c>
      <c r="L20" s="116" t="s">
        <v>520</v>
      </c>
    </row>
    <row r="21" spans="1:12" s="110" customFormat="1" ht="15" customHeight="1" x14ac:dyDescent="0.2">
      <c r="A21" s="120"/>
      <c r="B21" s="119"/>
      <c r="C21" s="257" t="s">
        <v>106</v>
      </c>
      <c r="E21" s="113">
        <v>39.08806126000696</v>
      </c>
      <c r="F21" s="115">
        <v>2246</v>
      </c>
      <c r="G21" s="114">
        <v>2289</v>
      </c>
      <c r="H21" s="114">
        <v>2375</v>
      </c>
      <c r="I21" s="114">
        <v>2419</v>
      </c>
      <c r="J21" s="140">
        <v>2410</v>
      </c>
      <c r="K21" s="114" t="s">
        <v>520</v>
      </c>
      <c r="L21" s="116" t="s">
        <v>520</v>
      </c>
    </row>
    <row r="22" spans="1:12" s="110" customFormat="1" ht="15" customHeight="1" x14ac:dyDescent="0.2">
      <c r="A22" s="120"/>
      <c r="B22" s="119"/>
      <c r="C22" s="257" t="s">
        <v>107</v>
      </c>
      <c r="E22" s="113">
        <v>60.91193873999304</v>
      </c>
      <c r="F22" s="115">
        <v>3500</v>
      </c>
      <c r="G22" s="114">
        <v>3624</v>
      </c>
      <c r="H22" s="114">
        <v>3633</v>
      </c>
      <c r="I22" s="114">
        <v>3694</v>
      </c>
      <c r="J22" s="140">
        <v>3724</v>
      </c>
      <c r="K22" s="114" t="s">
        <v>520</v>
      </c>
      <c r="L22" s="116" t="s">
        <v>520</v>
      </c>
    </row>
    <row r="23" spans="1:12" s="110" customFormat="1" ht="15" customHeight="1" x14ac:dyDescent="0.2">
      <c r="A23" s="120"/>
      <c r="B23" s="121" t="s">
        <v>111</v>
      </c>
      <c r="C23" s="257"/>
      <c r="E23" s="113">
        <v>27.692552894768298</v>
      </c>
      <c r="F23" s="115">
        <v>6950</v>
      </c>
      <c r="G23" s="114">
        <v>7190</v>
      </c>
      <c r="H23" s="114">
        <v>7255</v>
      </c>
      <c r="I23" s="114">
        <v>7163</v>
      </c>
      <c r="J23" s="140">
        <v>6896</v>
      </c>
      <c r="K23" s="114" t="s">
        <v>520</v>
      </c>
      <c r="L23" s="116" t="s">
        <v>520</v>
      </c>
    </row>
    <row r="24" spans="1:12" s="110" customFormat="1" ht="15" customHeight="1" x14ac:dyDescent="0.2">
      <c r="A24" s="120"/>
      <c r="B24" s="119"/>
      <c r="C24" s="257" t="s">
        <v>106</v>
      </c>
      <c r="E24" s="113">
        <v>55.611510791366904</v>
      </c>
      <c r="F24" s="115">
        <v>3865</v>
      </c>
      <c r="G24" s="114">
        <v>3952</v>
      </c>
      <c r="H24" s="114">
        <v>4027</v>
      </c>
      <c r="I24" s="114">
        <v>3977</v>
      </c>
      <c r="J24" s="140">
        <v>3849</v>
      </c>
      <c r="K24" s="114" t="s">
        <v>520</v>
      </c>
      <c r="L24" s="116" t="s">
        <v>520</v>
      </c>
    </row>
    <row r="25" spans="1:12" s="110" customFormat="1" ht="15" customHeight="1" x14ac:dyDescent="0.2">
      <c r="A25" s="120"/>
      <c r="B25" s="119"/>
      <c r="C25" s="257" t="s">
        <v>107</v>
      </c>
      <c r="E25" s="113">
        <v>44.388489208633096</v>
      </c>
      <c r="F25" s="115">
        <v>3085</v>
      </c>
      <c r="G25" s="114">
        <v>3238</v>
      </c>
      <c r="H25" s="114">
        <v>3228</v>
      </c>
      <c r="I25" s="114">
        <v>3186</v>
      </c>
      <c r="J25" s="140">
        <v>3047</v>
      </c>
      <c r="K25" s="114" t="s">
        <v>520</v>
      </c>
      <c r="L25" s="116" t="s">
        <v>520</v>
      </c>
    </row>
    <row r="26" spans="1:12" s="110" customFormat="1" ht="15" customHeight="1" x14ac:dyDescent="0.2">
      <c r="A26" s="120"/>
      <c r="C26" s="121" t="s">
        <v>187</v>
      </c>
      <c r="D26" s="110" t="s">
        <v>188</v>
      </c>
      <c r="E26" s="113">
        <v>3.0720803283260949</v>
      </c>
      <c r="F26" s="115">
        <v>771</v>
      </c>
      <c r="G26" s="114">
        <v>795</v>
      </c>
      <c r="H26" s="114">
        <v>818</v>
      </c>
      <c r="I26" s="114">
        <v>745</v>
      </c>
      <c r="J26" s="140">
        <v>737</v>
      </c>
      <c r="K26" s="114" t="s">
        <v>520</v>
      </c>
      <c r="L26" s="116" t="s">
        <v>520</v>
      </c>
    </row>
    <row r="27" spans="1:12" s="110" customFormat="1" ht="15" customHeight="1" x14ac:dyDescent="0.2">
      <c r="A27" s="120"/>
      <c r="B27" s="119"/>
      <c r="D27" s="258" t="s">
        <v>106</v>
      </c>
      <c r="E27" s="113">
        <v>53.307392996108952</v>
      </c>
      <c r="F27" s="115">
        <v>411</v>
      </c>
      <c r="G27" s="114">
        <v>411</v>
      </c>
      <c r="H27" s="114">
        <v>417</v>
      </c>
      <c r="I27" s="114">
        <v>365</v>
      </c>
      <c r="J27" s="140">
        <v>382</v>
      </c>
      <c r="K27" s="114" t="s">
        <v>520</v>
      </c>
      <c r="L27" s="116" t="s">
        <v>520</v>
      </c>
    </row>
    <row r="28" spans="1:12" s="110" customFormat="1" ht="15" customHeight="1" x14ac:dyDescent="0.2">
      <c r="A28" s="120"/>
      <c r="B28" s="119"/>
      <c r="D28" s="258" t="s">
        <v>107</v>
      </c>
      <c r="E28" s="113">
        <v>46.692607003891048</v>
      </c>
      <c r="F28" s="115">
        <v>360</v>
      </c>
      <c r="G28" s="114">
        <v>384</v>
      </c>
      <c r="H28" s="114">
        <v>401</v>
      </c>
      <c r="I28" s="114">
        <v>380</v>
      </c>
      <c r="J28" s="140">
        <v>355</v>
      </c>
      <c r="K28" s="114" t="s">
        <v>520</v>
      </c>
      <c r="L28" s="116" t="s">
        <v>520</v>
      </c>
    </row>
    <row r="29" spans="1:12" s="110" customFormat="1" ht="24" customHeight="1" x14ac:dyDescent="0.2">
      <c r="A29" s="603" t="s">
        <v>189</v>
      </c>
      <c r="B29" s="604"/>
      <c r="C29" s="604"/>
      <c r="D29" s="605"/>
      <c r="E29" s="113">
        <v>95.71661951627685</v>
      </c>
      <c r="F29" s="115">
        <v>24022</v>
      </c>
      <c r="G29" s="114">
        <v>25022</v>
      </c>
      <c r="H29" s="114">
        <v>25374</v>
      </c>
      <c r="I29" s="114">
        <v>25469</v>
      </c>
      <c r="J29" s="140">
        <v>24880</v>
      </c>
      <c r="K29" s="114" t="s">
        <v>520</v>
      </c>
      <c r="L29" s="116" t="s">
        <v>520</v>
      </c>
    </row>
    <row r="30" spans="1:12" s="110" customFormat="1" ht="15" customHeight="1" x14ac:dyDescent="0.2">
      <c r="A30" s="120"/>
      <c r="B30" s="119"/>
      <c r="C30" s="257" t="s">
        <v>106</v>
      </c>
      <c r="E30" s="113">
        <v>44.396802930646906</v>
      </c>
      <c r="F30" s="115">
        <v>10665</v>
      </c>
      <c r="G30" s="114">
        <v>10987</v>
      </c>
      <c r="H30" s="114">
        <v>11207</v>
      </c>
      <c r="I30" s="114">
        <v>11170</v>
      </c>
      <c r="J30" s="140">
        <v>10890</v>
      </c>
      <c r="K30" s="114" t="s">
        <v>520</v>
      </c>
      <c r="L30" s="116" t="s">
        <v>520</v>
      </c>
    </row>
    <row r="31" spans="1:12" s="110" customFormat="1" ht="15" customHeight="1" x14ac:dyDescent="0.2">
      <c r="A31" s="120"/>
      <c r="B31" s="119"/>
      <c r="C31" s="257" t="s">
        <v>107</v>
      </c>
      <c r="E31" s="113">
        <v>55.603197069353094</v>
      </c>
      <c r="F31" s="115">
        <v>13357</v>
      </c>
      <c r="G31" s="114">
        <v>14035</v>
      </c>
      <c r="H31" s="114">
        <v>14167</v>
      </c>
      <c r="I31" s="114">
        <v>14299</v>
      </c>
      <c r="J31" s="140">
        <v>13990</v>
      </c>
      <c r="K31" s="114" t="s">
        <v>520</v>
      </c>
      <c r="L31" s="116" t="s">
        <v>520</v>
      </c>
    </row>
    <row r="32" spans="1:12" s="110" customFormat="1" ht="15" customHeight="1" x14ac:dyDescent="0.2">
      <c r="A32" s="120"/>
      <c r="B32" s="119" t="s">
        <v>117</v>
      </c>
      <c r="C32" s="257"/>
      <c r="E32" s="113">
        <v>4.191736064071403</v>
      </c>
      <c r="F32" s="114">
        <v>1052</v>
      </c>
      <c r="G32" s="114">
        <v>1121</v>
      </c>
      <c r="H32" s="114">
        <v>1019</v>
      </c>
      <c r="I32" s="114">
        <v>1030</v>
      </c>
      <c r="J32" s="140">
        <v>951</v>
      </c>
      <c r="K32" s="114" t="s">
        <v>520</v>
      </c>
      <c r="L32" s="116" t="s">
        <v>520</v>
      </c>
    </row>
    <row r="33" spans="1:12" s="110" customFormat="1" ht="15" customHeight="1" x14ac:dyDescent="0.2">
      <c r="A33" s="120"/>
      <c r="B33" s="119"/>
      <c r="C33" s="257" t="s">
        <v>106</v>
      </c>
      <c r="E33" s="113">
        <v>58.079847908745251</v>
      </c>
      <c r="F33" s="114">
        <v>611</v>
      </c>
      <c r="G33" s="114">
        <v>654</v>
      </c>
      <c r="H33" s="114">
        <v>592</v>
      </c>
      <c r="I33" s="114">
        <v>592</v>
      </c>
      <c r="J33" s="140">
        <v>544</v>
      </c>
      <c r="K33" s="114" t="s">
        <v>520</v>
      </c>
      <c r="L33" s="116" t="s">
        <v>520</v>
      </c>
    </row>
    <row r="34" spans="1:12" s="110" customFormat="1" ht="15" customHeight="1" x14ac:dyDescent="0.2">
      <c r="A34" s="120"/>
      <c r="B34" s="119"/>
      <c r="C34" s="257" t="s">
        <v>107</v>
      </c>
      <c r="E34" s="113">
        <v>41.920152091254749</v>
      </c>
      <c r="F34" s="114">
        <v>441</v>
      </c>
      <c r="G34" s="114">
        <v>467</v>
      </c>
      <c r="H34" s="114">
        <v>427</v>
      </c>
      <c r="I34" s="114">
        <v>438</v>
      </c>
      <c r="J34" s="140">
        <v>407</v>
      </c>
      <c r="K34" s="114" t="s">
        <v>520</v>
      </c>
      <c r="L34" s="116" t="s">
        <v>520</v>
      </c>
    </row>
    <row r="35" spans="1:12" s="110" customFormat="1" ht="24" customHeight="1" x14ac:dyDescent="0.2">
      <c r="A35" s="603" t="s">
        <v>192</v>
      </c>
      <c r="B35" s="604"/>
      <c r="C35" s="604"/>
      <c r="D35" s="605"/>
      <c r="E35" s="113">
        <v>9.4114834442363637</v>
      </c>
      <c r="F35" s="114">
        <v>2362</v>
      </c>
      <c r="G35" s="114">
        <v>2497</v>
      </c>
      <c r="H35" s="114">
        <v>2558</v>
      </c>
      <c r="I35" s="114">
        <v>2606</v>
      </c>
      <c r="J35" s="114">
        <v>2382</v>
      </c>
      <c r="K35" s="317" t="s">
        <v>520</v>
      </c>
      <c r="L35" s="318" t="s">
        <v>520</v>
      </c>
    </row>
    <row r="36" spans="1:12" s="110" customFormat="1" ht="15" customHeight="1" x14ac:dyDescent="0.2">
      <c r="A36" s="120"/>
      <c r="B36" s="119"/>
      <c r="C36" s="257" t="s">
        <v>106</v>
      </c>
      <c r="E36" s="113">
        <v>43.607112616426754</v>
      </c>
      <c r="F36" s="114">
        <v>1030</v>
      </c>
      <c r="G36" s="114">
        <v>1075</v>
      </c>
      <c r="H36" s="114">
        <v>1089</v>
      </c>
      <c r="I36" s="114">
        <v>1121</v>
      </c>
      <c r="J36" s="114">
        <v>1026</v>
      </c>
      <c r="K36" s="317" t="s">
        <v>520</v>
      </c>
      <c r="L36" s="116" t="s">
        <v>520</v>
      </c>
    </row>
    <row r="37" spans="1:12" s="110" customFormat="1" ht="15" customHeight="1" x14ac:dyDescent="0.2">
      <c r="A37" s="120"/>
      <c r="B37" s="119"/>
      <c r="C37" s="257" t="s">
        <v>107</v>
      </c>
      <c r="E37" s="113">
        <v>56.392887383573246</v>
      </c>
      <c r="F37" s="114">
        <v>1332</v>
      </c>
      <c r="G37" s="114">
        <v>1422</v>
      </c>
      <c r="H37" s="114">
        <v>1469</v>
      </c>
      <c r="I37" s="114">
        <v>1485</v>
      </c>
      <c r="J37" s="140">
        <v>1356</v>
      </c>
      <c r="K37" s="114" t="s">
        <v>520</v>
      </c>
      <c r="L37" s="116" t="s">
        <v>520</v>
      </c>
    </row>
    <row r="38" spans="1:12" s="110" customFormat="1" ht="15" customHeight="1" x14ac:dyDescent="0.2">
      <c r="A38" s="120"/>
      <c r="B38" s="119" t="s">
        <v>329</v>
      </c>
      <c r="C38" s="257"/>
      <c r="E38" s="113">
        <v>69.151691437223576</v>
      </c>
      <c r="F38" s="114">
        <v>17355</v>
      </c>
      <c r="G38" s="114">
        <v>17971</v>
      </c>
      <c r="H38" s="114">
        <v>18151</v>
      </c>
      <c r="I38" s="114">
        <v>18204</v>
      </c>
      <c r="J38" s="140">
        <v>17828</v>
      </c>
      <c r="K38" s="114" t="s">
        <v>520</v>
      </c>
      <c r="L38" s="116" t="s">
        <v>520</v>
      </c>
    </row>
    <row r="39" spans="1:12" s="110" customFormat="1" ht="15" customHeight="1" x14ac:dyDescent="0.2">
      <c r="A39" s="120"/>
      <c r="B39" s="119"/>
      <c r="C39" s="257" t="s">
        <v>106</v>
      </c>
      <c r="E39" s="113">
        <v>44.678766925957937</v>
      </c>
      <c r="F39" s="115">
        <v>7754</v>
      </c>
      <c r="G39" s="114">
        <v>7946</v>
      </c>
      <c r="H39" s="114">
        <v>8075</v>
      </c>
      <c r="I39" s="114">
        <v>7997</v>
      </c>
      <c r="J39" s="140">
        <v>7806</v>
      </c>
      <c r="K39" s="114" t="s">
        <v>520</v>
      </c>
      <c r="L39" s="116" t="s">
        <v>520</v>
      </c>
    </row>
    <row r="40" spans="1:12" s="110" customFormat="1" ht="15" customHeight="1" x14ac:dyDescent="0.2">
      <c r="A40" s="120"/>
      <c r="B40" s="119"/>
      <c r="C40" s="257" t="s">
        <v>107</v>
      </c>
      <c r="E40" s="113">
        <v>55.321233074042063</v>
      </c>
      <c r="F40" s="115">
        <v>9601</v>
      </c>
      <c r="G40" s="114">
        <v>10025</v>
      </c>
      <c r="H40" s="114">
        <v>10076</v>
      </c>
      <c r="I40" s="114">
        <v>10207</v>
      </c>
      <c r="J40" s="140">
        <v>10022</v>
      </c>
      <c r="K40" s="114" t="s">
        <v>520</v>
      </c>
      <c r="L40" s="116" t="s">
        <v>520</v>
      </c>
    </row>
    <row r="41" spans="1:12" s="110" customFormat="1" ht="15" customHeight="1" x14ac:dyDescent="0.2">
      <c r="A41" s="120"/>
      <c r="B41" s="319" t="s">
        <v>515</v>
      </c>
      <c r="C41" s="257"/>
      <c r="E41" s="113">
        <v>8.5388691875522973</v>
      </c>
      <c r="F41" s="115">
        <v>2143</v>
      </c>
      <c r="G41" s="114">
        <v>2233</v>
      </c>
      <c r="H41" s="114">
        <v>2206</v>
      </c>
      <c r="I41" s="114">
        <v>2194</v>
      </c>
      <c r="J41" s="140">
        <v>2131</v>
      </c>
      <c r="K41" s="114" t="s">
        <v>520</v>
      </c>
      <c r="L41" s="116" t="s">
        <v>520</v>
      </c>
    </row>
    <row r="42" spans="1:12" s="110" customFormat="1" ht="15" customHeight="1" x14ac:dyDescent="0.2">
      <c r="A42" s="120"/>
      <c r="B42" s="119"/>
      <c r="C42" s="267" t="s">
        <v>106</v>
      </c>
      <c r="D42" s="182"/>
      <c r="E42" s="113">
        <v>49.23005132991134</v>
      </c>
      <c r="F42" s="115">
        <v>1055</v>
      </c>
      <c r="G42" s="114">
        <v>1098</v>
      </c>
      <c r="H42" s="114">
        <v>1094</v>
      </c>
      <c r="I42" s="114">
        <v>1086</v>
      </c>
      <c r="J42" s="140">
        <v>1071</v>
      </c>
      <c r="K42" s="114" t="s">
        <v>520</v>
      </c>
      <c r="L42" s="116" t="s">
        <v>520</v>
      </c>
    </row>
    <row r="43" spans="1:12" s="110" customFormat="1" ht="15" customHeight="1" x14ac:dyDescent="0.2">
      <c r="A43" s="120"/>
      <c r="B43" s="119"/>
      <c r="C43" s="267" t="s">
        <v>107</v>
      </c>
      <c r="D43" s="182"/>
      <c r="E43" s="113">
        <v>50.76994867008866</v>
      </c>
      <c r="F43" s="115">
        <v>1088</v>
      </c>
      <c r="G43" s="114">
        <v>1135</v>
      </c>
      <c r="H43" s="114">
        <v>1112</v>
      </c>
      <c r="I43" s="114">
        <v>1108</v>
      </c>
      <c r="J43" s="140">
        <v>1060</v>
      </c>
      <c r="K43" s="114" t="s">
        <v>520</v>
      </c>
      <c r="L43" s="116" t="s">
        <v>520</v>
      </c>
    </row>
    <row r="44" spans="1:12" s="110" customFormat="1" ht="15" customHeight="1" x14ac:dyDescent="0.2">
      <c r="A44" s="120"/>
      <c r="B44" s="119" t="s">
        <v>205</v>
      </c>
      <c r="C44" s="267"/>
      <c r="D44" s="182"/>
      <c r="E44" s="113">
        <v>12.897955930987768</v>
      </c>
      <c r="F44" s="115">
        <v>3237</v>
      </c>
      <c r="G44" s="114">
        <v>3463</v>
      </c>
      <c r="H44" s="114">
        <v>3496</v>
      </c>
      <c r="I44" s="114">
        <v>3510</v>
      </c>
      <c r="J44" s="140">
        <v>3507</v>
      </c>
      <c r="K44" s="114" t="s">
        <v>520</v>
      </c>
      <c r="L44" s="116" t="s">
        <v>520</v>
      </c>
    </row>
    <row r="45" spans="1:12" s="110" customFormat="1" ht="15" customHeight="1" x14ac:dyDescent="0.2">
      <c r="A45" s="120"/>
      <c r="B45" s="119"/>
      <c r="C45" s="267" t="s">
        <v>106</v>
      </c>
      <c r="D45" s="182"/>
      <c r="E45" s="113">
        <v>44.701884460920603</v>
      </c>
      <c r="F45" s="115">
        <v>1447</v>
      </c>
      <c r="G45" s="114">
        <v>1531</v>
      </c>
      <c r="H45" s="114">
        <v>1550</v>
      </c>
      <c r="I45" s="114">
        <v>1564</v>
      </c>
      <c r="J45" s="140">
        <v>1539</v>
      </c>
      <c r="K45" s="114" t="s">
        <v>520</v>
      </c>
      <c r="L45" s="116" t="s">
        <v>520</v>
      </c>
    </row>
    <row r="46" spans="1:12" s="110" customFormat="1" ht="15" customHeight="1" x14ac:dyDescent="0.2">
      <c r="A46" s="123"/>
      <c r="B46" s="124"/>
      <c r="C46" s="259" t="s">
        <v>107</v>
      </c>
      <c r="D46" s="260"/>
      <c r="E46" s="125">
        <v>55.298115539079397</v>
      </c>
      <c r="F46" s="143">
        <v>1790</v>
      </c>
      <c r="G46" s="144">
        <v>1932</v>
      </c>
      <c r="H46" s="144">
        <v>1946</v>
      </c>
      <c r="I46" s="144">
        <v>1946</v>
      </c>
      <c r="J46" s="145">
        <v>1968</v>
      </c>
      <c r="K46" s="144" t="s">
        <v>520</v>
      </c>
      <c r="L46" s="146" t="s">
        <v>520</v>
      </c>
    </row>
    <row r="47" spans="1:12" s="268" customFormat="1" ht="11.25" customHeight="1" x14ac:dyDescent="0.2">
      <c r="B47" s="269"/>
      <c r="C47" s="269"/>
      <c r="D47" s="270"/>
      <c r="E47" s="270"/>
      <c r="F47" s="271"/>
      <c r="G47" s="271"/>
      <c r="H47" s="271"/>
      <c r="I47" s="271"/>
      <c r="J47" s="271"/>
      <c r="K47" s="271"/>
      <c r="L47" s="150" t="s">
        <v>45</v>
      </c>
    </row>
    <row r="48" spans="1:12" s="151" customFormat="1" ht="12.75" customHeight="1" x14ac:dyDescent="0.15">
      <c r="A48" s="152" t="s">
        <v>206</v>
      </c>
      <c r="B48" s="192"/>
      <c r="C48" s="192"/>
      <c r="D48" s="192"/>
      <c r="E48" s="272"/>
      <c r="F48" s="273"/>
      <c r="G48" s="273"/>
      <c r="H48" s="273"/>
      <c r="I48" s="273"/>
      <c r="J48" s="273"/>
      <c r="K48" s="273"/>
      <c r="L48" s="275"/>
    </row>
    <row r="49" spans="1:12" ht="11.25" x14ac:dyDescent="0.2">
      <c r="A49" s="276" t="s">
        <v>330</v>
      </c>
      <c r="B49" s="192"/>
      <c r="C49" s="192"/>
      <c r="D49" s="192"/>
      <c r="E49" s="272"/>
      <c r="F49" s="273"/>
      <c r="G49" s="273"/>
      <c r="H49" s="273"/>
      <c r="I49" s="273"/>
      <c r="J49" s="273"/>
      <c r="K49" s="273"/>
      <c r="L49" s="275"/>
    </row>
    <row r="50" spans="1:12" ht="14.25" customHeight="1" x14ac:dyDescent="0.2">
      <c r="A50" s="533" t="s">
        <v>516</v>
      </c>
      <c r="B50" s="192"/>
      <c r="C50" s="192"/>
      <c r="D50" s="192"/>
      <c r="E50" s="272"/>
      <c r="F50" s="273"/>
      <c r="G50" s="273"/>
      <c r="H50" s="273"/>
      <c r="I50" s="273"/>
      <c r="J50" s="273"/>
      <c r="K50" s="273"/>
      <c r="L50" s="275"/>
    </row>
    <row r="51" spans="1:12" ht="18.75" customHeight="1" x14ac:dyDescent="0.2">
      <c r="A51" s="565" t="s">
        <v>210</v>
      </c>
      <c r="B51" s="565"/>
      <c r="C51" s="565"/>
      <c r="D51" s="565"/>
      <c r="E51" s="565"/>
      <c r="F51" s="565"/>
      <c r="G51" s="565"/>
      <c r="H51" s="565"/>
      <c r="I51" s="565"/>
      <c r="J51" s="565"/>
      <c r="K51" s="565"/>
      <c r="L51" s="565"/>
    </row>
    <row r="52" spans="1:12" ht="11.25" x14ac:dyDescent="0.2">
      <c r="A52" s="565" t="s">
        <v>211</v>
      </c>
      <c r="B52" s="565"/>
      <c r="C52" s="565"/>
      <c r="D52" s="565"/>
      <c r="E52" s="565"/>
      <c r="F52" s="565"/>
      <c r="G52" s="565"/>
      <c r="H52" s="565"/>
      <c r="I52" s="565"/>
      <c r="J52" s="565"/>
      <c r="K52" s="565"/>
      <c r="L52" s="565"/>
    </row>
    <row r="53" spans="1:12" ht="11.25" x14ac:dyDescent="0.2">
      <c r="A53" s="619"/>
      <c r="B53" s="619"/>
      <c r="C53" s="619"/>
      <c r="D53" s="619"/>
      <c r="E53" s="619"/>
      <c r="F53" s="619"/>
      <c r="G53" s="619"/>
      <c r="H53" s="619"/>
      <c r="I53" s="619"/>
      <c r="J53" s="619"/>
      <c r="K53" s="619"/>
      <c r="L53" s="619"/>
    </row>
    <row r="54" spans="1:12" ht="21" customHeight="1" x14ac:dyDescent="0.2">
      <c r="A54" s="601"/>
      <c r="B54" s="601"/>
      <c r="C54" s="601"/>
      <c r="D54" s="601"/>
      <c r="E54" s="601"/>
      <c r="F54" s="601"/>
      <c r="G54" s="601"/>
      <c r="H54" s="601"/>
      <c r="I54" s="601"/>
      <c r="J54" s="601"/>
      <c r="K54" s="601"/>
      <c r="L54" s="601"/>
    </row>
    <row r="55" spans="1:12" ht="12.75" customHeight="1" x14ac:dyDescent="0.2"/>
  </sheetData>
  <mergeCells count="22">
    <mergeCell ref="A12:D12"/>
    <mergeCell ref="B13:C13"/>
    <mergeCell ref="A3:L3"/>
    <mergeCell ref="A4:L4"/>
    <mergeCell ref="A5:F5"/>
    <mergeCell ref="A7:D10"/>
    <mergeCell ref="E7:E10"/>
    <mergeCell ref="F7:J7"/>
    <mergeCell ref="K7:L8"/>
    <mergeCell ref="F8:F9"/>
    <mergeCell ref="G8:G9"/>
    <mergeCell ref="H8:H9"/>
    <mergeCell ref="A6:L6"/>
    <mergeCell ref="I8:I9"/>
    <mergeCell ref="J8:J9"/>
    <mergeCell ref="A54:L54"/>
    <mergeCell ref="A14:D14"/>
    <mergeCell ref="A35:D35"/>
    <mergeCell ref="A51:L51"/>
    <mergeCell ref="A52:L52"/>
    <mergeCell ref="A53:L53"/>
    <mergeCell ref="A29:D29"/>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68" t="s">
        <v>331</v>
      </c>
      <c r="B3" s="568"/>
      <c r="C3" s="568"/>
      <c r="D3" s="568"/>
      <c r="E3" s="568"/>
      <c r="F3" s="568"/>
      <c r="G3" s="568"/>
      <c r="H3" s="568"/>
      <c r="I3" s="568"/>
      <c r="J3" s="568"/>
    </row>
    <row r="4" spans="1:15" s="94" customFormat="1" ht="12" customHeight="1" x14ac:dyDescent="0.2">
      <c r="A4" s="569" t="s">
        <v>92</v>
      </c>
      <c r="B4" s="569"/>
      <c r="C4" s="569"/>
      <c r="D4" s="569"/>
      <c r="E4" s="569"/>
      <c r="F4" s="569"/>
      <c r="G4" s="569"/>
      <c r="H4" s="569"/>
      <c r="I4" s="569"/>
      <c r="J4" s="569"/>
    </row>
    <row r="5" spans="1:15" s="94" customFormat="1" ht="12" customHeight="1" x14ac:dyDescent="0.2">
      <c r="A5" s="570" t="s">
        <v>57</v>
      </c>
      <c r="B5" s="570"/>
      <c r="C5" s="570"/>
      <c r="D5" s="570"/>
      <c r="E5" s="252"/>
      <c r="F5" s="252"/>
      <c r="G5" s="252"/>
      <c r="H5" s="252"/>
      <c r="I5" s="252"/>
      <c r="J5" s="252"/>
    </row>
    <row r="6" spans="1:15" s="94" customFormat="1" ht="24.95" customHeight="1" x14ac:dyDescent="0.2">
      <c r="A6" s="571" t="s">
        <v>519</v>
      </c>
      <c r="B6" s="572"/>
      <c r="C6" s="572"/>
      <c r="D6" s="572"/>
      <c r="E6" s="572"/>
      <c r="F6" s="572"/>
      <c r="G6" s="572"/>
      <c r="H6" s="572"/>
      <c r="I6" s="572"/>
      <c r="J6" s="572"/>
    </row>
    <row r="7" spans="1:15" s="91" customFormat="1" ht="12" customHeight="1" x14ac:dyDescent="0.2">
      <c r="A7" s="585" t="s">
        <v>213</v>
      </c>
      <c r="B7" s="586"/>
      <c r="C7" s="579" t="s">
        <v>94</v>
      </c>
      <c r="D7" s="582" t="s">
        <v>326</v>
      </c>
      <c r="E7" s="583"/>
      <c r="F7" s="583"/>
      <c r="G7" s="583"/>
      <c r="H7" s="584"/>
      <c r="I7" s="585" t="s">
        <v>180</v>
      </c>
      <c r="J7" s="586"/>
      <c r="K7" s="96"/>
      <c r="L7" s="96"/>
      <c r="M7" s="96"/>
      <c r="N7" s="96"/>
      <c r="O7" s="96"/>
    </row>
    <row r="8" spans="1:15" ht="21.75" customHeight="1" x14ac:dyDescent="0.2">
      <c r="A8" s="614"/>
      <c r="B8" s="615"/>
      <c r="C8" s="580"/>
      <c r="D8" s="589" t="s">
        <v>97</v>
      </c>
      <c r="E8" s="589" t="s">
        <v>98</v>
      </c>
      <c r="F8" s="589" t="s">
        <v>99</v>
      </c>
      <c r="G8" s="589" t="s">
        <v>100</v>
      </c>
      <c r="H8" s="589" t="s">
        <v>101</v>
      </c>
      <c r="I8" s="587"/>
      <c r="J8" s="588"/>
    </row>
    <row r="9" spans="1:15" ht="12" customHeight="1" x14ac:dyDescent="0.2">
      <c r="A9" s="614"/>
      <c r="B9" s="615"/>
      <c r="C9" s="580"/>
      <c r="D9" s="590"/>
      <c r="E9" s="590"/>
      <c r="F9" s="590"/>
      <c r="G9" s="590"/>
      <c r="H9" s="590"/>
      <c r="I9" s="98" t="s">
        <v>102</v>
      </c>
      <c r="J9" s="99" t="s">
        <v>103</v>
      </c>
    </row>
    <row r="10" spans="1:15" ht="12" customHeight="1" x14ac:dyDescent="0.2">
      <c r="A10" s="282"/>
      <c r="B10" s="283"/>
      <c r="C10" s="581"/>
      <c r="D10" s="100">
        <v>1</v>
      </c>
      <c r="E10" s="100">
        <v>2</v>
      </c>
      <c r="F10" s="100">
        <v>3</v>
      </c>
      <c r="G10" s="100">
        <v>4</v>
      </c>
      <c r="H10" s="100">
        <v>5</v>
      </c>
      <c r="I10" s="100">
        <v>6</v>
      </c>
      <c r="J10" s="100">
        <v>7</v>
      </c>
      <c r="K10" s="101"/>
    </row>
    <row r="11" spans="1:15" s="192" customFormat="1" ht="24.95" customHeight="1" x14ac:dyDescent="0.2">
      <c r="A11" s="616" t="s">
        <v>104</v>
      </c>
      <c r="B11" s="617"/>
      <c r="C11" s="284">
        <v>100</v>
      </c>
      <c r="D11" s="115">
        <v>25097</v>
      </c>
      <c r="E11" s="114">
        <v>26164</v>
      </c>
      <c r="F11" s="114">
        <v>26411</v>
      </c>
      <c r="G11" s="114">
        <v>26514</v>
      </c>
      <c r="H11" s="140">
        <v>25848</v>
      </c>
      <c r="I11" s="115" t="s">
        <v>520</v>
      </c>
      <c r="J11" s="116" t="s">
        <v>520</v>
      </c>
    </row>
    <row r="12" spans="1:15" s="110" customFormat="1" ht="24.95" customHeight="1" x14ac:dyDescent="0.2">
      <c r="A12" s="193" t="s">
        <v>132</v>
      </c>
      <c r="B12" s="194" t="s">
        <v>133</v>
      </c>
      <c r="C12" s="113">
        <v>1.7452285133681316</v>
      </c>
      <c r="D12" s="115">
        <v>438</v>
      </c>
      <c r="E12" s="114">
        <v>433</v>
      </c>
      <c r="F12" s="114">
        <v>510</v>
      </c>
      <c r="G12" s="114">
        <v>435</v>
      </c>
      <c r="H12" s="140">
        <v>404</v>
      </c>
      <c r="I12" s="115" t="s">
        <v>520</v>
      </c>
      <c r="J12" s="116" t="s">
        <v>520</v>
      </c>
    </row>
    <row r="13" spans="1:15" s="110" customFormat="1" ht="24.95" customHeight="1" x14ac:dyDescent="0.2">
      <c r="A13" s="193" t="s">
        <v>134</v>
      </c>
      <c r="B13" s="199" t="s">
        <v>214</v>
      </c>
      <c r="C13" s="113">
        <v>0.78495437701717341</v>
      </c>
      <c r="D13" s="115">
        <v>197</v>
      </c>
      <c r="E13" s="114">
        <v>208</v>
      </c>
      <c r="F13" s="114">
        <v>219</v>
      </c>
      <c r="G13" s="114">
        <v>221</v>
      </c>
      <c r="H13" s="140">
        <v>215</v>
      </c>
      <c r="I13" s="115" t="s">
        <v>520</v>
      </c>
      <c r="J13" s="116" t="s">
        <v>520</v>
      </c>
    </row>
    <row r="14" spans="1:15" s="286" customFormat="1" ht="24.95" customHeight="1" x14ac:dyDescent="0.2">
      <c r="A14" s="193" t="s">
        <v>215</v>
      </c>
      <c r="B14" s="199" t="s">
        <v>137</v>
      </c>
      <c r="C14" s="113">
        <v>12.340120333107542</v>
      </c>
      <c r="D14" s="115">
        <v>3097</v>
      </c>
      <c r="E14" s="114">
        <v>3209</v>
      </c>
      <c r="F14" s="114">
        <v>3259</v>
      </c>
      <c r="G14" s="114">
        <v>3370</v>
      </c>
      <c r="H14" s="140">
        <v>3386</v>
      </c>
      <c r="I14" s="115" t="s">
        <v>520</v>
      </c>
      <c r="J14" s="116" t="s">
        <v>520</v>
      </c>
      <c r="K14" s="110"/>
      <c r="L14" s="110"/>
      <c r="M14" s="110"/>
      <c r="N14" s="110"/>
      <c r="O14" s="110"/>
    </row>
    <row r="15" spans="1:15" s="110" customFormat="1" ht="24.95" customHeight="1" x14ac:dyDescent="0.2">
      <c r="A15" s="193" t="s">
        <v>216</v>
      </c>
      <c r="B15" s="199" t="s">
        <v>217</v>
      </c>
      <c r="C15" s="113">
        <v>2.5859664501733275</v>
      </c>
      <c r="D15" s="115">
        <v>649</v>
      </c>
      <c r="E15" s="114">
        <v>672</v>
      </c>
      <c r="F15" s="114">
        <v>669</v>
      </c>
      <c r="G15" s="114">
        <v>683</v>
      </c>
      <c r="H15" s="140">
        <v>653</v>
      </c>
      <c r="I15" s="115" t="s">
        <v>520</v>
      </c>
      <c r="J15" s="116" t="s">
        <v>520</v>
      </c>
    </row>
    <row r="16" spans="1:15" s="286" customFormat="1" ht="24.95" customHeight="1" x14ac:dyDescent="0.2">
      <c r="A16" s="193" t="s">
        <v>218</v>
      </c>
      <c r="B16" s="199" t="s">
        <v>141</v>
      </c>
      <c r="C16" s="113">
        <v>7.6622703908833723</v>
      </c>
      <c r="D16" s="115">
        <v>1923</v>
      </c>
      <c r="E16" s="114">
        <v>1982</v>
      </c>
      <c r="F16" s="114">
        <v>2026</v>
      </c>
      <c r="G16" s="114">
        <v>2110</v>
      </c>
      <c r="H16" s="140">
        <v>2116</v>
      </c>
      <c r="I16" s="115" t="s">
        <v>520</v>
      </c>
      <c r="J16" s="116" t="s">
        <v>520</v>
      </c>
      <c r="K16" s="110"/>
      <c r="L16" s="110"/>
      <c r="M16" s="110"/>
      <c r="N16" s="110"/>
      <c r="O16" s="110"/>
    </row>
    <row r="17" spans="1:15" s="110" customFormat="1" ht="24.95" customHeight="1" x14ac:dyDescent="0.2">
      <c r="A17" s="193" t="s">
        <v>142</v>
      </c>
      <c r="B17" s="199" t="s">
        <v>220</v>
      </c>
      <c r="C17" s="113">
        <v>2.0918834920508429</v>
      </c>
      <c r="D17" s="115">
        <v>525</v>
      </c>
      <c r="E17" s="114">
        <v>555</v>
      </c>
      <c r="F17" s="114">
        <v>564</v>
      </c>
      <c r="G17" s="114">
        <v>577</v>
      </c>
      <c r="H17" s="140">
        <v>617</v>
      </c>
      <c r="I17" s="115" t="s">
        <v>520</v>
      </c>
      <c r="J17" s="116" t="s">
        <v>520</v>
      </c>
    </row>
    <row r="18" spans="1:15" s="286" customFormat="1" ht="24.95" customHeight="1" x14ac:dyDescent="0.2">
      <c r="A18" s="201" t="s">
        <v>144</v>
      </c>
      <c r="B18" s="202" t="s">
        <v>145</v>
      </c>
      <c r="C18" s="113">
        <v>5.470773399211061</v>
      </c>
      <c r="D18" s="115">
        <v>1373</v>
      </c>
      <c r="E18" s="114">
        <v>1362</v>
      </c>
      <c r="F18" s="114">
        <v>1374</v>
      </c>
      <c r="G18" s="114">
        <v>1365</v>
      </c>
      <c r="H18" s="140">
        <v>1338</v>
      </c>
      <c r="I18" s="115" t="s">
        <v>520</v>
      </c>
      <c r="J18" s="116" t="s">
        <v>520</v>
      </c>
      <c r="K18" s="110"/>
      <c r="L18" s="110"/>
      <c r="M18" s="110"/>
      <c r="N18" s="110"/>
      <c r="O18" s="110"/>
    </row>
    <row r="19" spans="1:15" s="110" customFormat="1" ht="24.95" customHeight="1" x14ac:dyDescent="0.2">
      <c r="A19" s="193" t="s">
        <v>146</v>
      </c>
      <c r="B19" s="199" t="s">
        <v>147</v>
      </c>
      <c r="C19" s="113">
        <v>14.830457823644259</v>
      </c>
      <c r="D19" s="115">
        <v>3722</v>
      </c>
      <c r="E19" s="114">
        <v>3840</v>
      </c>
      <c r="F19" s="114">
        <v>3834</v>
      </c>
      <c r="G19" s="114">
        <v>3840</v>
      </c>
      <c r="H19" s="140">
        <v>3752</v>
      </c>
      <c r="I19" s="115" t="s">
        <v>520</v>
      </c>
      <c r="J19" s="116" t="s">
        <v>520</v>
      </c>
    </row>
    <row r="20" spans="1:15" s="286" customFormat="1" ht="24.95" customHeight="1" x14ac:dyDescent="0.2">
      <c r="A20" s="193" t="s">
        <v>148</v>
      </c>
      <c r="B20" s="199" t="s">
        <v>149</v>
      </c>
      <c r="C20" s="113">
        <v>6.0565007769852972</v>
      </c>
      <c r="D20" s="115">
        <v>1520</v>
      </c>
      <c r="E20" s="114">
        <v>1555</v>
      </c>
      <c r="F20" s="114">
        <v>1572</v>
      </c>
      <c r="G20" s="114">
        <v>1568</v>
      </c>
      <c r="H20" s="140">
        <v>1556</v>
      </c>
      <c r="I20" s="115" t="s">
        <v>520</v>
      </c>
      <c r="J20" s="116" t="s">
        <v>520</v>
      </c>
      <c r="K20" s="110"/>
      <c r="L20" s="110"/>
      <c r="M20" s="110"/>
      <c r="N20" s="110"/>
      <c r="O20" s="110"/>
    </row>
    <row r="21" spans="1:15" s="110" customFormat="1" ht="24.95" customHeight="1" x14ac:dyDescent="0.2">
      <c r="A21" s="201" t="s">
        <v>150</v>
      </c>
      <c r="B21" s="202" t="s">
        <v>151</v>
      </c>
      <c r="C21" s="113">
        <v>9.8816591624496954</v>
      </c>
      <c r="D21" s="115">
        <v>2480</v>
      </c>
      <c r="E21" s="114">
        <v>2944</v>
      </c>
      <c r="F21" s="114">
        <v>2967</v>
      </c>
      <c r="G21" s="114">
        <v>3030</v>
      </c>
      <c r="H21" s="140">
        <v>2784</v>
      </c>
      <c r="I21" s="115" t="s">
        <v>520</v>
      </c>
      <c r="J21" s="116" t="s">
        <v>520</v>
      </c>
    </row>
    <row r="22" spans="1:15" s="110" customFormat="1" ht="24.95" customHeight="1" x14ac:dyDescent="0.2">
      <c r="A22" s="201" t="s">
        <v>152</v>
      </c>
      <c r="B22" s="199" t="s">
        <v>153</v>
      </c>
      <c r="C22" s="113">
        <v>0.9244132764872296</v>
      </c>
      <c r="D22" s="115">
        <v>232</v>
      </c>
      <c r="E22" s="114">
        <v>239</v>
      </c>
      <c r="F22" s="114">
        <v>260</v>
      </c>
      <c r="G22" s="114">
        <v>241</v>
      </c>
      <c r="H22" s="140">
        <v>242</v>
      </c>
      <c r="I22" s="115" t="s">
        <v>520</v>
      </c>
      <c r="J22" s="116" t="s">
        <v>520</v>
      </c>
    </row>
    <row r="23" spans="1:15" s="110" customFormat="1" ht="24.95" customHeight="1" x14ac:dyDescent="0.2">
      <c r="A23" s="193" t="s">
        <v>154</v>
      </c>
      <c r="B23" s="199" t="s">
        <v>155</v>
      </c>
      <c r="C23" s="113">
        <v>1.0120731561541221</v>
      </c>
      <c r="D23" s="115">
        <v>254</v>
      </c>
      <c r="E23" s="114">
        <v>268</v>
      </c>
      <c r="F23" s="114">
        <v>265</v>
      </c>
      <c r="G23" s="114">
        <v>268</v>
      </c>
      <c r="H23" s="140">
        <v>253</v>
      </c>
      <c r="I23" s="115" t="s">
        <v>520</v>
      </c>
      <c r="J23" s="116" t="s">
        <v>520</v>
      </c>
    </row>
    <row r="24" spans="1:15" s="110" customFormat="1" ht="24.95" customHeight="1" x14ac:dyDescent="0.2">
      <c r="A24" s="193" t="s">
        <v>156</v>
      </c>
      <c r="B24" s="199" t="s">
        <v>221</v>
      </c>
      <c r="C24" s="113">
        <v>8.8815396262501487</v>
      </c>
      <c r="D24" s="115">
        <v>2229</v>
      </c>
      <c r="E24" s="114">
        <v>2284</v>
      </c>
      <c r="F24" s="114">
        <v>2257</v>
      </c>
      <c r="G24" s="114">
        <v>2239</v>
      </c>
      <c r="H24" s="140">
        <v>2165</v>
      </c>
      <c r="I24" s="115" t="s">
        <v>520</v>
      </c>
      <c r="J24" s="116" t="s">
        <v>520</v>
      </c>
    </row>
    <row r="25" spans="1:15" s="110" customFormat="1" ht="24.95" customHeight="1" x14ac:dyDescent="0.2">
      <c r="A25" s="193" t="s">
        <v>222</v>
      </c>
      <c r="B25" s="204" t="s">
        <v>159</v>
      </c>
      <c r="C25" s="113">
        <v>12.228553213531498</v>
      </c>
      <c r="D25" s="115">
        <v>3069</v>
      </c>
      <c r="E25" s="114">
        <v>3238</v>
      </c>
      <c r="F25" s="114">
        <v>3247</v>
      </c>
      <c r="G25" s="114">
        <v>3267</v>
      </c>
      <c r="H25" s="140">
        <v>3350</v>
      </c>
      <c r="I25" s="115" t="s">
        <v>520</v>
      </c>
      <c r="J25" s="116" t="s">
        <v>520</v>
      </c>
    </row>
    <row r="26" spans="1:15" s="110" customFormat="1" ht="24.95" customHeight="1" x14ac:dyDescent="0.2">
      <c r="A26" s="201">
        <v>782.78300000000002</v>
      </c>
      <c r="B26" s="203" t="s">
        <v>160</v>
      </c>
      <c r="C26" s="113">
        <v>1.3069291150336693</v>
      </c>
      <c r="D26" s="115">
        <v>328</v>
      </c>
      <c r="E26" s="114">
        <v>353</v>
      </c>
      <c r="F26" s="114">
        <v>350</v>
      </c>
      <c r="G26" s="114">
        <v>314</v>
      </c>
      <c r="H26" s="140">
        <v>297</v>
      </c>
      <c r="I26" s="115" t="s">
        <v>520</v>
      </c>
      <c r="J26" s="116" t="s">
        <v>520</v>
      </c>
    </row>
    <row r="27" spans="1:15" s="110" customFormat="1" ht="24.95" customHeight="1" x14ac:dyDescent="0.2">
      <c r="A27" s="193" t="s">
        <v>161</v>
      </c>
      <c r="B27" s="199" t="s">
        <v>162</v>
      </c>
      <c r="C27" s="113">
        <v>2.7692552894768299</v>
      </c>
      <c r="D27" s="115">
        <v>695</v>
      </c>
      <c r="E27" s="114">
        <v>721</v>
      </c>
      <c r="F27" s="114">
        <v>815</v>
      </c>
      <c r="G27" s="114">
        <v>820</v>
      </c>
      <c r="H27" s="140">
        <v>723</v>
      </c>
      <c r="I27" s="115" t="s">
        <v>520</v>
      </c>
      <c r="J27" s="116" t="s">
        <v>520</v>
      </c>
    </row>
    <row r="28" spans="1:15" s="110" customFormat="1" ht="24.95" customHeight="1" x14ac:dyDescent="0.2">
      <c r="A28" s="193" t="s">
        <v>163</v>
      </c>
      <c r="B28" s="199" t="s">
        <v>164</v>
      </c>
      <c r="C28" s="113">
        <v>0.98816591624496952</v>
      </c>
      <c r="D28" s="115">
        <v>248</v>
      </c>
      <c r="E28" s="114">
        <v>239</v>
      </c>
      <c r="F28" s="114">
        <v>230</v>
      </c>
      <c r="G28" s="114">
        <v>257</v>
      </c>
      <c r="H28" s="140">
        <v>247</v>
      </c>
      <c r="I28" s="115" t="s">
        <v>520</v>
      </c>
      <c r="J28" s="116" t="s">
        <v>520</v>
      </c>
    </row>
    <row r="29" spans="1:15" s="110" customFormat="1" ht="24.95" customHeight="1" x14ac:dyDescent="0.2">
      <c r="A29" s="193">
        <v>86</v>
      </c>
      <c r="B29" s="199" t="s">
        <v>165</v>
      </c>
      <c r="C29" s="113">
        <v>5.5903095987568232</v>
      </c>
      <c r="D29" s="115">
        <v>1403</v>
      </c>
      <c r="E29" s="114">
        <v>1380</v>
      </c>
      <c r="F29" s="114">
        <v>1368</v>
      </c>
      <c r="G29" s="114">
        <v>1351</v>
      </c>
      <c r="H29" s="140">
        <v>1343</v>
      </c>
      <c r="I29" s="115" t="s">
        <v>520</v>
      </c>
      <c r="J29" s="116" t="s">
        <v>520</v>
      </c>
    </row>
    <row r="30" spans="1:15" s="110" customFormat="1" ht="24.95" customHeight="1" x14ac:dyDescent="0.2">
      <c r="A30" s="193">
        <v>87.88</v>
      </c>
      <c r="B30" s="204" t="s">
        <v>166</v>
      </c>
      <c r="C30" s="113">
        <v>3.9446945850101605</v>
      </c>
      <c r="D30" s="115">
        <v>990</v>
      </c>
      <c r="E30" s="114">
        <v>970</v>
      </c>
      <c r="F30" s="114">
        <v>958</v>
      </c>
      <c r="G30" s="114">
        <v>972</v>
      </c>
      <c r="H30" s="140">
        <v>998</v>
      </c>
      <c r="I30" s="115" t="s">
        <v>520</v>
      </c>
      <c r="J30" s="116" t="s">
        <v>520</v>
      </c>
    </row>
    <row r="31" spans="1:15" s="110" customFormat="1" ht="24.95" customHeight="1" x14ac:dyDescent="0.2">
      <c r="A31" s="193" t="s">
        <v>167</v>
      </c>
      <c r="B31" s="199" t="s">
        <v>168</v>
      </c>
      <c r="C31" s="113">
        <v>11.23640275730167</v>
      </c>
      <c r="D31" s="115">
        <v>2820</v>
      </c>
      <c r="E31" s="114">
        <v>2919</v>
      </c>
      <c r="F31" s="114">
        <v>2924</v>
      </c>
      <c r="G31" s="114">
        <v>2954</v>
      </c>
      <c r="H31" s="140">
        <v>2792</v>
      </c>
      <c r="I31" s="115" t="s">
        <v>520</v>
      </c>
      <c r="J31" s="116" t="s">
        <v>520</v>
      </c>
    </row>
    <row r="32" spans="1:15" s="110" customFormat="1" ht="24.95" customHeight="1" x14ac:dyDescent="0.2">
      <c r="A32" s="193"/>
      <c r="B32" s="204" t="s">
        <v>169</v>
      </c>
      <c r="C32" s="113" t="s">
        <v>513</v>
      </c>
      <c r="D32" s="115" t="s">
        <v>513</v>
      </c>
      <c r="E32" s="114" t="s">
        <v>513</v>
      </c>
      <c r="F32" s="114" t="s">
        <v>513</v>
      </c>
      <c r="G32" s="114" t="s">
        <v>513</v>
      </c>
      <c r="H32" s="140" t="s">
        <v>513</v>
      </c>
      <c r="I32" s="115" t="s">
        <v>520</v>
      </c>
      <c r="J32" s="116" t="s">
        <v>520</v>
      </c>
    </row>
    <row r="33" spans="1:10" s="110" customFormat="1" ht="24.95" customHeight="1" x14ac:dyDescent="0.2">
      <c r="A33" s="205" t="s">
        <v>170</v>
      </c>
      <c r="B33" s="206"/>
      <c r="C33" s="288"/>
      <c r="D33" s="115"/>
      <c r="E33" s="114"/>
      <c r="F33" s="114"/>
      <c r="G33" s="114"/>
      <c r="H33" s="140"/>
      <c r="I33" s="137"/>
      <c r="J33" s="138"/>
    </row>
    <row r="34" spans="1:10" s="110" customFormat="1" ht="24.95" customHeight="1" x14ac:dyDescent="0.2">
      <c r="A34" s="289" t="s">
        <v>132</v>
      </c>
      <c r="B34" s="290" t="s">
        <v>133</v>
      </c>
      <c r="C34" s="113">
        <v>1.7452285133681316</v>
      </c>
      <c r="D34" s="115">
        <v>438</v>
      </c>
      <c r="E34" s="114">
        <v>433</v>
      </c>
      <c r="F34" s="114">
        <v>510</v>
      </c>
      <c r="G34" s="114">
        <v>435</v>
      </c>
      <c r="H34" s="140">
        <v>404</v>
      </c>
      <c r="I34" s="115" t="s">
        <v>520</v>
      </c>
      <c r="J34" s="116" t="s">
        <v>520</v>
      </c>
    </row>
    <row r="35" spans="1:10" s="110" customFormat="1" ht="24.95" customHeight="1" x14ac:dyDescent="0.2">
      <c r="A35" s="291" t="s">
        <v>171</v>
      </c>
      <c r="B35" s="292" t="s">
        <v>172</v>
      </c>
      <c r="C35" s="113">
        <v>18.595848109335776</v>
      </c>
      <c r="D35" s="115">
        <v>4667</v>
      </c>
      <c r="E35" s="114">
        <v>4779</v>
      </c>
      <c r="F35" s="114">
        <v>4852</v>
      </c>
      <c r="G35" s="114">
        <v>4956</v>
      </c>
      <c r="H35" s="140">
        <v>4939</v>
      </c>
      <c r="I35" s="115" t="s">
        <v>520</v>
      </c>
      <c r="J35" s="116" t="s">
        <v>520</v>
      </c>
    </row>
    <row r="36" spans="1:10" s="110" customFormat="1" ht="24.95" customHeight="1" x14ac:dyDescent="0.2">
      <c r="A36" s="293" t="s">
        <v>173</v>
      </c>
      <c r="B36" s="294" t="s">
        <v>174</v>
      </c>
      <c r="C36" s="125">
        <v>79.650954297326379</v>
      </c>
      <c r="D36" s="143">
        <v>19990</v>
      </c>
      <c r="E36" s="144">
        <v>20950</v>
      </c>
      <c r="F36" s="144">
        <v>21047</v>
      </c>
      <c r="G36" s="144">
        <v>21121</v>
      </c>
      <c r="H36" s="145">
        <v>20502</v>
      </c>
      <c r="I36" s="143" t="s">
        <v>520</v>
      </c>
      <c r="J36" s="146" t="s">
        <v>520</v>
      </c>
    </row>
    <row r="37" spans="1:10" s="322" customFormat="1" ht="11.25" customHeight="1" x14ac:dyDescent="0.15">
      <c r="A37" s="320"/>
      <c r="B37" s="321"/>
      <c r="C37" s="321"/>
      <c r="D37" s="149"/>
      <c r="E37" s="149"/>
      <c r="F37" s="149"/>
      <c r="G37" s="149"/>
      <c r="H37" s="149"/>
      <c r="I37" s="149"/>
      <c r="J37" s="217" t="s">
        <v>45</v>
      </c>
    </row>
    <row r="38" spans="1:10" s="286" customFormat="1" ht="12.75" customHeight="1" x14ac:dyDescent="0.15">
      <c r="A38" s="214" t="s">
        <v>122</v>
      </c>
      <c r="B38" s="295"/>
      <c r="C38" s="295"/>
      <c r="D38" s="295"/>
      <c r="E38" s="295"/>
      <c r="F38" s="295"/>
      <c r="G38" s="295"/>
      <c r="H38" s="295"/>
      <c r="I38" s="295"/>
      <c r="J38" s="295"/>
    </row>
    <row r="39" spans="1:10" ht="31.5" customHeight="1" x14ac:dyDescent="0.2">
      <c r="A39" s="613" t="s">
        <v>225</v>
      </c>
      <c r="B39" s="613"/>
      <c r="C39" s="613"/>
      <c r="D39" s="613"/>
      <c r="E39" s="613"/>
      <c r="F39" s="613"/>
      <c r="G39" s="613"/>
      <c r="H39" s="613"/>
      <c r="I39" s="613"/>
      <c r="J39" s="613"/>
    </row>
    <row r="40" spans="1:10" ht="18.75" customHeight="1" x14ac:dyDescent="0.2">
      <c r="A40" s="613"/>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68" t="s">
        <v>332</v>
      </c>
      <c r="B3" s="568"/>
      <c r="C3" s="568"/>
      <c r="D3" s="568"/>
      <c r="E3" s="568"/>
      <c r="F3" s="568"/>
      <c r="G3" s="568"/>
      <c r="H3" s="568"/>
      <c r="I3" s="568"/>
      <c r="J3" s="568"/>
      <c r="K3" s="568"/>
    </row>
    <row r="4" spans="1:15" s="94" customFormat="1" ht="12" customHeight="1" x14ac:dyDescent="0.2">
      <c r="A4" s="569" t="s">
        <v>92</v>
      </c>
      <c r="B4" s="569"/>
      <c r="C4" s="569"/>
      <c r="D4" s="569"/>
      <c r="E4" s="569"/>
      <c r="F4" s="569"/>
      <c r="G4" s="569"/>
      <c r="H4" s="569"/>
      <c r="I4" s="569"/>
      <c r="J4" s="569"/>
      <c r="K4" s="569"/>
    </row>
    <row r="5" spans="1:15" s="94" customFormat="1" ht="12" customHeight="1" x14ac:dyDescent="0.2">
      <c r="A5" s="570" t="s">
        <v>57</v>
      </c>
      <c r="B5" s="570"/>
      <c r="C5" s="570"/>
      <c r="D5" s="570"/>
      <c r="E5" s="570"/>
      <c r="F5" s="252"/>
      <c r="G5" s="252"/>
      <c r="H5" s="252"/>
      <c r="I5" s="252"/>
      <c r="J5" s="252"/>
      <c r="K5" s="252"/>
    </row>
    <row r="6" spans="1:15" s="94" customFormat="1" ht="24.95" customHeight="1" x14ac:dyDescent="0.2">
      <c r="A6" s="611" t="s">
        <v>519</v>
      </c>
      <c r="B6" s="611"/>
      <c r="C6" s="611"/>
      <c r="D6" s="611"/>
      <c r="E6" s="611"/>
      <c r="F6" s="611"/>
      <c r="G6" s="611"/>
      <c r="H6" s="611"/>
      <c r="I6" s="611"/>
      <c r="J6" s="611"/>
      <c r="K6" s="611"/>
    </row>
    <row r="7" spans="1:15" s="91" customFormat="1" ht="12" customHeight="1" x14ac:dyDescent="0.2">
      <c r="A7" s="585" t="s">
        <v>333</v>
      </c>
      <c r="B7" s="574"/>
      <c r="C7" s="574"/>
      <c r="D7" s="579" t="s">
        <v>94</v>
      </c>
      <c r="E7" s="582" t="s">
        <v>326</v>
      </c>
      <c r="F7" s="583"/>
      <c r="G7" s="583"/>
      <c r="H7" s="583"/>
      <c r="I7" s="584"/>
      <c r="J7" s="585" t="s">
        <v>180</v>
      </c>
      <c r="K7" s="586"/>
      <c r="L7" s="96"/>
      <c r="M7" s="96"/>
      <c r="N7" s="96"/>
      <c r="O7" s="96"/>
    </row>
    <row r="8" spans="1:15" ht="21.75" customHeight="1" x14ac:dyDescent="0.2">
      <c r="A8" s="575"/>
      <c r="B8" s="576"/>
      <c r="C8" s="576"/>
      <c r="D8" s="580"/>
      <c r="E8" s="589" t="s">
        <v>97</v>
      </c>
      <c r="F8" s="589" t="s">
        <v>98</v>
      </c>
      <c r="G8" s="589" t="s">
        <v>99</v>
      </c>
      <c r="H8" s="589" t="s">
        <v>100</v>
      </c>
      <c r="I8" s="589" t="s">
        <v>101</v>
      </c>
      <c r="J8" s="587"/>
      <c r="K8" s="588"/>
    </row>
    <row r="9" spans="1:15" ht="12" customHeight="1" x14ac:dyDescent="0.2">
      <c r="A9" s="575"/>
      <c r="B9" s="576"/>
      <c r="C9" s="576"/>
      <c r="D9" s="580"/>
      <c r="E9" s="590"/>
      <c r="F9" s="590"/>
      <c r="G9" s="590"/>
      <c r="H9" s="590"/>
      <c r="I9" s="590"/>
      <c r="J9" s="98" t="s">
        <v>102</v>
      </c>
      <c r="K9" s="99" t="s">
        <v>103</v>
      </c>
    </row>
    <row r="10" spans="1:15" ht="12" customHeight="1" x14ac:dyDescent="0.2">
      <c r="A10" s="577"/>
      <c r="B10" s="578"/>
      <c r="C10" s="578"/>
      <c r="D10" s="581"/>
      <c r="E10" s="100">
        <v>1</v>
      </c>
      <c r="F10" s="100">
        <v>2</v>
      </c>
      <c r="G10" s="100">
        <v>3</v>
      </c>
      <c r="H10" s="100">
        <v>4</v>
      </c>
      <c r="I10" s="100">
        <v>5</v>
      </c>
      <c r="J10" s="100">
        <v>6</v>
      </c>
      <c r="K10" s="100">
        <v>7</v>
      </c>
    </row>
    <row r="11" spans="1:15" ht="18" customHeight="1" x14ac:dyDescent="0.2">
      <c r="A11" s="296" t="s">
        <v>104</v>
      </c>
      <c r="B11" s="297"/>
      <c r="C11" s="298"/>
      <c r="D11" s="261">
        <v>100</v>
      </c>
      <c r="E11" s="262">
        <v>25097</v>
      </c>
      <c r="F11" s="263">
        <v>26164</v>
      </c>
      <c r="G11" s="263">
        <v>26411</v>
      </c>
      <c r="H11" s="263">
        <v>26514</v>
      </c>
      <c r="I11" s="264">
        <v>25848</v>
      </c>
      <c r="J11" s="262" t="s">
        <v>520</v>
      </c>
      <c r="K11" s="265" t="s">
        <v>520</v>
      </c>
    </row>
    <row r="12" spans="1:15" ht="18" customHeight="1" x14ac:dyDescent="0.2">
      <c r="A12" s="299" t="s">
        <v>228</v>
      </c>
      <c r="B12" s="300"/>
      <c r="C12" s="300"/>
      <c r="D12" s="301"/>
      <c r="E12" s="308"/>
      <c r="F12" s="308"/>
      <c r="G12" s="308"/>
      <c r="H12" s="308"/>
      <c r="I12" s="308"/>
      <c r="J12" s="323"/>
      <c r="K12" s="303"/>
    </row>
    <row r="13" spans="1:15" ht="15.95" customHeight="1" x14ac:dyDescent="0.2">
      <c r="A13" s="305" t="s">
        <v>229</v>
      </c>
      <c r="B13" s="306"/>
      <c r="C13" s="307"/>
      <c r="D13" s="113">
        <v>44.814121209706336</v>
      </c>
      <c r="E13" s="115">
        <v>11247</v>
      </c>
      <c r="F13" s="114">
        <v>11654</v>
      </c>
      <c r="G13" s="114">
        <v>11773</v>
      </c>
      <c r="H13" s="114">
        <v>11758</v>
      </c>
      <c r="I13" s="140">
        <v>11553</v>
      </c>
      <c r="J13" s="115" t="s">
        <v>520</v>
      </c>
      <c r="K13" s="116" t="s">
        <v>520</v>
      </c>
    </row>
    <row r="14" spans="1:15" ht="15.95" customHeight="1" x14ac:dyDescent="0.2">
      <c r="A14" s="305" t="s">
        <v>230</v>
      </c>
      <c r="B14" s="306"/>
      <c r="C14" s="307"/>
      <c r="D14" s="113">
        <v>45.451647607283739</v>
      </c>
      <c r="E14" s="115">
        <v>11407</v>
      </c>
      <c r="F14" s="114">
        <v>12018</v>
      </c>
      <c r="G14" s="114">
        <v>12131</v>
      </c>
      <c r="H14" s="114">
        <v>12225</v>
      </c>
      <c r="I14" s="140">
        <v>11839</v>
      </c>
      <c r="J14" s="115" t="s">
        <v>520</v>
      </c>
      <c r="K14" s="116" t="s">
        <v>520</v>
      </c>
    </row>
    <row r="15" spans="1:15" ht="15.95" customHeight="1" x14ac:dyDescent="0.2">
      <c r="A15" s="305" t="s">
        <v>231</v>
      </c>
      <c r="B15" s="306"/>
      <c r="C15" s="307"/>
      <c r="D15" s="113">
        <v>5.1041957206040562</v>
      </c>
      <c r="E15" s="115">
        <v>1281</v>
      </c>
      <c r="F15" s="114">
        <v>1308</v>
      </c>
      <c r="G15" s="114">
        <v>1331</v>
      </c>
      <c r="H15" s="114">
        <v>1344</v>
      </c>
      <c r="I15" s="140">
        <v>1319</v>
      </c>
      <c r="J15" s="115" t="s">
        <v>520</v>
      </c>
      <c r="K15" s="116" t="s">
        <v>520</v>
      </c>
    </row>
    <row r="16" spans="1:15" ht="15.95" customHeight="1" x14ac:dyDescent="0.2">
      <c r="A16" s="305" t="s">
        <v>232</v>
      </c>
      <c r="B16" s="306"/>
      <c r="C16" s="307"/>
      <c r="D16" s="113">
        <v>3.0800494082958121</v>
      </c>
      <c r="E16" s="115">
        <v>773</v>
      </c>
      <c r="F16" s="114">
        <v>794</v>
      </c>
      <c r="G16" s="114">
        <v>795</v>
      </c>
      <c r="H16" s="114">
        <v>788</v>
      </c>
      <c r="I16" s="140">
        <v>778</v>
      </c>
      <c r="J16" s="115" t="s">
        <v>520</v>
      </c>
      <c r="K16" s="116" t="s">
        <v>520</v>
      </c>
    </row>
    <row r="17" spans="1:11" ht="18" customHeight="1" x14ac:dyDescent="0.2">
      <c r="A17" s="299" t="s">
        <v>233</v>
      </c>
      <c r="B17" s="300"/>
      <c r="C17" s="300"/>
      <c r="D17" s="301"/>
      <c r="E17" s="308"/>
      <c r="F17" s="308"/>
      <c r="G17" s="308"/>
      <c r="H17" s="308"/>
      <c r="I17" s="308"/>
      <c r="J17" s="323"/>
      <c r="K17" s="303"/>
    </row>
    <row r="18" spans="1:11" ht="14.1" customHeight="1" x14ac:dyDescent="0.2">
      <c r="A18" s="305">
        <v>11</v>
      </c>
      <c r="B18" s="306" t="s">
        <v>234</v>
      </c>
      <c r="C18" s="307"/>
      <c r="D18" s="113">
        <v>1.2431764752759293</v>
      </c>
      <c r="E18" s="115">
        <v>312</v>
      </c>
      <c r="F18" s="114">
        <v>305</v>
      </c>
      <c r="G18" s="114">
        <v>323</v>
      </c>
      <c r="H18" s="114">
        <v>309</v>
      </c>
      <c r="I18" s="140">
        <v>277</v>
      </c>
      <c r="J18" s="115" t="s">
        <v>520</v>
      </c>
      <c r="K18" s="116" t="s">
        <v>520</v>
      </c>
    </row>
    <row r="19" spans="1:11" ht="14.1" customHeight="1" x14ac:dyDescent="0.2">
      <c r="A19" s="305" t="s">
        <v>235</v>
      </c>
      <c r="B19" s="306" t="s">
        <v>236</v>
      </c>
      <c r="C19" s="307"/>
      <c r="D19" s="113">
        <v>0.70924811730485715</v>
      </c>
      <c r="E19" s="115">
        <v>178</v>
      </c>
      <c r="F19" s="114">
        <v>172</v>
      </c>
      <c r="G19" s="114">
        <v>182</v>
      </c>
      <c r="H19" s="114">
        <v>163</v>
      </c>
      <c r="I19" s="140">
        <v>144</v>
      </c>
      <c r="J19" s="115" t="s">
        <v>520</v>
      </c>
      <c r="K19" s="116" t="s">
        <v>520</v>
      </c>
    </row>
    <row r="20" spans="1:11" ht="14.1" customHeight="1" x14ac:dyDescent="0.2">
      <c r="A20" s="305">
        <v>12</v>
      </c>
      <c r="B20" s="306" t="s">
        <v>237</v>
      </c>
      <c r="C20" s="307"/>
      <c r="D20" s="113">
        <v>0.68534087739570471</v>
      </c>
      <c r="E20" s="115">
        <v>172</v>
      </c>
      <c r="F20" s="114">
        <v>174</v>
      </c>
      <c r="G20" s="114">
        <v>194</v>
      </c>
      <c r="H20" s="114">
        <v>208</v>
      </c>
      <c r="I20" s="140">
        <v>188</v>
      </c>
      <c r="J20" s="115" t="s">
        <v>520</v>
      </c>
      <c r="K20" s="116" t="s">
        <v>520</v>
      </c>
    </row>
    <row r="21" spans="1:11" ht="14.1" customHeight="1" x14ac:dyDescent="0.2">
      <c r="A21" s="305">
        <v>21</v>
      </c>
      <c r="B21" s="306" t="s">
        <v>238</v>
      </c>
      <c r="C21" s="307"/>
      <c r="D21" s="113">
        <v>0.39845399848587482</v>
      </c>
      <c r="E21" s="115">
        <v>100</v>
      </c>
      <c r="F21" s="114">
        <v>94</v>
      </c>
      <c r="G21" s="114">
        <v>88</v>
      </c>
      <c r="H21" s="114">
        <v>86</v>
      </c>
      <c r="I21" s="140">
        <v>89</v>
      </c>
      <c r="J21" s="115" t="s">
        <v>520</v>
      </c>
      <c r="K21" s="116" t="s">
        <v>520</v>
      </c>
    </row>
    <row r="22" spans="1:11" ht="14.1" customHeight="1" x14ac:dyDescent="0.2">
      <c r="A22" s="305">
        <v>22</v>
      </c>
      <c r="B22" s="306" t="s">
        <v>239</v>
      </c>
      <c r="C22" s="307"/>
      <c r="D22" s="113">
        <v>1.1993465354424833</v>
      </c>
      <c r="E22" s="115">
        <v>301</v>
      </c>
      <c r="F22" s="114">
        <v>330</v>
      </c>
      <c r="G22" s="114">
        <v>330</v>
      </c>
      <c r="H22" s="114">
        <v>331</v>
      </c>
      <c r="I22" s="140">
        <v>339</v>
      </c>
      <c r="J22" s="115" t="s">
        <v>520</v>
      </c>
      <c r="K22" s="116" t="s">
        <v>520</v>
      </c>
    </row>
    <row r="23" spans="1:11" ht="14.1" customHeight="1" x14ac:dyDescent="0.2">
      <c r="A23" s="305">
        <v>23</v>
      </c>
      <c r="B23" s="306" t="s">
        <v>240</v>
      </c>
      <c r="C23" s="307"/>
      <c r="D23" s="113">
        <v>0.35860859863728733</v>
      </c>
      <c r="E23" s="115">
        <v>90</v>
      </c>
      <c r="F23" s="114">
        <v>98</v>
      </c>
      <c r="G23" s="114">
        <v>100</v>
      </c>
      <c r="H23" s="114">
        <v>95</v>
      </c>
      <c r="I23" s="140">
        <v>99</v>
      </c>
      <c r="J23" s="115" t="s">
        <v>520</v>
      </c>
      <c r="K23" s="116" t="s">
        <v>520</v>
      </c>
    </row>
    <row r="24" spans="1:11" ht="14.1" customHeight="1" x14ac:dyDescent="0.2">
      <c r="A24" s="305">
        <v>24</v>
      </c>
      <c r="B24" s="306" t="s">
        <v>241</v>
      </c>
      <c r="C24" s="307"/>
      <c r="D24" s="113">
        <v>2.3548631310515202</v>
      </c>
      <c r="E24" s="115">
        <v>591</v>
      </c>
      <c r="F24" s="114">
        <v>579</v>
      </c>
      <c r="G24" s="114">
        <v>608</v>
      </c>
      <c r="H24" s="114">
        <v>633</v>
      </c>
      <c r="I24" s="140">
        <v>652</v>
      </c>
      <c r="J24" s="115" t="s">
        <v>520</v>
      </c>
      <c r="K24" s="116" t="s">
        <v>520</v>
      </c>
    </row>
    <row r="25" spans="1:11" ht="14.1" customHeight="1" x14ac:dyDescent="0.2">
      <c r="A25" s="305">
        <v>25</v>
      </c>
      <c r="B25" s="306" t="s">
        <v>242</v>
      </c>
      <c r="C25" s="307"/>
      <c r="D25" s="113">
        <v>2.2990795712634977</v>
      </c>
      <c r="E25" s="115">
        <v>577</v>
      </c>
      <c r="F25" s="114">
        <v>580</v>
      </c>
      <c r="G25" s="114">
        <v>606</v>
      </c>
      <c r="H25" s="114">
        <v>613</v>
      </c>
      <c r="I25" s="140">
        <v>620</v>
      </c>
      <c r="J25" s="115" t="s">
        <v>520</v>
      </c>
      <c r="K25" s="116" t="s">
        <v>520</v>
      </c>
    </row>
    <row r="26" spans="1:11" ht="14.1" customHeight="1" x14ac:dyDescent="0.2">
      <c r="A26" s="305">
        <v>26</v>
      </c>
      <c r="B26" s="306" t="s">
        <v>243</v>
      </c>
      <c r="C26" s="307"/>
      <c r="D26" s="113">
        <v>1.1595011355938958</v>
      </c>
      <c r="E26" s="115">
        <v>291</v>
      </c>
      <c r="F26" s="114">
        <v>296</v>
      </c>
      <c r="G26" s="114">
        <v>303</v>
      </c>
      <c r="H26" s="114">
        <v>308</v>
      </c>
      <c r="I26" s="140">
        <v>300</v>
      </c>
      <c r="J26" s="115" t="s">
        <v>520</v>
      </c>
      <c r="K26" s="116" t="s">
        <v>520</v>
      </c>
    </row>
    <row r="27" spans="1:11" ht="14.1" customHeight="1" x14ac:dyDescent="0.2">
      <c r="A27" s="305">
        <v>27</v>
      </c>
      <c r="B27" s="306" t="s">
        <v>244</v>
      </c>
      <c r="C27" s="307"/>
      <c r="D27" s="113">
        <v>0.66541817747141097</v>
      </c>
      <c r="E27" s="115">
        <v>167</v>
      </c>
      <c r="F27" s="114">
        <v>171</v>
      </c>
      <c r="G27" s="114">
        <v>169</v>
      </c>
      <c r="H27" s="114">
        <v>189</v>
      </c>
      <c r="I27" s="140">
        <v>186</v>
      </c>
      <c r="J27" s="115" t="s">
        <v>520</v>
      </c>
      <c r="K27" s="116" t="s">
        <v>520</v>
      </c>
    </row>
    <row r="28" spans="1:11" ht="14.1" customHeight="1" x14ac:dyDescent="0.2">
      <c r="A28" s="305">
        <v>28</v>
      </c>
      <c r="B28" s="306" t="s">
        <v>245</v>
      </c>
      <c r="C28" s="307"/>
      <c r="D28" s="113">
        <v>0.45423755827389728</v>
      </c>
      <c r="E28" s="115">
        <v>114</v>
      </c>
      <c r="F28" s="114">
        <v>115</v>
      </c>
      <c r="G28" s="114">
        <v>108</v>
      </c>
      <c r="H28" s="114">
        <v>106</v>
      </c>
      <c r="I28" s="140">
        <v>101</v>
      </c>
      <c r="J28" s="115" t="s">
        <v>520</v>
      </c>
      <c r="K28" s="116" t="s">
        <v>520</v>
      </c>
    </row>
    <row r="29" spans="1:11" ht="14.1" customHeight="1" x14ac:dyDescent="0.2">
      <c r="A29" s="305">
        <v>29</v>
      </c>
      <c r="B29" s="306" t="s">
        <v>246</v>
      </c>
      <c r="C29" s="307"/>
      <c r="D29" s="113">
        <v>3.8331274654341154</v>
      </c>
      <c r="E29" s="115">
        <v>962</v>
      </c>
      <c r="F29" s="114">
        <v>1080</v>
      </c>
      <c r="G29" s="114">
        <v>1101</v>
      </c>
      <c r="H29" s="114">
        <v>1075</v>
      </c>
      <c r="I29" s="140">
        <v>1012</v>
      </c>
      <c r="J29" s="115" t="s">
        <v>520</v>
      </c>
      <c r="K29" s="116" t="s">
        <v>520</v>
      </c>
    </row>
    <row r="30" spans="1:11" ht="14.1" customHeight="1" x14ac:dyDescent="0.2">
      <c r="A30" s="305" t="s">
        <v>247</v>
      </c>
      <c r="B30" s="306" t="s">
        <v>248</v>
      </c>
      <c r="C30" s="307"/>
      <c r="D30" s="113" t="s">
        <v>513</v>
      </c>
      <c r="E30" s="115" t="s">
        <v>513</v>
      </c>
      <c r="F30" s="114">
        <v>273</v>
      </c>
      <c r="G30" s="114">
        <v>259</v>
      </c>
      <c r="H30" s="114">
        <v>241</v>
      </c>
      <c r="I30" s="140">
        <v>204</v>
      </c>
      <c r="J30" s="115" t="s">
        <v>520</v>
      </c>
      <c r="K30" s="116" t="s">
        <v>520</v>
      </c>
    </row>
    <row r="31" spans="1:11" ht="14.1" customHeight="1" x14ac:dyDescent="0.2">
      <c r="A31" s="305" t="s">
        <v>249</v>
      </c>
      <c r="B31" s="306" t="s">
        <v>250</v>
      </c>
      <c r="C31" s="307"/>
      <c r="D31" s="113">
        <v>2.8768378690680163</v>
      </c>
      <c r="E31" s="115">
        <v>722</v>
      </c>
      <c r="F31" s="114">
        <v>804</v>
      </c>
      <c r="G31" s="114">
        <v>839</v>
      </c>
      <c r="H31" s="114">
        <v>831</v>
      </c>
      <c r="I31" s="140">
        <v>804</v>
      </c>
      <c r="J31" s="115" t="s">
        <v>520</v>
      </c>
      <c r="K31" s="116" t="s">
        <v>520</v>
      </c>
    </row>
    <row r="32" spans="1:11" ht="14.1" customHeight="1" x14ac:dyDescent="0.2">
      <c r="A32" s="305">
        <v>31</v>
      </c>
      <c r="B32" s="306" t="s">
        <v>251</v>
      </c>
      <c r="C32" s="307"/>
      <c r="D32" s="113">
        <v>0.24704147906124238</v>
      </c>
      <c r="E32" s="115">
        <v>62</v>
      </c>
      <c r="F32" s="114">
        <v>60</v>
      </c>
      <c r="G32" s="114">
        <v>62</v>
      </c>
      <c r="H32" s="114">
        <v>66</v>
      </c>
      <c r="I32" s="140">
        <v>61</v>
      </c>
      <c r="J32" s="115" t="s">
        <v>520</v>
      </c>
      <c r="K32" s="116" t="s">
        <v>520</v>
      </c>
    </row>
    <row r="33" spans="1:11" ht="14.1" customHeight="1" x14ac:dyDescent="0.2">
      <c r="A33" s="305">
        <v>32</v>
      </c>
      <c r="B33" s="306" t="s">
        <v>252</v>
      </c>
      <c r="C33" s="307"/>
      <c r="D33" s="113">
        <v>0.980196836275252</v>
      </c>
      <c r="E33" s="115">
        <v>246</v>
      </c>
      <c r="F33" s="114">
        <v>255</v>
      </c>
      <c r="G33" s="114">
        <v>268</v>
      </c>
      <c r="H33" s="114">
        <v>246</v>
      </c>
      <c r="I33" s="140">
        <v>233</v>
      </c>
      <c r="J33" s="115" t="s">
        <v>520</v>
      </c>
      <c r="K33" s="116" t="s">
        <v>520</v>
      </c>
    </row>
    <row r="34" spans="1:11" ht="14.1" customHeight="1" x14ac:dyDescent="0.2">
      <c r="A34" s="305">
        <v>33</v>
      </c>
      <c r="B34" s="306" t="s">
        <v>253</v>
      </c>
      <c r="C34" s="307"/>
      <c r="D34" s="113">
        <v>0.43431485834960354</v>
      </c>
      <c r="E34" s="115">
        <v>109</v>
      </c>
      <c r="F34" s="114">
        <v>100</v>
      </c>
      <c r="G34" s="114">
        <v>102</v>
      </c>
      <c r="H34" s="114">
        <v>105</v>
      </c>
      <c r="I34" s="140">
        <v>99</v>
      </c>
      <c r="J34" s="115" t="s">
        <v>520</v>
      </c>
      <c r="K34" s="116" t="s">
        <v>520</v>
      </c>
    </row>
    <row r="35" spans="1:11" ht="14.1" customHeight="1" x14ac:dyDescent="0.2">
      <c r="A35" s="305">
        <v>34</v>
      </c>
      <c r="B35" s="306" t="s">
        <v>254</v>
      </c>
      <c r="C35" s="307"/>
      <c r="D35" s="113">
        <v>5.8652428577120768</v>
      </c>
      <c r="E35" s="115">
        <v>1472</v>
      </c>
      <c r="F35" s="114">
        <v>1477</v>
      </c>
      <c r="G35" s="114">
        <v>1537</v>
      </c>
      <c r="H35" s="114">
        <v>1516</v>
      </c>
      <c r="I35" s="140">
        <v>1420</v>
      </c>
      <c r="J35" s="115" t="s">
        <v>520</v>
      </c>
      <c r="K35" s="116" t="s">
        <v>520</v>
      </c>
    </row>
    <row r="36" spans="1:11" ht="14.1" customHeight="1" x14ac:dyDescent="0.2">
      <c r="A36" s="305">
        <v>41</v>
      </c>
      <c r="B36" s="306" t="s">
        <v>255</v>
      </c>
      <c r="C36" s="307"/>
      <c r="D36" s="113">
        <v>0.24704147906124238</v>
      </c>
      <c r="E36" s="115">
        <v>62</v>
      </c>
      <c r="F36" s="114">
        <v>61</v>
      </c>
      <c r="G36" s="114">
        <v>60</v>
      </c>
      <c r="H36" s="114">
        <v>61</v>
      </c>
      <c r="I36" s="140">
        <v>64</v>
      </c>
      <c r="J36" s="115" t="s">
        <v>520</v>
      </c>
      <c r="K36" s="116" t="s">
        <v>520</v>
      </c>
    </row>
    <row r="37" spans="1:11" ht="14.1" customHeight="1" x14ac:dyDescent="0.2">
      <c r="A37" s="305">
        <v>42</v>
      </c>
      <c r="B37" s="306" t="s">
        <v>256</v>
      </c>
      <c r="C37" s="307"/>
      <c r="D37" s="113">
        <v>6.3752639757739968E-2</v>
      </c>
      <c r="E37" s="115">
        <v>16</v>
      </c>
      <c r="F37" s="114">
        <v>17</v>
      </c>
      <c r="G37" s="114">
        <v>16</v>
      </c>
      <c r="H37" s="114">
        <v>16</v>
      </c>
      <c r="I37" s="140">
        <v>18</v>
      </c>
      <c r="J37" s="115" t="s">
        <v>520</v>
      </c>
      <c r="K37" s="116" t="s">
        <v>520</v>
      </c>
    </row>
    <row r="38" spans="1:11" ht="14.1" customHeight="1" x14ac:dyDescent="0.2">
      <c r="A38" s="305">
        <v>43</v>
      </c>
      <c r="B38" s="306" t="s">
        <v>257</v>
      </c>
      <c r="C38" s="307"/>
      <c r="D38" s="113">
        <v>0.40642307845559228</v>
      </c>
      <c r="E38" s="115">
        <v>102</v>
      </c>
      <c r="F38" s="114">
        <v>96</v>
      </c>
      <c r="G38" s="114">
        <v>100</v>
      </c>
      <c r="H38" s="114">
        <v>107</v>
      </c>
      <c r="I38" s="140">
        <v>101</v>
      </c>
      <c r="J38" s="115" t="s">
        <v>520</v>
      </c>
      <c r="K38" s="116" t="s">
        <v>520</v>
      </c>
    </row>
    <row r="39" spans="1:11" ht="14.1" customHeight="1" x14ac:dyDescent="0.2">
      <c r="A39" s="305">
        <v>51</v>
      </c>
      <c r="B39" s="306" t="s">
        <v>258</v>
      </c>
      <c r="C39" s="307"/>
      <c r="D39" s="113">
        <v>11.128820177710484</v>
      </c>
      <c r="E39" s="115">
        <v>2793</v>
      </c>
      <c r="F39" s="114">
        <v>2849</v>
      </c>
      <c r="G39" s="114">
        <v>2868</v>
      </c>
      <c r="H39" s="114">
        <v>2831</v>
      </c>
      <c r="I39" s="140">
        <v>2781</v>
      </c>
      <c r="J39" s="115" t="s">
        <v>520</v>
      </c>
      <c r="K39" s="116" t="s">
        <v>520</v>
      </c>
    </row>
    <row r="40" spans="1:11" ht="14.1" customHeight="1" x14ac:dyDescent="0.2">
      <c r="A40" s="305" t="s">
        <v>259</v>
      </c>
      <c r="B40" s="306" t="s">
        <v>260</v>
      </c>
      <c r="C40" s="307"/>
      <c r="D40" s="113">
        <v>10.833964218830936</v>
      </c>
      <c r="E40" s="115">
        <v>2719</v>
      </c>
      <c r="F40" s="114">
        <v>2758</v>
      </c>
      <c r="G40" s="114">
        <v>2769</v>
      </c>
      <c r="H40" s="114">
        <v>2731</v>
      </c>
      <c r="I40" s="140">
        <v>2690</v>
      </c>
      <c r="J40" s="115" t="s">
        <v>520</v>
      </c>
      <c r="K40" s="116" t="s">
        <v>520</v>
      </c>
    </row>
    <row r="41" spans="1:11" ht="14.1" customHeight="1" x14ac:dyDescent="0.2">
      <c r="A41" s="305"/>
      <c r="B41" s="306" t="s">
        <v>261</v>
      </c>
      <c r="C41" s="307"/>
      <c r="D41" s="113">
        <v>2.2791568713392039</v>
      </c>
      <c r="E41" s="115">
        <v>572</v>
      </c>
      <c r="F41" s="114">
        <v>605</v>
      </c>
      <c r="G41" s="114">
        <v>603</v>
      </c>
      <c r="H41" s="114">
        <v>593</v>
      </c>
      <c r="I41" s="140">
        <v>579</v>
      </c>
      <c r="J41" s="115" t="s">
        <v>520</v>
      </c>
      <c r="K41" s="116" t="s">
        <v>520</v>
      </c>
    </row>
    <row r="42" spans="1:11" ht="14.1" customHeight="1" x14ac:dyDescent="0.2">
      <c r="A42" s="305">
        <v>52</v>
      </c>
      <c r="B42" s="306" t="s">
        <v>262</v>
      </c>
      <c r="C42" s="307"/>
      <c r="D42" s="113">
        <v>6.2836195561222459</v>
      </c>
      <c r="E42" s="115">
        <v>1577</v>
      </c>
      <c r="F42" s="114">
        <v>1614</v>
      </c>
      <c r="G42" s="114">
        <v>1660</v>
      </c>
      <c r="H42" s="114">
        <v>1611</v>
      </c>
      <c r="I42" s="140">
        <v>1617</v>
      </c>
      <c r="J42" s="115" t="s">
        <v>520</v>
      </c>
      <c r="K42" s="116" t="s">
        <v>520</v>
      </c>
    </row>
    <row r="43" spans="1:11" ht="14.1" customHeight="1" x14ac:dyDescent="0.2">
      <c r="A43" s="305" t="s">
        <v>263</v>
      </c>
      <c r="B43" s="306" t="s">
        <v>264</v>
      </c>
      <c r="C43" s="307"/>
      <c r="D43" s="113">
        <v>5.936964577439535</v>
      </c>
      <c r="E43" s="115">
        <v>1490</v>
      </c>
      <c r="F43" s="114">
        <v>1516</v>
      </c>
      <c r="G43" s="114">
        <v>1518</v>
      </c>
      <c r="H43" s="114">
        <v>1518</v>
      </c>
      <c r="I43" s="140">
        <v>1513</v>
      </c>
      <c r="J43" s="115" t="s">
        <v>520</v>
      </c>
      <c r="K43" s="116" t="s">
        <v>520</v>
      </c>
    </row>
    <row r="44" spans="1:11" ht="14.1" customHeight="1" x14ac:dyDescent="0.2">
      <c r="A44" s="305">
        <v>53</v>
      </c>
      <c r="B44" s="306" t="s">
        <v>265</v>
      </c>
      <c r="C44" s="307"/>
      <c r="D44" s="113">
        <v>2.4385384707335538</v>
      </c>
      <c r="E44" s="115">
        <v>612</v>
      </c>
      <c r="F44" s="114">
        <v>625</v>
      </c>
      <c r="G44" s="114">
        <v>634</v>
      </c>
      <c r="H44" s="114">
        <v>653</v>
      </c>
      <c r="I44" s="140">
        <v>626</v>
      </c>
      <c r="J44" s="115" t="s">
        <v>520</v>
      </c>
      <c r="K44" s="116" t="s">
        <v>520</v>
      </c>
    </row>
    <row r="45" spans="1:11" ht="14.1" customHeight="1" x14ac:dyDescent="0.2">
      <c r="A45" s="305" t="s">
        <v>266</v>
      </c>
      <c r="B45" s="306" t="s">
        <v>267</v>
      </c>
      <c r="C45" s="307"/>
      <c r="D45" s="113">
        <v>2.3070486512332153</v>
      </c>
      <c r="E45" s="115">
        <v>579</v>
      </c>
      <c r="F45" s="114">
        <v>589</v>
      </c>
      <c r="G45" s="114">
        <v>599</v>
      </c>
      <c r="H45" s="114">
        <v>617</v>
      </c>
      <c r="I45" s="140">
        <v>592</v>
      </c>
      <c r="J45" s="115" t="s">
        <v>520</v>
      </c>
      <c r="K45" s="116" t="s">
        <v>520</v>
      </c>
    </row>
    <row r="46" spans="1:11" ht="14.1" customHeight="1" x14ac:dyDescent="0.2">
      <c r="A46" s="305">
        <v>54</v>
      </c>
      <c r="B46" s="306" t="s">
        <v>268</v>
      </c>
      <c r="C46" s="307"/>
      <c r="D46" s="113">
        <v>15.479937841176236</v>
      </c>
      <c r="E46" s="115">
        <v>3885</v>
      </c>
      <c r="F46" s="114">
        <v>4048</v>
      </c>
      <c r="G46" s="114">
        <v>4020</v>
      </c>
      <c r="H46" s="114">
        <v>4068</v>
      </c>
      <c r="I46" s="140">
        <v>4161</v>
      </c>
      <c r="J46" s="115" t="s">
        <v>520</v>
      </c>
      <c r="K46" s="116" t="s">
        <v>520</v>
      </c>
    </row>
    <row r="47" spans="1:11" ht="14.1" customHeight="1" x14ac:dyDescent="0.2">
      <c r="A47" s="305">
        <v>61</v>
      </c>
      <c r="B47" s="306" t="s">
        <v>269</v>
      </c>
      <c r="C47" s="307"/>
      <c r="D47" s="113">
        <v>0.62158823763796467</v>
      </c>
      <c r="E47" s="115">
        <v>156</v>
      </c>
      <c r="F47" s="114">
        <v>173</v>
      </c>
      <c r="G47" s="114">
        <v>166</v>
      </c>
      <c r="H47" s="114">
        <v>176</v>
      </c>
      <c r="I47" s="140">
        <v>166</v>
      </c>
      <c r="J47" s="115" t="s">
        <v>520</v>
      </c>
      <c r="K47" s="116" t="s">
        <v>520</v>
      </c>
    </row>
    <row r="48" spans="1:11" ht="14.1" customHeight="1" x14ac:dyDescent="0.2">
      <c r="A48" s="305">
        <v>62</v>
      </c>
      <c r="B48" s="306" t="s">
        <v>270</v>
      </c>
      <c r="C48" s="307"/>
      <c r="D48" s="113">
        <v>8.6703590070526353</v>
      </c>
      <c r="E48" s="115">
        <v>2176</v>
      </c>
      <c r="F48" s="114">
        <v>2294</v>
      </c>
      <c r="G48" s="114">
        <v>2305</v>
      </c>
      <c r="H48" s="114">
        <v>2338</v>
      </c>
      <c r="I48" s="140">
        <v>2233</v>
      </c>
      <c r="J48" s="115" t="s">
        <v>520</v>
      </c>
      <c r="K48" s="116" t="s">
        <v>520</v>
      </c>
    </row>
    <row r="49" spans="1:11" ht="14.1" customHeight="1" x14ac:dyDescent="0.2">
      <c r="A49" s="305">
        <v>63</v>
      </c>
      <c r="B49" s="306" t="s">
        <v>271</v>
      </c>
      <c r="C49" s="307"/>
      <c r="D49" s="113">
        <v>8.0886161692632594</v>
      </c>
      <c r="E49" s="115">
        <v>2030</v>
      </c>
      <c r="F49" s="114">
        <v>2420</v>
      </c>
      <c r="G49" s="114">
        <v>2433</v>
      </c>
      <c r="H49" s="114">
        <v>2503</v>
      </c>
      <c r="I49" s="140">
        <v>2297</v>
      </c>
      <c r="J49" s="115" t="s">
        <v>520</v>
      </c>
      <c r="K49" s="116" t="s">
        <v>520</v>
      </c>
    </row>
    <row r="50" spans="1:11" ht="14.1" customHeight="1" x14ac:dyDescent="0.2">
      <c r="A50" s="305" t="s">
        <v>272</v>
      </c>
      <c r="B50" s="306" t="s">
        <v>273</v>
      </c>
      <c r="C50" s="307"/>
      <c r="D50" s="113">
        <v>0.81284615691118456</v>
      </c>
      <c r="E50" s="115">
        <v>204</v>
      </c>
      <c r="F50" s="114">
        <v>220</v>
      </c>
      <c r="G50" s="114">
        <v>232</v>
      </c>
      <c r="H50" s="114">
        <v>229</v>
      </c>
      <c r="I50" s="140">
        <v>229</v>
      </c>
      <c r="J50" s="115" t="s">
        <v>520</v>
      </c>
      <c r="K50" s="116" t="s">
        <v>520</v>
      </c>
    </row>
    <row r="51" spans="1:11" ht="14.1" customHeight="1" x14ac:dyDescent="0.2">
      <c r="A51" s="305" t="s">
        <v>274</v>
      </c>
      <c r="B51" s="306" t="s">
        <v>275</v>
      </c>
      <c r="C51" s="307"/>
      <c r="D51" s="113">
        <v>6.6302745348049568</v>
      </c>
      <c r="E51" s="115">
        <v>1664</v>
      </c>
      <c r="F51" s="114">
        <v>2013</v>
      </c>
      <c r="G51" s="114">
        <v>1991</v>
      </c>
      <c r="H51" s="114">
        <v>2060</v>
      </c>
      <c r="I51" s="140">
        <v>1872</v>
      </c>
      <c r="J51" s="115" t="s">
        <v>520</v>
      </c>
      <c r="K51" s="116" t="s">
        <v>520</v>
      </c>
    </row>
    <row r="52" spans="1:11" ht="14.1" customHeight="1" x14ac:dyDescent="0.2">
      <c r="A52" s="305">
        <v>71</v>
      </c>
      <c r="B52" s="306" t="s">
        <v>276</v>
      </c>
      <c r="C52" s="307"/>
      <c r="D52" s="113">
        <v>12.591146352153643</v>
      </c>
      <c r="E52" s="115">
        <v>3160</v>
      </c>
      <c r="F52" s="114">
        <v>3224</v>
      </c>
      <c r="G52" s="114">
        <v>3256</v>
      </c>
      <c r="H52" s="114">
        <v>3228</v>
      </c>
      <c r="I52" s="140">
        <v>3179</v>
      </c>
      <c r="J52" s="115" t="s">
        <v>520</v>
      </c>
      <c r="K52" s="116" t="s">
        <v>520</v>
      </c>
    </row>
    <row r="53" spans="1:11" ht="14.1" customHeight="1" x14ac:dyDescent="0.2">
      <c r="A53" s="305" t="s">
        <v>277</v>
      </c>
      <c r="B53" s="306" t="s">
        <v>278</v>
      </c>
      <c r="C53" s="307"/>
      <c r="D53" s="113">
        <v>1.2471610152607882</v>
      </c>
      <c r="E53" s="115">
        <v>313</v>
      </c>
      <c r="F53" s="114">
        <v>313</v>
      </c>
      <c r="G53" s="114">
        <v>316</v>
      </c>
      <c r="H53" s="114">
        <v>318</v>
      </c>
      <c r="I53" s="140">
        <v>324</v>
      </c>
      <c r="J53" s="115" t="s">
        <v>520</v>
      </c>
      <c r="K53" s="116" t="s">
        <v>520</v>
      </c>
    </row>
    <row r="54" spans="1:11" ht="14.1" customHeight="1" x14ac:dyDescent="0.2">
      <c r="A54" s="305" t="s">
        <v>279</v>
      </c>
      <c r="B54" s="306" t="s">
        <v>280</v>
      </c>
      <c r="C54" s="307"/>
      <c r="D54" s="113">
        <v>10.423556600390485</v>
      </c>
      <c r="E54" s="115">
        <v>2616</v>
      </c>
      <c r="F54" s="114">
        <v>2673</v>
      </c>
      <c r="G54" s="114">
        <v>2704</v>
      </c>
      <c r="H54" s="114">
        <v>2691</v>
      </c>
      <c r="I54" s="140">
        <v>2627</v>
      </c>
      <c r="J54" s="115" t="s">
        <v>520</v>
      </c>
      <c r="K54" s="116" t="s">
        <v>520</v>
      </c>
    </row>
    <row r="55" spans="1:11" ht="14.1" customHeight="1" x14ac:dyDescent="0.2">
      <c r="A55" s="305">
        <v>72</v>
      </c>
      <c r="B55" s="306" t="s">
        <v>281</v>
      </c>
      <c r="C55" s="307"/>
      <c r="D55" s="113">
        <v>1.6057696138980755</v>
      </c>
      <c r="E55" s="115">
        <v>403</v>
      </c>
      <c r="F55" s="114">
        <v>405</v>
      </c>
      <c r="G55" s="114">
        <v>395</v>
      </c>
      <c r="H55" s="114">
        <v>398</v>
      </c>
      <c r="I55" s="140">
        <v>391</v>
      </c>
      <c r="J55" s="115" t="s">
        <v>520</v>
      </c>
      <c r="K55" s="116" t="s">
        <v>520</v>
      </c>
    </row>
    <row r="56" spans="1:11" ht="14.1" customHeight="1" x14ac:dyDescent="0.2">
      <c r="A56" s="305" t="s">
        <v>282</v>
      </c>
      <c r="B56" s="306" t="s">
        <v>283</v>
      </c>
      <c r="C56" s="307"/>
      <c r="D56" s="113">
        <v>0.2071960792126549</v>
      </c>
      <c r="E56" s="115">
        <v>52</v>
      </c>
      <c r="F56" s="114">
        <v>52</v>
      </c>
      <c r="G56" s="114">
        <v>50</v>
      </c>
      <c r="H56" s="114">
        <v>50</v>
      </c>
      <c r="I56" s="140">
        <v>49</v>
      </c>
      <c r="J56" s="115" t="s">
        <v>520</v>
      </c>
      <c r="K56" s="116" t="s">
        <v>520</v>
      </c>
    </row>
    <row r="57" spans="1:11" ht="14.1" customHeight="1" x14ac:dyDescent="0.2">
      <c r="A57" s="305" t="s">
        <v>284</v>
      </c>
      <c r="B57" s="306" t="s">
        <v>285</v>
      </c>
      <c r="C57" s="307"/>
      <c r="D57" s="113">
        <v>1.1196557357453083</v>
      </c>
      <c r="E57" s="115">
        <v>281</v>
      </c>
      <c r="F57" s="114">
        <v>285</v>
      </c>
      <c r="G57" s="114">
        <v>278</v>
      </c>
      <c r="H57" s="114">
        <v>278</v>
      </c>
      <c r="I57" s="140">
        <v>272</v>
      </c>
      <c r="J57" s="115" t="s">
        <v>520</v>
      </c>
      <c r="K57" s="116" t="s">
        <v>520</v>
      </c>
    </row>
    <row r="58" spans="1:11" ht="14.1" customHeight="1" x14ac:dyDescent="0.2">
      <c r="A58" s="305">
        <v>73</v>
      </c>
      <c r="B58" s="306" t="s">
        <v>286</v>
      </c>
      <c r="C58" s="307"/>
      <c r="D58" s="113">
        <v>0.76503167709287967</v>
      </c>
      <c r="E58" s="115">
        <v>192</v>
      </c>
      <c r="F58" s="114">
        <v>187</v>
      </c>
      <c r="G58" s="114">
        <v>180</v>
      </c>
      <c r="H58" s="114">
        <v>183</v>
      </c>
      <c r="I58" s="140">
        <v>184</v>
      </c>
      <c r="J58" s="115" t="s">
        <v>520</v>
      </c>
      <c r="K58" s="116" t="s">
        <v>520</v>
      </c>
    </row>
    <row r="59" spans="1:11" ht="14.1" customHeight="1" x14ac:dyDescent="0.2">
      <c r="A59" s="305" t="s">
        <v>287</v>
      </c>
      <c r="B59" s="306" t="s">
        <v>288</v>
      </c>
      <c r="C59" s="307"/>
      <c r="D59" s="113">
        <v>0.51002111806191974</v>
      </c>
      <c r="E59" s="115">
        <v>128</v>
      </c>
      <c r="F59" s="114">
        <v>121</v>
      </c>
      <c r="G59" s="114">
        <v>117</v>
      </c>
      <c r="H59" s="114">
        <v>114</v>
      </c>
      <c r="I59" s="140">
        <v>117</v>
      </c>
      <c r="J59" s="115" t="s">
        <v>520</v>
      </c>
      <c r="K59" s="116" t="s">
        <v>520</v>
      </c>
    </row>
    <row r="60" spans="1:11" ht="14.1" customHeight="1" x14ac:dyDescent="0.2">
      <c r="A60" s="305">
        <v>81</v>
      </c>
      <c r="B60" s="306" t="s">
        <v>289</v>
      </c>
      <c r="C60" s="307"/>
      <c r="D60" s="113">
        <v>2.9724668287046261</v>
      </c>
      <c r="E60" s="115">
        <v>746</v>
      </c>
      <c r="F60" s="114">
        <v>747</v>
      </c>
      <c r="G60" s="114">
        <v>744</v>
      </c>
      <c r="H60" s="114">
        <v>735</v>
      </c>
      <c r="I60" s="140">
        <v>720</v>
      </c>
      <c r="J60" s="115" t="s">
        <v>520</v>
      </c>
      <c r="K60" s="116" t="s">
        <v>520</v>
      </c>
    </row>
    <row r="61" spans="1:11" ht="14.1" customHeight="1" x14ac:dyDescent="0.2">
      <c r="A61" s="305" t="s">
        <v>290</v>
      </c>
      <c r="B61" s="306" t="s">
        <v>291</v>
      </c>
      <c r="C61" s="307"/>
      <c r="D61" s="113">
        <v>0.89253695660835952</v>
      </c>
      <c r="E61" s="115">
        <v>224</v>
      </c>
      <c r="F61" s="114">
        <v>225</v>
      </c>
      <c r="G61" s="114">
        <v>223</v>
      </c>
      <c r="H61" s="114">
        <v>235</v>
      </c>
      <c r="I61" s="140">
        <v>228</v>
      </c>
      <c r="J61" s="115" t="s">
        <v>520</v>
      </c>
      <c r="K61" s="116" t="s">
        <v>520</v>
      </c>
    </row>
    <row r="62" spans="1:11" ht="14.1" customHeight="1" x14ac:dyDescent="0.2">
      <c r="A62" s="305" t="s">
        <v>292</v>
      </c>
      <c r="B62" s="306" t="s">
        <v>293</v>
      </c>
      <c r="C62" s="307"/>
      <c r="D62" s="113">
        <v>1.1355938956847431</v>
      </c>
      <c r="E62" s="115">
        <v>285</v>
      </c>
      <c r="F62" s="114">
        <v>284</v>
      </c>
      <c r="G62" s="114">
        <v>279</v>
      </c>
      <c r="H62" s="114">
        <v>266</v>
      </c>
      <c r="I62" s="140">
        <v>256</v>
      </c>
      <c r="J62" s="115" t="s">
        <v>520</v>
      </c>
      <c r="K62" s="116" t="s">
        <v>520</v>
      </c>
    </row>
    <row r="63" spans="1:11" ht="14.1" customHeight="1" x14ac:dyDescent="0.2">
      <c r="A63" s="305"/>
      <c r="B63" s="306" t="s">
        <v>294</v>
      </c>
      <c r="C63" s="307"/>
      <c r="D63" s="113">
        <v>0.8327688568354783</v>
      </c>
      <c r="E63" s="115">
        <v>209</v>
      </c>
      <c r="F63" s="114">
        <v>210</v>
      </c>
      <c r="G63" s="114">
        <v>206</v>
      </c>
      <c r="H63" s="114">
        <v>199</v>
      </c>
      <c r="I63" s="140">
        <v>196</v>
      </c>
      <c r="J63" s="115" t="s">
        <v>520</v>
      </c>
      <c r="K63" s="116" t="s">
        <v>520</v>
      </c>
    </row>
    <row r="64" spans="1:11" ht="14.1" customHeight="1" x14ac:dyDescent="0.2">
      <c r="A64" s="305" t="s">
        <v>295</v>
      </c>
      <c r="B64" s="306" t="s">
        <v>296</v>
      </c>
      <c r="C64" s="307"/>
      <c r="D64" s="113">
        <v>0.1832888393035024</v>
      </c>
      <c r="E64" s="115">
        <v>46</v>
      </c>
      <c r="F64" s="114">
        <v>44</v>
      </c>
      <c r="G64" s="114">
        <v>51</v>
      </c>
      <c r="H64" s="114">
        <v>40</v>
      </c>
      <c r="I64" s="140">
        <v>44</v>
      </c>
      <c r="J64" s="115" t="s">
        <v>520</v>
      </c>
      <c r="K64" s="116" t="s">
        <v>520</v>
      </c>
    </row>
    <row r="65" spans="1:11" ht="14.1" customHeight="1" x14ac:dyDescent="0.2">
      <c r="A65" s="305" t="s">
        <v>297</v>
      </c>
      <c r="B65" s="306" t="s">
        <v>298</v>
      </c>
      <c r="C65" s="307"/>
      <c r="D65" s="113">
        <v>0.43431485834960354</v>
      </c>
      <c r="E65" s="115">
        <v>109</v>
      </c>
      <c r="F65" s="114">
        <v>111</v>
      </c>
      <c r="G65" s="114">
        <v>111</v>
      </c>
      <c r="H65" s="114">
        <v>116</v>
      </c>
      <c r="I65" s="140">
        <v>117</v>
      </c>
      <c r="J65" s="115" t="s">
        <v>520</v>
      </c>
      <c r="K65" s="116" t="s">
        <v>520</v>
      </c>
    </row>
    <row r="66" spans="1:11" ht="14.1" customHeight="1" x14ac:dyDescent="0.2">
      <c r="A66" s="305">
        <v>82</v>
      </c>
      <c r="B66" s="306" t="s">
        <v>299</v>
      </c>
      <c r="C66" s="307"/>
      <c r="D66" s="113">
        <v>1.6177232338526517</v>
      </c>
      <c r="E66" s="115">
        <v>406</v>
      </c>
      <c r="F66" s="114">
        <v>427</v>
      </c>
      <c r="G66" s="114">
        <v>435</v>
      </c>
      <c r="H66" s="114">
        <v>434</v>
      </c>
      <c r="I66" s="140">
        <v>428</v>
      </c>
      <c r="J66" s="115" t="s">
        <v>520</v>
      </c>
      <c r="K66" s="116" t="s">
        <v>520</v>
      </c>
    </row>
    <row r="67" spans="1:11" ht="14.1" customHeight="1" x14ac:dyDescent="0.2">
      <c r="A67" s="305" t="s">
        <v>300</v>
      </c>
      <c r="B67" s="306" t="s">
        <v>301</v>
      </c>
      <c r="C67" s="307"/>
      <c r="D67" s="113">
        <v>0.69729449735028093</v>
      </c>
      <c r="E67" s="115">
        <v>175</v>
      </c>
      <c r="F67" s="114">
        <v>163</v>
      </c>
      <c r="G67" s="114">
        <v>167</v>
      </c>
      <c r="H67" s="114">
        <v>165</v>
      </c>
      <c r="I67" s="140">
        <v>168</v>
      </c>
      <c r="J67" s="115" t="s">
        <v>520</v>
      </c>
      <c r="K67" s="116" t="s">
        <v>520</v>
      </c>
    </row>
    <row r="68" spans="1:11" ht="14.1" customHeight="1" x14ac:dyDescent="0.2">
      <c r="A68" s="305" t="s">
        <v>302</v>
      </c>
      <c r="B68" s="306" t="s">
        <v>303</v>
      </c>
      <c r="C68" s="307"/>
      <c r="D68" s="113">
        <v>0.51400565804677845</v>
      </c>
      <c r="E68" s="115">
        <v>129</v>
      </c>
      <c r="F68" s="114">
        <v>159</v>
      </c>
      <c r="G68" s="114">
        <v>162</v>
      </c>
      <c r="H68" s="114">
        <v>162</v>
      </c>
      <c r="I68" s="140">
        <v>148</v>
      </c>
      <c r="J68" s="115" t="s">
        <v>520</v>
      </c>
      <c r="K68" s="116" t="s">
        <v>520</v>
      </c>
    </row>
    <row r="69" spans="1:11" ht="14.1" customHeight="1" x14ac:dyDescent="0.2">
      <c r="A69" s="305">
        <v>83</v>
      </c>
      <c r="B69" s="306" t="s">
        <v>304</v>
      </c>
      <c r="C69" s="307"/>
      <c r="D69" s="113">
        <v>1.8010120731561541</v>
      </c>
      <c r="E69" s="115">
        <v>452</v>
      </c>
      <c r="F69" s="114">
        <v>476</v>
      </c>
      <c r="G69" s="114">
        <v>477</v>
      </c>
      <c r="H69" s="114">
        <v>491</v>
      </c>
      <c r="I69" s="140">
        <v>480</v>
      </c>
      <c r="J69" s="115" t="s">
        <v>520</v>
      </c>
      <c r="K69" s="116" t="s">
        <v>520</v>
      </c>
    </row>
    <row r="70" spans="1:11" ht="14.1" customHeight="1" x14ac:dyDescent="0.2">
      <c r="A70" s="305" t="s">
        <v>305</v>
      </c>
      <c r="B70" s="306" t="s">
        <v>306</v>
      </c>
      <c r="C70" s="307"/>
      <c r="D70" s="113">
        <v>0.8805833366537833</v>
      </c>
      <c r="E70" s="115">
        <v>221</v>
      </c>
      <c r="F70" s="114">
        <v>221</v>
      </c>
      <c r="G70" s="114">
        <v>218</v>
      </c>
      <c r="H70" s="114">
        <v>231</v>
      </c>
      <c r="I70" s="140">
        <v>224</v>
      </c>
      <c r="J70" s="115" t="s">
        <v>520</v>
      </c>
      <c r="K70" s="116" t="s">
        <v>520</v>
      </c>
    </row>
    <row r="71" spans="1:11" ht="14.1" customHeight="1" x14ac:dyDescent="0.2">
      <c r="A71" s="305"/>
      <c r="B71" s="306" t="s">
        <v>307</v>
      </c>
      <c r="C71" s="307"/>
      <c r="D71" s="113">
        <v>0.53392835797107219</v>
      </c>
      <c r="E71" s="115">
        <v>134</v>
      </c>
      <c r="F71" s="114">
        <v>129</v>
      </c>
      <c r="G71" s="114">
        <v>128</v>
      </c>
      <c r="H71" s="114">
        <v>138</v>
      </c>
      <c r="I71" s="140">
        <v>131</v>
      </c>
      <c r="J71" s="115" t="s">
        <v>520</v>
      </c>
      <c r="K71" s="116" t="s">
        <v>520</v>
      </c>
    </row>
    <row r="72" spans="1:11" ht="14.1" customHeight="1" x14ac:dyDescent="0.2">
      <c r="A72" s="305">
        <v>84</v>
      </c>
      <c r="B72" s="306" t="s">
        <v>308</v>
      </c>
      <c r="C72" s="307"/>
      <c r="D72" s="113">
        <v>0.78495437701717341</v>
      </c>
      <c r="E72" s="115">
        <v>197</v>
      </c>
      <c r="F72" s="114">
        <v>207</v>
      </c>
      <c r="G72" s="114">
        <v>198</v>
      </c>
      <c r="H72" s="114">
        <v>210</v>
      </c>
      <c r="I72" s="140">
        <v>197</v>
      </c>
      <c r="J72" s="115" t="s">
        <v>520</v>
      </c>
      <c r="K72" s="116" t="s">
        <v>520</v>
      </c>
    </row>
    <row r="73" spans="1:11" ht="14.1" customHeight="1" x14ac:dyDescent="0.2">
      <c r="A73" s="305" t="s">
        <v>309</v>
      </c>
      <c r="B73" s="306" t="s">
        <v>310</v>
      </c>
      <c r="C73" s="307"/>
      <c r="D73" s="113">
        <v>5.9768099772881222E-2</v>
      </c>
      <c r="E73" s="115">
        <v>15</v>
      </c>
      <c r="F73" s="114">
        <v>12</v>
      </c>
      <c r="G73" s="114">
        <v>13</v>
      </c>
      <c r="H73" s="114">
        <v>17</v>
      </c>
      <c r="I73" s="140">
        <v>17</v>
      </c>
      <c r="J73" s="115" t="s">
        <v>520</v>
      </c>
      <c r="K73" s="116" t="s">
        <v>520</v>
      </c>
    </row>
    <row r="74" spans="1:11" ht="14.1" customHeight="1" x14ac:dyDescent="0.2">
      <c r="A74" s="305" t="s">
        <v>311</v>
      </c>
      <c r="B74" s="306" t="s">
        <v>312</v>
      </c>
      <c r="C74" s="307"/>
      <c r="D74" s="113">
        <v>6.7737179742598713E-2</v>
      </c>
      <c r="E74" s="115">
        <v>17</v>
      </c>
      <c r="F74" s="114">
        <v>17</v>
      </c>
      <c r="G74" s="114">
        <v>19</v>
      </c>
      <c r="H74" s="114">
        <v>18</v>
      </c>
      <c r="I74" s="140">
        <v>14</v>
      </c>
      <c r="J74" s="115" t="s">
        <v>520</v>
      </c>
      <c r="K74" s="116" t="s">
        <v>520</v>
      </c>
    </row>
    <row r="75" spans="1:11" ht="14.1" customHeight="1" x14ac:dyDescent="0.2">
      <c r="A75" s="305" t="s">
        <v>313</v>
      </c>
      <c r="B75" s="306" t="s">
        <v>314</v>
      </c>
      <c r="C75" s="307"/>
      <c r="D75" s="113">
        <v>9.1644419651751199E-2</v>
      </c>
      <c r="E75" s="115">
        <v>23</v>
      </c>
      <c r="F75" s="114">
        <v>30</v>
      </c>
      <c r="G75" s="114">
        <v>19</v>
      </c>
      <c r="H75" s="114">
        <v>29</v>
      </c>
      <c r="I75" s="140">
        <v>16</v>
      </c>
      <c r="J75" s="115" t="s">
        <v>520</v>
      </c>
      <c r="K75" s="116" t="s">
        <v>520</v>
      </c>
    </row>
    <row r="76" spans="1:11" ht="14.1" customHeight="1" x14ac:dyDescent="0.2">
      <c r="A76" s="305">
        <v>91</v>
      </c>
      <c r="B76" s="306" t="s">
        <v>315</v>
      </c>
      <c r="C76" s="307"/>
      <c r="D76" s="113" t="s">
        <v>513</v>
      </c>
      <c r="E76" s="115" t="s">
        <v>513</v>
      </c>
      <c r="F76" s="114" t="s">
        <v>513</v>
      </c>
      <c r="G76" s="114">
        <v>8</v>
      </c>
      <c r="H76" s="114">
        <v>6</v>
      </c>
      <c r="I76" s="140" t="s">
        <v>513</v>
      </c>
      <c r="J76" s="115" t="s">
        <v>520</v>
      </c>
      <c r="K76" s="116" t="s">
        <v>520</v>
      </c>
    </row>
    <row r="77" spans="1:11" ht="14.1" customHeight="1" x14ac:dyDescent="0.2">
      <c r="A77" s="305">
        <v>92</v>
      </c>
      <c r="B77" s="306" t="s">
        <v>316</v>
      </c>
      <c r="C77" s="307"/>
      <c r="D77" s="113">
        <v>0.19125791927321992</v>
      </c>
      <c r="E77" s="115">
        <v>48</v>
      </c>
      <c r="F77" s="114">
        <v>57</v>
      </c>
      <c r="G77" s="114">
        <v>44</v>
      </c>
      <c r="H77" s="114">
        <v>40</v>
      </c>
      <c r="I77" s="140">
        <v>36</v>
      </c>
      <c r="J77" s="115" t="s">
        <v>520</v>
      </c>
      <c r="K77" s="116" t="s">
        <v>520</v>
      </c>
    </row>
    <row r="78" spans="1:11" ht="14.1" customHeight="1" x14ac:dyDescent="0.2">
      <c r="A78" s="305">
        <v>93</v>
      </c>
      <c r="B78" s="306" t="s">
        <v>317</v>
      </c>
      <c r="C78" s="307"/>
      <c r="D78" s="113">
        <v>0.21914969916723115</v>
      </c>
      <c r="E78" s="115">
        <v>55</v>
      </c>
      <c r="F78" s="114">
        <v>56</v>
      </c>
      <c r="G78" s="114">
        <v>56</v>
      </c>
      <c r="H78" s="114">
        <v>60</v>
      </c>
      <c r="I78" s="140">
        <v>58</v>
      </c>
      <c r="J78" s="115" t="s">
        <v>520</v>
      </c>
      <c r="K78" s="116" t="s">
        <v>520</v>
      </c>
    </row>
    <row r="79" spans="1:11" ht="14.1" customHeight="1" x14ac:dyDescent="0.2">
      <c r="A79" s="305">
        <v>94</v>
      </c>
      <c r="B79" s="306" t="s">
        <v>318</v>
      </c>
      <c r="C79" s="307"/>
      <c r="D79" s="113">
        <v>0.24704147906124238</v>
      </c>
      <c r="E79" s="115">
        <v>62</v>
      </c>
      <c r="F79" s="114">
        <v>67</v>
      </c>
      <c r="G79" s="114">
        <v>72</v>
      </c>
      <c r="H79" s="114">
        <v>72</v>
      </c>
      <c r="I79" s="140">
        <v>64</v>
      </c>
      <c r="J79" s="115" t="s">
        <v>520</v>
      </c>
      <c r="K79" s="116" t="s">
        <v>520</v>
      </c>
    </row>
    <row r="80" spans="1:11" ht="14.1" customHeight="1" x14ac:dyDescent="0.2">
      <c r="A80" s="305" t="s">
        <v>319</v>
      </c>
      <c r="B80" s="306" t="s">
        <v>320</v>
      </c>
      <c r="C80" s="307"/>
      <c r="D80" s="113" t="s">
        <v>513</v>
      </c>
      <c r="E80" s="115" t="s">
        <v>513</v>
      </c>
      <c r="F80" s="114" t="s">
        <v>513</v>
      </c>
      <c r="G80" s="114">
        <v>4</v>
      </c>
      <c r="H80" s="114">
        <v>8</v>
      </c>
      <c r="I80" s="140" t="s">
        <v>513</v>
      </c>
      <c r="J80" s="115" t="s">
        <v>520</v>
      </c>
      <c r="K80" s="116" t="s">
        <v>520</v>
      </c>
    </row>
    <row r="81" spans="1:11" ht="14.1" customHeight="1" x14ac:dyDescent="0.2">
      <c r="A81" s="309" t="s">
        <v>321</v>
      </c>
      <c r="B81" s="310" t="s">
        <v>334</v>
      </c>
      <c r="C81" s="311"/>
      <c r="D81" s="125">
        <v>1.549986054110053</v>
      </c>
      <c r="E81" s="143">
        <v>389</v>
      </c>
      <c r="F81" s="144">
        <v>390</v>
      </c>
      <c r="G81" s="144">
        <v>381</v>
      </c>
      <c r="H81" s="144">
        <v>399</v>
      </c>
      <c r="I81" s="145">
        <v>359</v>
      </c>
      <c r="J81" s="143" t="s">
        <v>520</v>
      </c>
      <c r="K81" s="146" t="s">
        <v>520</v>
      </c>
    </row>
    <row r="82" spans="1:11" s="268" customFormat="1" ht="11.25" customHeight="1" x14ac:dyDescent="0.2">
      <c r="B82" s="270"/>
      <c r="C82" s="270"/>
      <c r="D82" s="271"/>
      <c r="E82" s="271"/>
      <c r="F82" s="271"/>
      <c r="G82" s="271"/>
      <c r="H82" s="271"/>
      <c r="I82" s="271"/>
      <c r="J82" s="150"/>
      <c r="K82" s="268" t="s">
        <v>45</v>
      </c>
    </row>
    <row r="83" spans="1:11" s="151" customFormat="1" ht="12.75" customHeight="1" x14ac:dyDescent="0.15">
      <c r="A83" s="214" t="s">
        <v>122</v>
      </c>
    </row>
    <row r="84" spans="1:11" ht="11.25" x14ac:dyDescent="0.2">
      <c r="A84" s="276"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5">
    <mergeCell ref="H8:H9"/>
    <mergeCell ref="I8:I9"/>
    <mergeCell ref="A85:K85"/>
    <mergeCell ref="A86:K86"/>
    <mergeCell ref="A3:K3"/>
    <mergeCell ref="A4:K4"/>
    <mergeCell ref="A5:E5"/>
    <mergeCell ref="A7:C10"/>
    <mergeCell ref="D7:D10"/>
    <mergeCell ref="E7:I7"/>
    <mergeCell ref="J7:K8"/>
    <mergeCell ref="E8:E9"/>
    <mergeCell ref="F8:F9"/>
    <mergeCell ref="G8:G9"/>
    <mergeCell ref="A6:K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0" customWidth="1"/>
    <col min="2" max="2" width="3.125" style="401" customWidth="1"/>
    <col min="3" max="3" width="3.25" style="400" customWidth="1"/>
    <col min="4" max="4" width="5.625" style="401" customWidth="1"/>
    <col min="5" max="5" width="15.5" style="401" customWidth="1"/>
    <col min="6" max="11" width="8.5" style="402" customWidth="1"/>
    <col min="12" max="12" width="7.625" style="403" customWidth="1"/>
    <col min="13" max="13" width="8.5" style="97" customWidth="1"/>
    <col min="14" max="16384" width="7.75" style="97"/>
  </cols>
  <sheetData>
    <row r="1" spans="1:17" s="91" customFormat="1" ht="36.75" customHeight="1" x14ac:dyDescent="0.2">
      <c r="A1" s="324"/>
      <c r="B1" s="325"/>
      <c r="C1" s="326"/>
      <c r="D1" s="327"/>
      <c r="E1" s="327"/>
      <c r="F1" s="327"/>
      <c r="G1" s="327"/>
      <c r="H1" s="327"/>
      <c r="I1" s="326"/>
      <c r="J1" s="326"/>
      <c r="K1" s="328"/>
      <c r="L1" s="15" t="s">
        <v>6</v>
      </c>
    </row>
    <row r="2" spans="1:17" s="91" customFormat="1" ht="11.25" customHeight="1" x14ac:dyDescent="0.2">
      <c r="A2" s="329"/>
      <c r="B2" s="330"/>
      <c r="C2" s="330"/>
      <c r="D2" s="330"/>
      <c r="E2" s="330"/>
      <c r="F2" s="330"/>
      <c r="G2" s="330"/>
      <c r="H2" s="330"/>
      <c r="I2" s="331"/>
      <c r="J2" s="331"/>
      <c r="K2" s="332"/>
      <c r="L2" s="332"/>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3" t="s">
        <v>92</v>
      </c>
      <c r="B4" s="333"/>
      <c r="C4" s="333"/>
      <c r="D4" s="334"/>
      <c r="E4" s="334"/>
      <c r="F4" s="334"/>
      <c r="G4" s="334"/>
      <c r="H4" s="334"/>
      <c r="I4" s="334"/>
      <c r="J4" s="334"/>
      <c r="K4" s="334"/>
      <c r="L4" s="334"/>
    </row>
    <row r="5" spans="1:17" s="94" customFormat="1" ht="12" customHeight="1" x14ac:dyDescent="0.2">
      <c r="A5" s="633" t="s">
        <v>336</v>
      </c>
      <c r="B5" s="633"/>
      <c r="C5" s="633"/>
      <c r="D5" s="633"/>
      <c r="E5" s="335"/>
      <c r="F5" s="335"/>
      <c r="G5" s="335"/>
      <c r="H5" s="335"/>
      <c r="I5" s="336"/>
      <c r="J5" s="336"/>
      <c r="K5" s="335"/>
      <c r="L5" s="335"/>
    </row>
    <row r="6" spans="1:17" s="94" customFormat="1" ht="39" customHeight="1" x14ac:dyDescent="0.2">
      <c r="A6" s="644" t="s">
        <v>521</v>
      </c>
      <c r="B6" s="644"/>
      <c r="C6" s="644"/>
      <c r="D6" s="644"/>
      <c r="E6" s="644"/>
      <c r="F6" s="644"/>
      <c r="G6" s="644"/>
      <c r="H6" s="644"/>
      <c r="I6" s="644"/>
      <c r="J6" s="644"/>
      <c r="K6" s="644"/>
      <c r="L6" s="644"/>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7" t="s">
        <v>102</v>
      </c>
      <c r="L9" s="338" t="s">
        <v>343</v>
      </c>
    </row>
    <row r="10" spans="1:17" ht="12" customHeight="1" x14ac:dyDescent="0.2">
      <c r="A10" s="635"/>
      <c r="B10" s="635"/>
      <c r="C10" s="635"/>
      <c r="D10" s="635"/>
      <c r="E10" s="636"/>
      <c r="F10" s="339">
        <v>1</v>
      </c>
      <c r="G10" s="340">
        <v>2</v>
      </c>
      <c r="H10" s="340">
        <v>3</v>
      </c>
      <c r="I10" s="340">
        <v>4</v>
      </c>
      <c r="J10" s="340">
        <v>5</v>
      </c>
      <c r="K10" s="340">
        <v>6</v>
      </c>
      <c r="L10" s="340">
        <v>7</v>
      </c>
      <c r="M10" s="101"/>
    </row>
    <row r="11" spans="1:17" s="110" customFormat="1" ht="27.75" customHeight="1" x14ac:dyDescent="0.2">
      <c r="A11" s="620" t="s">
        <v>344</v>
      </c>
      <c r="B11" s="621"/>
      <c r="C11" s="621"/>
      <c r="D11" s="621"/>
      <c r="E11" s="622"/>
      <c r="F11" s="341"/>
      <c r="G11" s="341"/>
      <c r="H11" s="341"/>
      <c r="I11" s="341"/>
      <c r="J11" s="342"/>
      <c r="K11" s="341"/>
      <c r="L11" s="342"/>
    </row>
    <row r="12" spans="1:17" s="110" customFormat="1" ht="15.75" customHeight="1" x14ac:dyDescent="0.2">
      <c r="A12" s="343" t="s">
        <v>104</v>
      </c>
      <c r="B12" s="344"/>
      <c r="C12" s="345"/>
      <c r="D12" s="345"/>
      <c r="E12" s="346"/>
      <c r="F12" s="534">
        <v>11345</v>
      </c>
      <c r="G12" s="534">
        <v>9514</v>
      </c>
      <c r="H12" s="534">
        <v>14125</v>
      </c>
      <c r="I12" s="534">
        <v>10792</v>
      </c>
      <c r="J12" s="535">
        <v>13414</v>
      </c>
      <c r="K12" s="536" t="s">
        <v>520</v>
      </c>
      <c r="L12" s="347" t="s">
        <v>520</v>
      </c>
    </row>
    <row r="13" spans="1:17" s="110" customFormat="1" ht="15" customHeight="1" x14ac:dyDescent="0.2">
      <c r="A13" s="348" t="s">
        <v>345</v>
      </c>
      <c r="B13" s="349" t="s">
        <v>346</v>
      </c>
      <c r="C13" s="345"/>
      <c r="D13" s="345"/>
      <c r="E13" s="346"/>
      <c r="F13" s="534">
        <v>6489</v>
      </c>
      <c r="G13" s="534">
        <v>5234</v>
      </c>
      <c r="H13" s="534">
        <v>7665</v>
      </c>
      <c r="I13" s="534">
        <v>6338</v>
      </c>
      <c r="J13" s="535">
        <v>7702</v>
      </c>
      <c r="K13" s="536" t="s">
        <v>520</v>
      </c>
      <c r="L13" s="347" t="s">
        <v>520</v>
      </c>
    </row>
    <row r="14" spans="1:17" s="110" customFormat="1" ht="22.5" customHeight="1" x14ac:dyDescent="0.2">
      <c r="A14" s="348"/>
      <c r="B14" s="349" t="s">
        <v>347</v>
      </c>
      <c r="C14" s="345"/>
      <c r="D14" s="345"/>
      <c r="E14" s="346"/>
      <c r="F14" s="534">
        <v>4856</v>
      </c>
      <c r="G14" s="534">
        <v>4280</v>
      </c>
      <c r="H14" s="534">
        <v>6460</v>
      </c>
      <c r="I14" s="534">
        <v>4454</v>
      </c>
      <c r="J14" s="535">
        <v>5712</v>
      </c>
      <c r="K14" s="536" t="s">
        <v>520</v>
      </c>
      <c r="L14" s="347" t="s">
        <v>520</v>
      </c>
    </row>
    <row r="15" spans="1:17" s="110" customFormat="1" ht="15" customHeight="1" x14ac:dyDescent="0.2">
      <c r="A15" s="348" t="s">
        <v>348</v>
      </c>
      <c r="B15" s="349" t="s">
        <v>108</v>
      </c>
      <c r="C15" s="345"/>
      <c r="D15" s="345"/>
      <c r="E15" s="346"/>
      <c r="F15" s="534">
        <v>2315</v>
      </c>
      <c r="G15" s="534">
        <v>1963</v>
      </c>
      <c r="H15" s="534">
        <v>5118</v>
      </c>
      <c r="I15" s="534">
        <v>2061</v>
      </c>
      <c r="J15" s="535">
        <v>2446</v>
      </c>
      <c r="K15" s="536" t="s">
        <v>520</v>
      </c>
      <c r="L15" s="347" t="s">
        <v>520</v>
      </c>
    </row>
    <row r="16" spans="1:17" s="110" customFormat="1" ht="15" customHeight="1" x14ac:dyDescent="0.2">
      <c r="A16" s="348"/>
      <c r="B16" s="349" t="s">
        <v>109</v>
      </c>
      <c r="C16" s="345"/>
      <c r="D16" s="345"/>
      <c r="E16" s="346"/>
      <c r="F16" s="534">
        <v>7480</v>
      </c>
      <c r="G16" s="534">
        <v>6298</v>
      </c>
      <c r="H16" s="534">
        <v>7660</v>
      </c>
      <c r="I16" s="534">
        <v>7317</v>
      </c>
      <c r="J16" s="535">
        <v>9002</v>
      </c>
      <c r="K16" s="536" t="s">
        <v>520</v>
      </c>
      <c r="L16" s="347" t="s">
        <v>520</v>
      </c>
    </row>
    <row r="17" spans="1:12" s="110" customFormat="1" ht="15" customHeight="1" x14ac:dyDescent="0.2">
      <c r="A17" s="348"/>
      <c r="B17" s="349" t="s">
        <v>110</v>
      </c>
      <c r="C17" s="345"/>
      <c r="D17" s="345"/>
      <c r="E17" s="346"/>
      <c r="F17" s="534">
        <v>1418</v>
      </c>
      <c r="G17" s="534">
        <v>1113</v>
      </c>
      <c r="H17" s="534">
        <v>1220</v>
      </c>
      <c r="I17" s="534">
        <v>1301</v>
      </c>
      <c r="J17" s="535">
        <v>1841</v>
      </c>
      <c r="K17" s="536" t="s">
        <v>520</v>
      </c>
      <c r="L17" s="347" t="s">
        <v>520</v>
      </c>
    </row>
    <row r="18" spans="1:12" s="110" customFormat="1" ht="15" customHeight="1" x14ac:dyDescent="0.2">
      <c r="A18" s="348"/>
      <c r="B18" s="349" t="s">
        <v>111</v>
      </c>
      <c r="C18" s="345"/>
      <c r="D18" s="345"/>
      <c r="E18" s="346"/>
      <c r="F18" s="534">
        <v>132</v>
      </c>
      <c r="G18" s="534">
        <v>140</v>
      </c>
      <c r="H18" s="534">
        <v>127</v>
      </c>
      <c r="I18" s="534">
        <v>113</v>
      </c>
      <c r="J18" s="535">
        <v>125</v>
      </c>
      <c r="K18" s="536" t="s">
        <v>520</v>
      </c>
      <c r="L18" s="347" t="s">
        <v>520</v>
      </c>
    </row>
    <row r="19" spans="1:12" s="110" customFormat="1" ht="15" customHeight="1" x14ac:dyDescent="0.2">
      <c r="A19" s="118" t="s">
        <v>113</v>
      </c>
      <c r="B19" s="119" t="s">
        <v>181</v>
      </c>
      <c r="C19" s="345"/>
      <c r="D19" s="345"/>
      <c r="E19" s="346"/>
      <c r="F19" s="534">
        <v>8210</v>
      </c>
      <c r="G19" s="534">
        <v>6838</v>
      </c>
      <c r="H19" s="534">
        <v>10619</v>
      </c>
      <c r="I19" s="534">
        <v>7747</v>
      </c>
      <c r="J19" s="535">
        <v>9802</v>
      </c>
      <c r="K19" s="536" t="s">
        <v>520</v>
      </c>
      <c r="L19" s="347" t="s">
        <v>520</v>
      </c>
    </row>
    <row r="20" spans="1:12" s="110" customFormat="1" ht="15" customHeight="1" x14ac:dyDescent="0.2">
      <c r="A20" s="118"/>
      <c r="B20" s="119" t="s">
        <v>182</v>
      </c>
      <c r="C20" s="345"/>
      <c r="D20" s="345"/>
      <c r="E20" s="346"/>
      <c r="F20" s="534">
        <v>3135</v>
      </c>
      <c r="G20" s="534">
        <v>2676</v>
      </c>
      <c r="H20" s="534">
        <v>3506</v>
      </c>
      <c r="I20" s="534">
        <v>3045</v>
      </c>
      <c r="J20" s="535">
        <v>3612</v>
      </c>
      <c r="K20" s="536" t="s">
        <v>520</v>
      </c>
      <c r="L20" s="347" t="s">
        <v>520</v>
      </c>
    </row>
    <row r="21" spans="1:12" s="110" customFormat="1" ht="15" customHeight="1" x14ac:dyDescent="0.2">
      <c r="A21" s="118" t="s">
        <v>113</v>
      </c>
      <c r="B21" s="119" t="s">
        <v>116</v>
      </c>
      <c r="C21" s="345"/>
      <c r="D21" s="345"/>
      <c r="E21" s="346"/>
      <c r="F21" s="534">
        <v>9130</v>
      </c>
      <c r="G21" s="534">
        <v>7318</v>
      </c>
      <c r="H21" s="534">
        <v>11408</v>
      </c>
      <c r="I21" s="534">
        <v>8428</v>
      </c>
      <c r="J21" s="535">
        <v>10876</v>
      </c>
      <c r="K21" s="536" t="s">
        <v>520</v>
      </c>
      <c r="L21" s="347" t="s">
        <v>520</v>
      </c>
    </row>
    <row r="22" spans="1:12" s="110" customFormat="1" ht="15" customHeight="1" x14ac:dyDescent="0.2">
      <c r="A22" s="118"/>
      <c r="B22" s="119" t="s">
        <v>117</v>
      </c>
      <c r="C22" s="345"/>
      <c r="D22" s="345"/>
      <c r="E22" s="346"/>
      <c r="F22" s="534">
        <v>2215</v>
      </c>
      <c r="G22" s="534">
        <v>2191</v>
      </c>
      <c r="H22" s="534">
        <v>2708</v>
      </c>
      <c r="I22" s="534">
        <v>2360</v>
      </c>
      <c r="J22" s="535">
        <v>2529</v>
      </c>
      <c r="K22" s="536" t="s">
        <v>520</v>
      </c>
      <c r="L22" s="347" t="s">
        <v>520</v>
      </c>
    </row>
    <row r="23" spans="1:12" s="110" customFormat="1" ht="15" customHeight="1" x14ac:dyDescent="0.2">
      <c r="A23" s="350" t="s">
        <v>348</v>
      </c>
      <c r="B23" s="351" t="s">
        <v>193</v>
      </c>
      <c r="C23" s="352"/>
      <c r="D23" s="352"/>
      <c r="E23" s="353"/>
      <c r="F23" s="537">
        <v>133</v>
      </c>
      <c r="G23" s="537">
        <v>249</v>
      </c>
      <c r="H23" s="537">
        <v>2286</v>
      </c>
      <c r="I23" s="537">
        <v>92</v>
      </c>
      <c r="J23" s="538">
        <v>169</v>
      </c>
      <c r="K23" s="539" t="s">
        <v>520</v>
      </c>
      <c r="L23" s="354" t="s">
        <v>520</v>
      </c>
    </row>
    <row r="24" spans="1:12" s="110" customFormat="1" ht="15" customHeight="1" x14ac:dyDescent="0.2">
      <c r="A24" s="623" t="s">
        <v>349</v>
      </c>
      <c r="B24" s="624"/>
      <c r="C24" s="624"/>
      <c r="D24" s="624"/>
      <c r="E24" s="625"/>
      <c r="F24" s="355"/>
      <c r="G24" s="355"/>
      <c r="H24" s="355"/>
      <c r="I24" s="355"/>
      <c r="J24" s="355"/>
      <c r="K24" s="356"/>
      <c r="L24" s="357"/>
    </row>
    <row r="25" spans="1:12" s="110" customFormat="1" ht="15" customHeight="1" x14ac:dyDescent="0.2">
      <c r="A25" s="358" t="s">
        <v>104</v>
      </c>
      <c r="B25" s="359"/>
      <c r="C25" s="360"/>
      <c r="D25" s="360"/>
      <c r="E25" s="361"/>
      <c r="F25" s="540">
        <v>33.4</v>
      </c>
      <c r="G25" s="540">
        <v>36.200000000000003</v>
      </c>
      <c r="H25" s="540">
        <v>39.200000000000003</v>
      </c>
      <c r="I25" s="540">
        <v>37.5</v>
      </c>
      <c r="J25" s="540">
        <v>33.6</v>
      </c>
      <c r="K25" s="541" t="s">
        <v>520</v>
      </c>
      <c r="L25" s="362" t="s">
        <v>520</v>
      </c>
    </row>
    <row r="26" spans="1:12" s="110" customFormat="1" ht="15" customHeight="1" x14ac:dyDescent="0.2">
      <c r="A26" s="363" t="s">
        <v>105</v>
      </c>
      <c r="B26" s="364" t="s">
        <v>346</v>
      </c>
      <c r="C26" s="360"/>
      <c r="D26" s="360"/>
      <c r="E26" s="361"/>
      <c r="F26" s="540">
        <v>31.8</v>
      </c>
      <c r="G26" s="540">
        <v>33.4</v>
      </c>
      <c r="H26" s="540">
        <v>36.700000000000003</v>
      </c>
      <c r="I26" s="540">
        <v>35.9</v>
      </c>
      <c r="J26" s="542">
        <v>31.4</v>
      </c>
      <c r="K26" s="541" t="s">
        <v>520</v>
      </c>
      <c r="L26" s="362" t="s">
        <v>520</v>
      </c>
    </row>
    <row r="27" spans="1:12" s="110" customFormat="1" ht="15" customHeight="1" x14ac:dyDescent="0.2">
      <c r="A27" s="363"/>
      <c r="B27" s="364" t="s">
        <v>347</v>
      </c>
      <c r="C27" s="360"/>
      <c r="D27" s="360"/>
      <c r="E27" s="361"/>
      <c r="F27" s="540">
        <v>35.6</v>
      </c>
      <c r="G27" s="540">
        <v>39.6</v>
      </c>
      <c r="H27" s="540">
        <v>42</v>
      </c>
      <c r="I27" s="540">
        <v>39.700000000000003</v>
      </c>
      <c r="J27" s="540">
        <v>36.700000000000003</v>
      </c>
      <c r="K27" s="541" t="s">
        <v>520</v>
      </c>
      <c r="L27" s="362" t="s">
        <v>520</v>
      </c>
    </row>
    <row r="28" spans="1:12" s="110" customFormat="1" ht="15" customHeight="1" x14ac:dyDescent="0.2">
      <c r="A28" s="363" t="s">
        <v>113</v>
      </c>
      <c r="B28" s="364" t="s">
        <v>108</v>
      </c>
      <c r="C28" s="360"/>
      <c r="D28" s="360"/>
      <c r="E28" s="361"/>
      <c r="F28" s="540">
        <v>46.5</v>
      </c>
      <c r="G28" s="540">
        <v>53.5</v>
      </c>
      <c r="H28" s="540">
        <v>52</v>
      </c>
      <c r="I28" s="540">
        <v>48.8</v>
      </c>
      <c r="J28" s="540">
        <v>48.3</v>
      </c>
      <c r="K28" s="541" t="s">
        <v>520</v>
      </c>
      <c r="L28" s="362" t="s">
        <v>520</v>
      </c>
    </row>
    <row r="29" spans="1:12" s="110" customFormat="1" ht="11.25" x14ac:dyDescent="0.2">
      <c r="A29" s="363"/>
      <c r="B29" s="364" t="s">
        <v>109</v>
      </c>
      <c r="C29" s="360"/>
      <c r="D29" s="360"/>
      <c r="E29" s="361"/>
      <c r="F29" s="540">
        <v>31.1</v>
      </c>
      <c r="G29" s="540">
        <v>34.1</v>
      </c>
      <c r="H29" s="540">
        <v>35.799999999999997</v>
      </c>
      <c r="I29" s="540">
        <v>34.9</v>
      </c>
      <c r="J29" s="542">
        <v>31.8</v>
      </c>
      <c r="K29" s="541" t="s">
        <v>520</v>
      </c>
      <c r="L29" s="362" t="s">
        <v>520</v>
      </c>
    </row>
    <row r="30" spans="1:12" s="110" customFormat="1" ht="15" customHeight="1" x14ac:dyDescent="0.2">
      <c r="A30" s="363"/>
      <c r="B30" s="364" t="s">
        <v>110</v>
      </c>
      <c r="C30" s="360"/>
      <c r="D30" s="360"/>
      <c r="E30" s="361"/>
      <c r="F30" s="540">
        <v>26.1</v>
      </c>
      <c r="G30" s="540">
        <v>22.5</v>
      </c>
      <c r="H30" s="540">
        <v>32.1</v>
      </c>
      <c r="I30" s="540">
        <v>34.4</v>
      </c>
      <c r="J30" s="540">
        <v>25.2</v>
      </c>
      <c r="K30" s="541" t="s">
        <v>520</v>
      </c>
      <c r="L30" s="362" t="s">
        <v>520</v>
      </c>
    </row>
    <row r="31" spans="1:12" s="110" customFormat="1" ht="15" customHeight="1" x14ac:dyDescent="0.2">
      <c r="A31" s="363"/>
      <c r="B31" s="364" t="s">
        <v>111</v>
      </c>
      <c r="C31" s="360"/>
      <c r="D31" s="360"/>
      <c r="E31" s="361"/>
      <c r="F31" s="540">
        <v>31.1</v>
      </c>
      <c r="G31" s="540">
        <v>32.1</v>
      </c>
      <c r="H31" s="540">
        <v>35.4</v>
      </c>
      <c r="I31" s="540">
        <v>41.6</v>
      </c>
      <c r="J31" s="540">
        <v>29.6</v>
      </c>
      <c r="K31" s="541" t="s">
        <v>520</v>
      </c>
      <c r="L31" s="362" t="s">
        <v>520</v>
      </c>
    </row>
    <row r="32" spans="1:12" s="110" customFormat="1" ht="15" customHeight="1" x14ac:dyDescent="0.2">
      <c r="A32" s="365" t="s">
        <v>113</v>
      </c>
      <c r="B32" s="366" t="s">
        <v>181</v>
      </c>
      <c r="C32" s="360"/>
      <c r="D32" s="360"/>
      <c r="E32" s="361"/>
      <c r="F32" s="540">
        <v>32.5</v>
      </c>
      <c r="G32" s="540">
        <v>35.299999999999997</v>
      </c>
      <c r="H32" s="540">
        <v>38</v>
      </c>
      <c r="I32" s="540">
        <v>36.299999999999997</v>
      </c>
      <c r="J32" s="542">
        <v>33.200000000000003</v>
      </c>
      <c r="K32" s="541" t="s">
        <v>520</v>
      </c>
      <c r="L32" s="362" t="s">
        <v>520</v>
      </c>
    </row>
    <row r="33" spans="1:12" s="110" customFormat="1" ht="15" customHeight="1" x14ac:dyDescent="0.2">
      <c r="A33" s="365"/>
      <c r="B33" s="366" t="s">
        <v>182</v>
      </c>
      <c r="C33" s="360"/>
      <c r="D33" s="360"/>
      <c r="E33" s="361"/>
      <c r="F33" s="540">
        <v>35.799999999999997</v>
      </c>
      <c r="G33" s="540">
        <v>38.4</v>
      </c>
      <c r="H33" s="540">
        <v>42.1</v>
      </c>
      <c r="I33" s="540">
        <v>40.6</v>
      </c>
      <c r="J33" s="540">
        <v>34.799999999999997</v>
      </c>
      <c r="K33" s="541" t="s">
        <v>520</v>
      </c>
      <c r="L33" s="362" t="s">
        <v>520</v>
      </c>
    </row>
    <row r="34" spans="1:12" s="367" customFormat="1" ht="15" customHeight="1" x14ac:dyDescent="0.2">
      <c r="A34" s="365" t="s">
        <v>113</v>
      </c>
      <c r="B34" s="366" t="s">
        <v>116</v>
      </c>
      <c r="C34" s="360"/>
      <c r="D34" s="360"/>
      <c r="E34" s="361"/>
      <c r="F34" s="540">
        <v>29.3</v>
      </c>
      <c r="G34" s="540">
        <v>28.8</v>
      </c>
      <c r="H34" s="540">
        <v>34.4</v>
      </c>
      <c r="I34" s="540">
        <v>32.5</v>
      </c>
      <c r="J34" s="540">
        <v>28.4</v>
      </c>
      <c r="K34" s="541" t="s">
        <v>520</v>
      </c>
      <c r="L34" s="362" t="s">
        <v>520</v>
      </c>
    </row>
    <row r="35" spans="1:12" s="367" customFormat="1" ht="11.25" x14ac:dyDescent="0.2">
      <c r="A35" s="368"/>
      <c r="B35" s="369" t="s">
        <v>117</v>
      </c>
      <c r="C35" s="370"/>
      <c r="D35" s="370"/>
      <c r="E35" s="371"/>
      <c r="F35" s="543">
        <v>50.1</v>
      </c>
      <c r="G35" s="543">
        <v>60.4</v>
      </c>
      <c r="H35" s="543">
        <v>56.1</v>
      </c>
      <c r="I35" s="543">
        <v>55.4</v>
      </c>
      <c r="J35" s="544">
        <v>55.5</v>
      </c>
      <c r="K35" s="545" t="s">
        <v>520</v>
      </c>
      <c r="L35" s="372" t="s">
        <v>520</v>
      </c>
    </row>
    <row r="36" spans="1:12" s="367" customFormat="1" ht="15.95" customHeight="1" x14ac:dyDescent="0.2">
      <c r="A36" s="373" t="s">
        <v>350</v>
      </c>
      <c r="B36" s="374"/>
      <c r="C36" s="375"/>
      <c r="D36" s="374"/>
      <c r="E36" s="376"/>
      <c r="F36" s="546">
        <v>11082</v>
      </c>
      <c r="G36" s="546">
        <v>9207</v>
      </c>
      <c r="H36" s="546">
        <v>11521</v>
      </c>
      <c r="I36" s="546">
        <v>10667</v>
      </c>
      <c r="J36" s="546">
        <v>13111</v>
      </c>
      <c r="K36" s="547" t="s">
        <v>520</v>
      </c>
      <c r="L36" s="378" t="s">
        <v>520</v>
      </c>
    </row>
    <row r="37" spans="1:12" s="367" customFormat="1" ht="15.95" customHeight="1" x14ac:dyDescent="0.2">
      <c r="A37" s="379"/>
      <c r="B37" s="380" t="s">
        <v>113</v>
      </c>
      <c r="C37" s="380" t="s">
        <v>351</v>
      </c>
      <c r="D37" s="380"/>
      <c r="E37" s="381"/>
      <c r="F37" s="546">
        <v>3701</v>
      </c>
      <c r="G37" s="546">
        <v>3334</v>
      </c>
      <c r="H37" s="546">
        <v>4518</v>
      </c>
      <c r="I37" s="546">
        <v>3998</v>
      </c>
      <c r="J37" s="546">
        <v>4406</v>
      </c>
      <c r="K37" s="547" t="s">
        <v>520</v>
      </c>
      <c r="L37" s="378" t="s">
        <v>520</v>
      </c>
    </row>
    <row r="38" spans="1:12" s="367" customFormat="1" ht="15.95" customHeight="1" x14ac:dyDescent="0.2">
      <c r="A38" s="379"/>
      <c r="B38" s="382" t="s">
        <v>105</v>
      </c>
      <c r="C38" s="382" t="s">
        <v>106</v>
      </c>
      <c r="D38" s="383"/>
      <c r="E38" s="381"/>
      <c r="F38" s="546">
        <v>6389</v>
      </c>
      <c r="G38" s="546">
        <v>5071</v>
      </c>
      <c r="H38" s="546">
        <v>6140</v>
      </c>
      <c r="I38" s="546">
        <v>6272</v>
      </c>
      <c r="J38" s="548">
        <v>7601</v>
      </c>
      <c r="K38" s="547" t="s">
        <v>520</v>
      </c>
      <c r="L38" s="378" t="s">
        <v>520</v>
      </c>
    </row>
    <row r="39" spans="1:12" s="367" customFormat="1" ht="15.95" customHeight="1" x14ac:dyDescent="0.2">
      <c r="A39" s="379"/>
      <c r="B39" s="383"/>
      <c r="C39" s="380" t="s">
        <v>352</v>
      </c>
      <c r="D39" s="383"/>
      <c r="E39" s="381"/>
      <c r="F39" s="546">
        <v>2031</v>
      </c>
      <c r="G39" s="546">
        <v>1695</v>
      </c>
      <c r="H39" s="546">
        <v>2256</v>
      </c>
      <c r="I39" s="546">
        <v>2253</v>
      </c>
      <c r="J39" s="546">
        <v>2385</v>
      </c>
      <c r="K39" s="547" t="s">
        <v>520</v>
      </c>
      <c r="L39" s="378" t="s">
        <v>520</v>
      </c>
    </row>
    <row r="40" spans="1:12" s="367" customFormat="1" ht="15.95" customHeight="1" x14ac:dyDescent="0.2">
      <c r="A40" s="379"/>
      <c r="B40" s="382"/>
      <c r="C40" s="382" t="s">
        <v>107</v>
      </c>
      <c r="D40" s="383"/>
      <c r="E40" s="381"/>
      <c r="F40" s="546">
        <v>4693</v>
      </c>
      <c r="G40" s="546">
        <v>4136</v>
      </c>
      <c r="H40" s="546">
        <v>5381</v>
      </c>
      <c r="I40" s="546">
        <v>4395</v>
      </c>
      <c r="J40" s="546">
        <v>5510</v>
      </c>
      <c r="K40" s="547" t="s">
        <v>520</v>
      </c>
      <c r="L40" s="378" t="s">
        <v>520</v>
      </c>
    </row>
    <row r="41" spans="1:12" s="367" customFormat="1" ht="24" customHeight="1" x14ac:dyDescent="0.2">
      <c r="A41" s="379"/>
      <c r="B41" s="383"/>
      <c r="C41" s="380" t="s">
        <v>352</v>
      </c>
      <c r="D41" s="383"/>
      <c r="E41" s="381"/>
      <c r="F41" s="546">
        <v>1670</v>
      </c>
      <c r="G41" s="546">
        <v>1639</v>
      </c>
      <c r="H41" s="546">
        <v>2262</v>
      </c>
      <c r="I41" s="546">
        <v>1745</v>
      </c>
      <c r="J41" s="548">
        <v>2021</v>
      </c>
      <c r="K41" s="547" t="s">
        <v>520</v>
      </c>
      <c r="L41" s="378" t="s">
        <v>520</v>
      </c>
    </row>
    <row r="42" spans="1:12" s="110" customFormat="1" ht="15" customHeight="1" x14ac:dyDescent="0.2">
      <c r="A42" s="379"/>
      <c r="B42" s="382" t="s">
        <v>113</v>
      </c>
      <c r="C42" s="382" t="s">
        <v>353</v>
      </c>
      <c r="D42" s="383"/>
      <c r="E42" s="381"/>
      <c r="F42" s="546">
        <v>2100</v>
      </c>
      <c r="G42" s="546">
        <v>1697</v>
      </c>
      <c r="H42" s="546">
        <v>2717</v>
      </c>
      <c r="I42" s="546">
        <v>1968</v>
      </c>
      <c r="J42" s="546">
        <v>2201</v>
      </c>
      <c r="K42" s="547" t="s">
        <v>520</v>
      </c>
      <c r="L42" s="378" t="s">
        <v>520</v>
      </c>
    </row>
    <row r="43" spans="1:12" s="110" customFormat="1" ht="15" customHeight="1" x14ac:dyDescent="0.2">
      <c r="A43" s="379"/>
      <c r="B43" s="383"/>
      <c r="C43" s="380" t="s">
        <v>352</v>
      </c>
      <c r="D43" s="383"/>
      <c r="E43" s="381"/>
      <c r="F43" s="546">
        <v>976</v>
      </c>
      <c r="G43" s="546">
        <v>908</v>
      </c>
      <c r="H43" s="546">
        <v>1414</v>
      </c>
      <c r="I43" s="546">
        <v>961</v>
      </c>
      <c r="J43" s="546">
        <v>1062</v>
      </c>
      <c r="K43" s="547" t="s">
        <v>520</v>
      </c>
      <c r="L43" s="378" t="s">
        <v>520</v>
      </c>
    </row>
    <row r="44" spans="1:12" s="110" customFormat="1" ht="15" customHeight="1" x14ac:dyDescent="0.2">
      <c r="A44" s="379"/>
      <c r="B44" s="382"/>
      <c r="C44" s="364" t="s">
        <v>109</v>
      </c>
      <c r="D44" s="383"/>
      <c r="E44" s="381"/>
      <c r="F44" s="546">
        <v>7434</v>
      </c>
      <c r="G44" s="546">
        <v>6257</v>
      </c>
      <c r="H44" s="546">
        <v>7460</v>
      </c>
      <c r="I44" s="546">
        <v>7285</v>
      </c>
      <c r="J44" s="548">
        <v>8945</v>
      </c>
      <c r="K44" s="547" t="s">
        <v>520</v>
      </c>
      <c r="L44" s="378" t="s">
        <v>520</v>
      </c>
    </row>
    <row r="45" spans="1:12" s="110" customFormat="1" ht="15" customHeight="1" x14ac:dyDescent="0.2">
      <c r="A45" s="379"/>
      <c r="B45" s="383"/>
      <c r="C45" s="380" t="s">
        <v>352</v>
      </c>
      <c r="D45" s="383"/>
      <c r="E45" s="381"/>
      <c r="F45" s="546">
        <v>2315</v>
      </c>
      <c r="G45" s="546">
        <v>2131</v>
      </c>
      <c r="H45" s="546">
        <v>2668</v>
      </c>
      <c r="I45" s="546">
        <v>2542</v>
      </c>
      <c r="J45" s="546">
        <v>2843</v>
      </c>
      <c r="K45" s="547" t="s">
        <v>520</v>
      </c>
      <c r="L45" s="378" t="s">
        <v>520</v>
      </c>
    </row>
    <row r="46" spans="1:12" s="110" customFormat="1" ht="15" customHeight="1" x14ac:dyDescent="0.2">
      <c r="A46" s="379"/>
      <c r="B46" s="382"/>
      <c r="C46" s="364" t="s">
        <v>110</v>
      </c>
      <c r="D46" s="383"/>
      <c r="E46" s="381"/>
      <c r="F46" s="546">
        <v>1416</v>
      </c>
      <c r="G46" s="546">
        <v>1113</v>
      </c>
      <c r="H46" s="546">
        <v>1217</v>
      </c>
      <c r="I46" s="546">
        <v>1301</v>
      </c>
      <c r="J46" s="546">
        <v>1840</v>
      </c>
      <c r="K46" s="547" t="s">
        <v>520</v>
      </c>
      <c r="L46" s="378" t="s">
        <v>520</v>
      </c>
    </row>
    <row r="47" spans="1:12" s="110" customFormat="1" ht="15" customHeight="1" x14ac:dyDescent="0.2">
      <c r="A47" s="379"/>
      <c r="B47" s="383"/>
      <c r="C47" s="380" t="s">
        <v>352</v>
      </c>
      <c r="D47" s="383"/>
      <c r="E47" s="381"/>
      <c r="F47" s="546">
        <v>369</v>
      </c>
      <c r="G47" s="546">
        <v>250</v>
      </c>
      <c r="H47" s="546">
        <v>391</v>
      </c>
      <c r="I47" s="546">
        <v>448</v>
      </c>
      <c r="J47" s="548">
        <v>464</v>
      </c>
      <c r="K47" s="547" t="s">
        <v>520</v>
      </c>
      <c r="L47" s="378" t="s">
        <v>520</v>
      </c>
    </row>
    <row r="48" spans="1:12" s="110" customFormat="1" ht="15" customHeight="1" x14ac:dyDescent="0.2">
      <c r="A48" s="379"/>
      <c r="B48" s="383"/>
      <c r="C48" s="364" t="s">
        <v>111</v>
      </c>
      <c r="D48" s="384"/>
      <c r="E48" s="385"/>
      <c r="F48" s="546">
        <v>132</v>
      </c>
      <c r="G48" s="546">
        <v>140</v>
      </c>
      <c r="H48" s="546">
        <v>127</v>
      </c>
      <c r="I48" s="546">
        <v>113</v>
      </c>
      <c r="J48" s="546">
        <v>125</v>
      </c>
      <c r="K48" s="547" t="s">
        <v>520</v>
      </c>
      <c r="L48" s="378" t="s">
        <v>520</v>
      </c>
    </row>
    <row r="49" spans="1:12" s="110" customFormat="1" ht="15" customHeight="1" x14ac:dyDescent="0.2">
      <c r="A49" s="379"/>
      <c r="B49" s="383"/>
      <c r="C49" s="380" t="s">
        <v>352</v>
      </c>
      <c r="D49" s="383"/>
      <c r="E49" s="381"/>
      <c r="F49" s="546">
        <v>41</v>
      </c>
      <c r="G49" s="546">
        <v>45</v>
      </c>
      <c r="H49" s="546">
        <v>45</v>
      </c>
      <c r="I49" s="546">
        <v>47</v>
      </c>
      <c r="J49" s="546">
        <v>37</v>
      </c>
      <c r="K49" s="547" t="s">
        <v>520</v>
      </c>
      <c r="L49" s="378" t="s">
        <v>520</v>
      </c>
    </row>
    <row r="50" spans="1:12" s="110" customFormat="1" ht="15" customHeight="1" x14ac:dyDescent="0.2">
      <c r="A50" s="379"/>
      <c r="B50" s="382" t="s">
        <v>113</v>
      </c>
      <c r="C50" s="380" t="s">
        <v>181</v>
      </c>
      <c r="D50" s="383"/>
      <c r="E50" s="381"/>
      <c r="F50" s="546">
        <v>7964</v>
      </c>
      <c r="G50" s="546">
        <v>6551</v>
      </c>
      <c r="H50" s="546">
        <v>8075</v>
      </c>
      <c r="I50" s="546">
        <v>7637</v>
      </c>
      <c r="J50" s="548">
        <v>9525</v>
      </c>
      <c r="K50" s="547" t="s">
        <v>520</v>
      </c>
      <c r="L50" s="378" t="s">
        <v>520</v>
      </c>
    </row>
    <row r="51" spans="1:12" s="110" customFormat="1" ht="15" customHeight="1" x14ac:dyDescent="0.2">
      <c r="A51" s="379"/>
      <c r="B51" s="383"/>
      <c r="C51" s="380" t="s">
        <v>352</v>
      </c>
      <c r="D51" s="383"/>
      <c r="E51" s="381"/>
      <c r="F51" s="546">
        <v>2586</v>
      </c>
      <c r="G51" s="546">
        <v>2314</v>
      </c>
      <c r="H51" s="546">
        <v>3067</v>
      </c>
      <c r="I51" s="546">
        <v>2769</v>
      </c>
      <c r="J51" s="546">
        <v>3159</v>
      </c>
      <c r="K51" s="547" t="s">
        <v>520</v>
      </c>
      <c r="L51" s="378" t="s">
        <v>520</v>
      </c>
    </row>
    <row r="52" spans="1:12" s="110" customFormat="1" ht="15" customHeight="1" x14ac:dyDescent="0.2">
      <c r="A52" s="379"/>
      <c r="B52" s="382"/>
      <c r="C52" s="380" t="s">
        <v>182</v>
      </c>
      <c r="D52" s="383"/>
      <c r="E52" s="381"/>
      <c r="F52" s="546">
        <v>3118</v>
      </c>
      <c r="G52" s="546">
        <v>2656</v>
      </c>
      <c r="H52" s="546">
        <v>3446</v>
      </c>
      <c r="I52" s="546">
        <v>3030</v>
      </c>
      <c r="J52" s="546">
        <v>3586</v>
      </c>
      <c r="K52" s="547" t="s">
        <v>520</v>
      </c>
      <c r="L52" s="378" t="s">
        <v>520</v>
      </c>
    </row>
    <row r="53" spans="1:12" s="268" customFormat="1" ht="11.25" customHeight="1" x14ac:dyDescent="0.2">
      <c r="A53" s="379"/>
      <c r="B53" s="383"/>
      <c r="C53" s="380" t="s">
        <v>352</v>
      </c>
      <c r="D53" s="383"/>
      <c r="E53" s="381"/>
      <c r="F53" s="546">
        <v>1115</v>
      </c>
      <c r="G53" s="546">
        <v>1020</v>
      </c>
      <c r="H53" s="546">
        <v>1451</v>
      </c>
      <c r="I53" s="546">
        <v>1229</v>
      </c>
      <c r="J53" s="548">
        <v>1247</v>
      </c>
      <c r="K53" s="547" t="s">
        <v>520</v>
      </c>
      <c r="L53" s="378" t="s">
        <v>520</v>
      </c>
    </row>
    <row r="54" spans="1:12" s="151" customFormat="1" ht="12.75" customHeight="1" x14ac:dyDescent="0.2">
      <c r="A54" s="379"/>
      <c r="B54" s="382" t="s">
        <v>113</v>
      </c>
      <c r="C54" s="382" t="s">
        <v>116</v>
      </c>
      <c r="D54" s="383"/>
      <c r="E54" s="381"/>
      <c r="F54" s="546">
        <v>8901</v>
      </c>
      <c r="G54" s="546">
        <v>7054</v>
      </c>
      <c r="H54" s="546">
        <v>8986</v>
      </c>
      <c r="I54" s="546">
        <v>8329</v>
      </c>
      <c r="J54" s="546">
        <v>10598</v>
      </c>
      <c r="K54" s="547" t="s">
        <v>520</v>
      </c>
      <c r="L54" s="378" t="s">
        <v>520</v>
      </c>
    </row>
    <row r="55" spans="1:12" ht="11.25" x14ac:dyDescent="0.2">
      <c r="A55" s="379"/>
      <c r="B55" s="383"/>
      <c r="C55" s="380" t="s">
        <v>352</v>
      </c>
      <c r="D55" s="383"/>
      <c r="E55" s="381"/>
      <c r="F55" s="546">
        <v>2608</v>
      </c>
      <c r="G55" s="546">
        <v>2033</v>
      </c>
      <c r="H55" s="546">
        <v>3095</v>
      </c>
      <c r="I55" s="546">
        <v>2705</v>
      </c>
      <c r="J55" s="546">
        <v>3014</v>
      </c>
      <c r="K55" s="547" t="s">
        <v>520</v>
      </c>
      <c r="L55" s="378" t="s">
        <v>520</v>
      </c>
    </row>
    <row r="56" spans="1:12" ht="14.25" customHeight="1" x14ac:dyDescent="0.2">
      <c r="A56" s="379"/>
      <c r="B56" s="383"/>
      <c r="C56" s="382" t="s">
        <v>117</v>
      </c>
      <c r="D56" s="383"/>
      <c r="E56" s="381"/>
      <c r="F56" s="546">
        <v>2181</v>
      </c>
      <c r="G56" s="546">
        <v>2148</v>
      </c>
      <c r="H56" s="546">
        <v>2527</v>
      </c>
      <c r="I56" s="546">
        <v>2334</v>
      </c>
      <c r="J56" s="546">
        <v>2504</v>
      </c>
      <c r="K56" s="547" t="s">
        <v>520</v>
      </c>
      <c r="L56" s="378" t="s">
        <v>520</v>
      </c>
    </row>
    <row r="57" spans="1:12" ht="18.75" customHeight="1" x14ac:dyDescent="0.2">
      <c r="A57" s="386"/>
      <c r="B57" s="387"/>
      <c r="C57" s="388" t="s">
        <v>352</v>
      </c>
      <c r="D57" s="387"/>
      <c r="E57" s="389"/>
      <c r="F57" s="549">
        <v>1093</v>
      </c>
      <c r="G57" s="550">
        <v>1298</v>
      </c>
      <c r="H57" s="550">
        <v>1418</v>
      </c>
      <c r="I57" s="550">
        <v>1292</v>
      </c>
      <c r="J57" s="550">
        <v>1389</v>
      </c>
      <c r="K57" s="551" t="s">
        <v>520</v>
      </c>
      <c r="L57" s="390" t="s">
        <v>520</v>
      </c>
    </row>
    <row r="58" spans="1:12" ht="11.25" x14ac:dyDescent="0.2">
      <c r="A58" s="391"/>
      <c r="B58" s="383"/>
      <c r="C58" s="380"/>
      <c r="D58" s="383"/>
      <c r="E58" s="383"/>
      <c r="F58" s="392"/>
      <c r="G58" s="392"/>
      <c r="H58" s="392"/>
      <c r="I58" s="377"/>
      <c r="J58" s="392"/>
      <c r="K58" s="393"/>
      <c r="L58" s="268"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4"/>
      <c r="B62" s="394"/>
      <c r="C62" s="394"/>
      <c r="D62" s="394"/>
      <c r="E62" s="394"/>
      <c r="F62" s="394"/>
      <c r="G62" s="394"/>
      <c r="H62" s="394"/>
      <c r="I62" s="394"/>
      <c r="J62" s="395"/>
      <c r="K62" s="395"/>
      <c r="L62" s="396"/>
    </row>
    <row r="63" spans="1:12" ht="15.95" customHeight="1" x14ac:dyDescent="0.2">
      <c r="A63" s="396"/>
      <c r="B63" s="397"/>
      <c r="C63" s="396"/>
      <c r="D63" s="397"/>
      <c r="E63" s="397"/>
      <c r="F63" s="395"/>
      <c r="G63" s="395"/>
      <c r="H63" s="395"/>
      <c r="I63" s="395"/>
      <c r="J63" s="395"/>
      <c r="K63" s="395"/>
      <c r="L63" s="398"/>
    </row>
    <row r="64" spans="1:12" ht="15.95" customHeight="1" x14ac:dyDescent="0.2">
      <c r="A64" s="396"/>
      <c r="B64" s="397"/>
      <c r="C64" s="396"/>
      <c r="D64" s="397"/>
      <c r="E64" s="397"/>
      <c r="F64" s="395"/>
      <c r="G64" s="395"/>
      <c r="H64" s="395"/>
      <c r="I64" s="395"/>
      <c r="J64" s="395"/>
      <c r="K64" s="395"/>
      <c r="L64" s="398"/>
    </row>
    <row r="65" spans="12:12" ht="15.95" customHeight="1" x14ac:dyDescent="0.2">
      <c r="L65" s="399"/>
    </row>
  </sheetData>
  <mergeCells count="16">
    <mergeCell ref="A3:L3"/>
    <mergeCell ref="A5:D5"/>
    <mergeCell ref="A7:E10"/>
    <mergeCell ref="F7:L7"/>
    <mergeCell ref="F8:F9"/>
    <mergeCell ref="G8:G9"/>
    <mergeCell ref="H8:H9"/>
    <mergeCell ref="I8:I9"/>
    <mergeCell ref="J8:J9"/>
    <mergeCell ref="K8:L8"/>
    <mergeCell ref="A6:L6"/>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67" t="s">
        <v>357</v>
      </c>
      <c r="B3" s="568"/>
      <c r="C3" s="568"/>
      <c r="D3" s="568"/>
      <c r="E3" s="568"/>
      <c r="F3" s="568"/>
      <c r="G3" s="568"/>
      <c r="H3" s="568"/>
      <c r="I3" s="568"/>
      <c r="J3" s="568"/>
    </row>
    <row r="4" spans="1:15" s="94" customFormat="1" ht="12" customHeight="1" x14ac:dyDescent="0.2">
      <c r="A4" s="569" t="s">
        <v>92</v>
      </c>
      <c r="B4" s="569"/>
      <c r="C4" s="569"/>
      <c r="D4" s="569"/>
      <c r="E4" s="569"/>
      <c r="F4" s="569"/>
      <c r="G4" s="569"/>
      <c r="H4" s="569"/>
      <c r="I4" s="569"/>
      <c r="J4" s="569"/>
    </row>
    <row r="5" spans="1:15" s="94" customFormat="1" ht="12" customHeight="1" x14ac:dyDescent="0.2">
      <c r="A5" s="570" t="s">
        <v>336</v>
      </c>
      <c r="B5" s="570"/>
      <c r="C5" s="570"/>
      <c r="D5" s="570"/>
      <c r="E5" s="252"/>
      <c r="F5" s="252"/>
      <c r="G5" s="252"/>
      <c r="H5" s="252"/>
      <c r="I5" s="252"/>
      <c r="J5" s="252"/>
    </row>
    <row r="6" spans="1:15" s="94" customFormat="1" ht="36" customHeight="1" x14ac:dyDescent="0.2">
      <c r="A6" s="655" t="s">
        <v>521</v>
      </c>
      <c r="B6" s="655"/>
      <c r="C6" s="655"/>
      <c r="D6" s="655"/>
      <c r="E6" s="655"/>
      <c r="F6" s="655"/>
      <c r="G6" s="655"/>
      <c r="H6" s="655"/>
      <c r="I6" s="655"/>
      <c r="J6" s="655"/>
      <c r="K6" s="552"/>
      <c r="L6" s="552"/>
    </row>
    <row r="7" spans="1:15" s="91" customFormat="1" ht="24.95" customHeight="1" x14ac:dyDescent="0.2">
      <c r="A7" s="585" t="s">
        <v>213</v>
      </c>
      <c r="B7" s="586"/>
      <c r="C7" s="579" t="s">
        <v>94</v>
      </c>
      <c r="D7" s="648" t="s">
        <v>358</v>
      </c>
      <c r="E7" s="649"/>
      <c r="F7" s="649"/>
      <c r="G7" s="649"/>
      <c r="H7" s="650"/>
      <c r="I7" s="651" t="s">
        <v>359</v>
      </c>
      <c r="J7" s="652"/>
      <c r="K7" s="96"/>
      <c r="L7" s="96"/>
      <c r="M7" s="96"/>
      <c r="N7" s="96"/>
      <c r="O7" s="96"/>
    </row>
    <row r="8" spans="1:15" ht="21.75" customHeight="1" x14ac:dyDescent="0.2">
      <c r="A8" s="614"/>
      <c r="B8" s="615"/>
      <c r="C8" s="580"/>
      <c r="D8" s="589" t="s">
        <v>336</v>
      </c>
      <c r="E8" s="589" t="s">
        <v>338</v>
      </c>
      <c r="F8" s="589" t="s">
        <v>339</v>
      </c>
      <c r="G8" s="589" t="s">
        <v>340</v>
      </c>
      <c r="H8" s="589" t="s">
        <v>341</v>
      </c>
      <c r="I8" s="653"/>
      <c r="J8" s="654"/>
    </row>
    <row r="9" spans="1:15" ht="12" customHeight="1" x14ac:dyDescent="0.2">
      <c r="A9" s="614"/>
      <c r="B9" s="615"/>
      <c r="C9" s="580"/>
      <c r="D9" s="590"/>
      <c r="E9" s="590"/>
      <c r="F9" s="590"/>
      <c r="G9" s="590"/>
      <c r="H9" s="590"/>
      <c r="I9" s="98" t="s">
        <v>102</v>
      </c>
      <c r="J9" s="99" t="s">
        <v>103</v>
      </c>
    </row>
    <row r="10" spans="1:15" ht="12" customHeight="1" x14ac:dyDescent="0.2">
      <c r="A10" s="282"/>
      <c r="B10" s="283"/>
      <c r="C10" s="581"/>
      <c r="D10" s="100">
        <v>1</v>
      </c>
      <c r="E10" s="100">
        <v>2</v>
      </c>
      <c r="F10" s="100">
        <v>3</v>
      </c>
      <c r="G10" s="100">
        <v>4</v>
      </c>
      <c r="H10" s="100">
        <v>5</v>
      </c>
      <c r="I10" s="100">
        <v>6</v>
      </c>
      <c r="J10" s="100">
        <v>7</v>
      </c>
      <c r="K10" s="101"/>
    </row>
    <row r="11" spans="1:15" s="192" customFormat="1" ht="24.95" customHeight="1" x14ac:dyDescent="0.2">
      <c r="A11" s="616" t="s">
        <v>104</v>
      </c>
      <c r="B11" s="617"/>
      <c r="C11" s="284">
        <v>100</v>
      </c>
      <c r="D11" s="115">
        <v>11345</v>
      </c>
      <c r="E11" s="114">
        <v>9514</v>
      </c>
      <c r="F11" s="114">
        <v>14125</v>
      </c>
      <c r="G11" s="114">
        <v>10792</v>
      </c>
      <c r="H11" s="140">
        <v>13414</v>
      </c>
      <c r="I11" s="115" t="s">
        <v>520</v>
      </c>
      <c r="J11" s="116" t="s">
        <v>520</v>
      </c>
    </row>
    <row r="12" spans="1:15" s="110" customFormat="1" ht="24.95" customHeight="1" x14ac:dyDescent="0.2">
      <c r="A12" s="193" t="s">
        <v>132</v>
      </c>
      <c r="B12" s="194" t="s">
        <v>133</v>
      </c>
      <c r="C12" s="113">
        <v>1.3926840017628912</v>
      </c>
      <c r="D12" s="115">
        <v>158</v>
      </c>
      <c r="E12" s="114">
        <v>110</v>
      </c>
      <c r="F12" s="114">
        <v>193</v>
      </c>
      <c r="G12" s="114">
        <v>124</v>
      </c>
      <c r="H12" s="140">
        <v>150</v>
      </c>
      <c r="I12" s="115" t="s">
        <v>520</v>
      </c>
      <c r="J12" s="116" t="s">
        <v>520</v>
      </c>
    </row>
    <row r="13" spans="1:15" s="110" customFormat="1" ht="24.95" customHeight="1" x14ac:dyDescent="0.2">
      <c r="A13" s="193" t="s">
        <v>134</v>
      </c>
      <c r="B13" s="199" t="s">
        <v>214</v>
      </c>
      <c r="C13" s="113">
        <v>1.4014984574702511</v>
      </c>
      <c r="D13" s="115">
        <v>159</v>
      </c>
      <c r="E13" s="114">
        <v>92</v>
      </c>
      <c r="F13" s="114">
        <v>148</v>
      </c>
      <c r="G13" s="114">
        <v>155</v>
      </c>
      <c r="H13" s="140">
        <v>171</v>
      </c>
      <c r="I13" s="115" t="s">
        <v>520</v>
      </c>
      <c r="J13" s="116" t="s">
        <v>520</v>
      </c>
    </row>
    <row r="14" spans="1:15" s="286" customFormat="1" ht="24.95" customHeight="1" x14ac:dyDescent="0.2">
      <c r="A14" s="193" t="s">
        <v>215</v>
      </c>
      <c r="B14" s="199" t="s">
        <v>137</v>
      </c>
      <c r="C14" s="113">
        <v>21.842221242838257</v>
      </c>
      <c r="D14" s="115">
        <v>2478</v>
      </c>
      <c r="E14" s="114">
        <v>2281</v>
      </c>
      <c r="F14" s="114">
        <v>2953</v>
      </c>
      <c r="G14" s="114">
        <v>2107</v>
      </c>
      <c r="H14" s="140">
        <v>3185</v>
      </c>
      <c r="I14" s="115" t="s">
        <v>520</v>
      </c>
      <c r="J14" s="116" t="s">
        <v>520</v>
      </c>
      <c r="K14" s="110"/>
      <c r="L14" s="110"/>
      <c r="M14" s="110"/>
      <c r="N14" s="110"/>
      <c r="O14" s="110"/>
    </row>
    <row r="15" spans="1:15" s="110" customFormat="1" ht="24.95" customHeight="1" x14ac:dyDescent="0.2">
      <c r="A15" s="193" t="s">
        <v>216</v>
      </c>
      <c r="B15" s="199" t="s">
        <v>217</v>
      </c>
      <c r="C15" s="113">
        <v>2.8206258263552226</v>
      </c>
      <c r="D15" s="115">
        <v>320</v>
      </c>
      <c r="E15" s="114">
        <v>253</v>
      </c>
      <c r="F15" s="114">
        <v>641</v>
      </c>
      <c r="G15" s="114">
        <v>266</v>
      </c>
      <c r="H15" s="140">
        <v>409</v>
      </c>
      <c r="I15" s="115" t="s">
        <v>520</v>
      </c>
      <c r="J15" s="116" t="s">
        <v>520</v>
      </c>
    </row>
    <row r="16" spans="1:15" s="286" customFormat="1" ht="24.95" customHeight="1" x14ac:dyDescent="0.2">
      <c r="A16" s="193" t="s">
        <v>218</v>
      </c>
      <c r="B16" s="199" t="s">
        <v>141</v>
      </c>
      <c r="C16" s="113">
        <v>14.173644777434994</v>
      </c>
      <c r="D16" s="115">
        <v>1608</v>
      </c>
      <c r="E16" s="114">
        <v>1740</v>
      </c>
      <c r="F16" s="114">
        <v>1536</v>
      </c>
      <c r="G16" s="114">
        <v>1313</v>
      </c>
      <c r="H16" s="140">
        <v>2203</v>
      </c>
      <c r="I16" s="115" t="s">
        <v>520</v>
      </c>
      <c r="J16" s="116" t="s">
        <v>520</v>
      </c>
      <c r="K16" s="110"/>
      <c r="L16" s="110"/>
      <c r="M16" s="110"/>
      <c r="N16" s="110"/>
      <c r="O16" s="110"/>
    </row>
    <row r="17" spans="1:15" s="110" customFormat="1" ht="24.95" customHeight="1" x14ac:dyDescent="0.2">
      <c r="A17" s="193" t="s">
        <v>142</v>
      </c>
      <c r="B17" s="199" t="s">
        <v>220</v>
      </c>
      <c r="C17" s="113">
        <v>4.8479506390480385</v>
      </c>
      <c r="D17" s="115">
        <v>550</v>
      </c>
      <c r="E17" s="114">
        <v>288</v>
      </c>
      <c r="F17" s="114">
        <v>776</v>
      </c>
      <c r="G17" s="114">
        <v>528</v>
      </c>
      <c r="H17" s="140">
        <v>573</v>
      </c>
      <c r="I17" s="115" t="s">
        <v>520</v>
      </c>
      <c r="J17" s="116" t="s">
        <v>520</v>
      </c>
    </row>
    <row r="18" spans="1:15" s="286" customFormat="1" ht="24.95" customHeight="1" x14ac:dyDescent="0.2">
      <c r="A18" s="201" t="s">
        <v>144</v>
      </c>
      <c r="B18" s="202" t="s">
        <v>145</v>
      </c>
      <c r="C18" s="113">
        <v>6.0290877038342883</v>
      </c>
      <c r="D18" s="115">
        <v>684</v>
      </c>
      <c r="E18" s="114">
        <v>330</v>
      </c>
      <c r="F18" s="114">
        <v>798</v>
      </c>
      <c r="G18" s="114">
        <v>764</v>
      </c>
      <c r="H18" s="140">
        <v>825</v>
      </c>
      <c r="I18" s="115" t="s">
        <v>520</v>
      </c>
      <c r="J18" s="116" t="s">
        <v>520</v>
      </c>
      <c r="K18" s="110"/>
      <c r="L18" s="110"/>
      <c r="M18" s="110"/>
      <c r="N18" s="110"/>
      <c r="O18" s="110"/>
    </row>
    <row r="19" spans="1:15" s="110" customFormat="1" ht="24.95" customHeight="1" x14ac:dyDescent="0.2">
      <c r="A19" s="193" t="s">
        <v>146</v>
      </c>
      <c r="B19" s="199" t="s">
        <v>147</v>
      </c>
      <c r="C19" s="113">
        <v>10.815337152930807</v>
      </c>
      <c r="D19" s="115">
        <v>1227</v>
      </c>
      <c r="E19" s="114">
        <v>908</v>
      </c>
      <c r="F19" s="114">
        <v>1620</v>
      </c>
      <c r="G19" s="114">
        <v>1287</v>
      </c>
      <c r="H19" s="140">
        <v>1312</v>
      </c>
      <c r="I19" s="115" t="s">
        <v>520</v>
      </c>
      <c r="J19" s="116" t="s">
        <v>520</v>
      </c>
    </row>
    <row r="20" spans="1:15" s="286" customFormat="1" ht="24.95" customHeight="1" x14ac:dyDescent="0.2">
      <c r="A20" s="193" t="s">
        <v>148</v>
      </c>
      <c r="B20" s="199" t="s">
        <v>149</v>
      </c>
      <c r="C20" s="113">
        <v>4.0370207139709127</v>
      </c>
      <c r="D20" s="115">
        <v>458</v>
      </c>
      <c r="E20" s="114">
        <v>308</v>
      </c>
      <c r="F20" s="114">
        <v>470</v>
      </c>
      <c r="G20" s="114">
        <v>510</v>
      </c>
      <c r="H20" s="140">
        <v>470</v>
      </c>
      <c r="I20" s="115" t="s">
        <v>520</v>
      </c>
      <c r="J20" s="116" t="s">
        <v>520</v>
      </c>
      <c r="K20" s="110"/>
      <c r="L20" s="110"/>
      <c r="M20" s="110"/>
      <c r="N20" s="110"/>
      <c r="O20" s="110"/>
    </row>
    <row r="21" spans="1:15" s="110" customFormat="1" ht="24.95" customHeight="1" x14ac:dyDescent="0.2">
      <c r="A21" s="201" t="s">
        <v>150</v>
      </c>
      <c r="B21" s="202" t="s">
        <v>151</v>
      </c>
      <c r="C21" s="113">
        <v>4.3367122080211544</v>
      </c>
      <c r="D21" s="115">
        <v>492</v>
      </c>
      <c r="E21" s="114">
        <v>594</v>
      </c>
      <c r="F21" s="114">
        <v>731</v>
      </c>
      <c r="G21" s="114">
        <v>649</v>
      </c>
      <c r="H21" s="140">
        <v>573</v>
      </c>
      <c r="I21" s="115" t="s">
        <v>520</v>
      </c>
      <c r="J21" s="116" t="s">
        <v>520</v>
      </c>
    </row>
    <row r="22" spans="1:15" s="110" customFormat="1" ht="24.95" customHeight="1" x14ac:dyDescent="0.2">
      <c r="A22" s="201" t="s">
        <v>152</v>
      </c>
      <c r="B22" s="199" t="s">
        <v>153</v>
      </c>
      <c r="C22" s="113">
        <v>0.44072278536800352</v>
      </c>
      <c r="D22" s="115">
        <v>50</v>
      </c>
      <c r="E22" s="114">
        <v>53</v>
      </c>
      <c r="F22" s="114">
        <v>90</v>
      </c>
      <c r="G22" s="114">
        <v>76</v>
      </c>
      <c r="H22" s="140">
        <v>74</v>
      </c>
      <c r="I22" s="115" t="s">
        <v>520</v>
      </c>
      <c r="J22" s="116" t="s">
        <v>520</v>
      </c>
    </row>
    <row r="23" spans="1:15" s="110" customFormat="1" ht="24.95" customHeight="1" x14ac:dyDescent="0.2">
      <c r="A23" s="193" t="s">
        <v>154</v>
      </c>
      <c r="B23" s="199" t="s">
        <v>155</v>
      </c>
      <c r="C23" s="113">
        <v>0.44072278536800352</v>
      </c>
      <c r="D23" s="115">
        <v>50</v>
      </c>
      <c r="E23" s="114">
        <v>48</v>
      </c>
      <c r="F23" s="114">
        <v>96</v>
      </c>
      <c r="G23" s="114">
        <v>59</v>
      </c>
      <c r="H23" s="140">
        <v>67</v>
      </c>
      <c r="I23" s="115" t="s">
        <v>520</v>
      </c>
      <c r="J23" s="116" t="s">
        <v>520</v>
      </c>
    </row>
    <row r="24" spans="1:15" s="110" customFormat="1" ht="24.95" customHeight="1" x14ac:dyDescent="0.2">
      <c r="A24" s="193" t="s">
        <v>156</v>
      </c>
      <c r="B24" s="199" t="s">
        <v>221</v>
      </c>
      <c r="C24" s="113">
        <v>2.6795945350374613</v>
      </c>
      <c r="D24" s="115">
        <v>304</v>
      </c>
      <c r="E24" s="114">
        <v>253</v>
      </c>
      <c r="F24" s="114">
        <v>397</v>
      </c>
      <c r="G24" s="114">
        <v>287</v>
      </c>
      <c r="H24" s="140">
        <v>336</v>
      </c>
      <c r="I24" s="115" t="s">
        <v>520</v>
      </c>
      <c r="J24" s="116" t="s">
        <v>520</v>
      </c>
    </row>
    <row r="25" spans="1:15" s="110" customFormat="1" ht="24.95" customHeight="1" x14ac:dyDescent="0.2">
      <c r="A25" s="193" t="s">
        <v>222</v>
      </c>
      <c r="B25" s="204" t="s">
        <v>159</v>
      </c>
      <c r="C25" s="113">
        <v>6.0819744380784488</v>
      </c>
      <c r="D25" s="115">
        <v>690</v>
      </c>
      <c r="E25" s="114">
        <v>480</v>
      </c>
      <c r="F25" s="114">
        <v>805</v>
      </c>
      <c r="G25" s="114">
        <v>701</v>
      </c>
      <c r="H25" s="140">
        <v>846</v>
      </c>
      <c r="I25" s="115" t="s">
        <v>520</v>
      </c>
      <c r="J25" s="116" t="s">
        <v>520</v>
      </c>
    </row>
    <row r="26" spans="1:15" s="110" customFormat="1" ht="24.95" customHeight="1" x14ac:dyDescent="0.2">
      <c r="A26" s="201">
        <v>782.78300000000002</v>
      </c>
      <c r="B26" s="203" t="s">
        <v>160</v>
      </c>
      <c r="C26" s="113">
        <v>18.62494490965183</v>
      </c>
      <c r="D26" s="115">
        <v>2113</v>
      </c>
      <c r="E26" s="114">
        <v>2172</v>
      </c>
      <c r="F26" s="114">
        <v>2482</v>
      </c>
      <c r="G26" s="114">
        <v>2196</v>
      </c>
      <c r="H26" s="140">
        <v>2347</v>
      </c>
      <c r="I26" s="115" t="s">
        <v>520</v>
      </c>
      <c r="J26" s="116" t="s">
        <v>520</v>
      </c>
    </row>
    <row r="27" spans="1:15" s="110" customFormat="1" ht="24.95" customHeight="1" x14ac:dyDescent="0.2">
      <c r="A27" s="193" t="s">
        <v>161</v>
      </c>
      <c r="B27" s="199" t="s">
        <v>162</v>
      </c>
      <c r="C27" s="113">
        <v>2.6795945350374613</v>
      </c>
      <c r="D27" s="115">
        <v>304</v>
      </c>
      <c r="E27" s="114">
        <v>202</v>
      </c>
      <c r="F27" s="114">
        <v>368</v>
      </c>
      <c r="G27" s="114">
        <v>245</v>
      </c>
      <c r="H27" s="140">
        <v>815</v>
      </c>
      <c r="I27" s="115" t="s">
        <v>520</v>
      </c>
      <c r="J27" s="116" t="s">
        <v>520</v>
      </c>
    </row>
    <row r="28" spans="1:15" s="110" customFormat="1" ht="24.95" customHeight="1" x14ac:dyDescent="0.2">
      <c r="A28" s="193" t="s">
        <v>163</v>
      </c>
      <c r="B28" s="199" t="s">
        <v>164</v>
      </c>
      <c r="C28" s="113">
        <v>2.4504186866460995</v>
      </c>
      <c r="D28" s="115">
        <v>278</v>
      </c>
      <c r="E28" s="114">
        <v>162</v>
      </c>
      <c r="F28" s="114">
        <v>395</v>
      </c>
      <c r="G28" s="114">
        <v>171</v>
      </c>
      <c r="H28" s="140">
        <v>238</v>
      </c>
      <c r="I28" s="115" t="s">
        <v>520</v>
      </c>
      <c r="J28" s="116" t="s">
        <v>520</v>
      </c>
    </row>
    <row r="29" spans="1:15" s="110" customFormat="1" ht="24.95" customHeight="1" x14ac:dyDescent="0.2">
      <c r="A29" s="193">
        <v>86</v>
      </c>
      <c r="B29" s="199" t="s">
        <v>165</v>
      </c>
      <c r="C29" s="113">
        <v>7.1220802115469368</v>
      </c>
      <c r="D29" s="115">
        <v>808</v>
      </c>
      <c r="E29" s="114">
        <v>611</v>
      </c>
      <c r="F29" s="114">
        <v>1027</v>
      </c>
      <c r="G29" s="114">
        <v>486</v>
      </c>
      <c r="H29" s="140">
        <v>776</v>
      </c>
      <c r="I29" s="115" t="s">
        <v>520</v>
      </c>
      <c r="J29" s="116" t="s">
        <v>520</v>
      </c>
    </row>
    <row r="30" spans="1:15" s="110" customFormat="1" ht="24.95" customHeight="1" x14ac:dyDescent="0.2">
      <c r="A30" s="193">
        <v>87.88</v>
      </c>
      <c r="B30" s="204" t="s">
        <v>166</v>
      </c>
      <c r="C30" s="113">
        <v>6.5843984133979729</v>
      </c>
      <c r="D30" s="115">
        <v>747</v>
      </c>
      <c r="E30" s="114">
        <v>586</v>
      </c>
      <c r="F30" s="114">
        <v>1116</v>
      </c>
      <c r="G30" s="114">
        <v>645</v>
      </c>
      <c r="H30" s="140">
        <v>832</v>
      </c>
      <c r="I30" s="115" t="s">
        <v>520</v>
      </c>
      <c r="J30" s="116" t="s">
        <v>520</v>
      </c>
    </row>
    <row r="31" spans="1:15" s="110" customFormat="1" ht="24.95" customHeight="1" x14ac:dyDescent="0.2">
      <c r="A31" s="193" t="s">
        <v>167</v>
      </c>
      <c r="B31" s="199" t="s">
        <v>168</v>
      </c>
      <c r="C31" s="113">
        <v>3.0409872190392244</v>
      </c>
      <c r="D31" s="115">
        <v>345</v>
      </c>
      <c r="E31" s="114">
        <v>324</v>
      </c>
      <c r="F31" s="114">
        <v>436</v>
      </c>
      <c r="G31" s="114">
        <v>329</v>
      </c>
      <c r="H31" s="140">
        <v>397</v>
      </c>
      <c r="I31" s="115" t="s">
        <v>520</v>
      </c>
      <c r="J31" s="116" t="s">
        <v>520</v>
      </c>
    </row>
    <row r="32" spans="1:15" s="110" customFormat="1" ht="24.95" customHeight="1" x14ac:dyDescent="0.2">
      <c r="A32" s="193"/>
      <c r="B32" s="204" t="s">
        <v>169</v>
      </c>
      <c r="C32" s="113" t="s">
        <v>513</v>
      </c>
      <c r="D32" s="115" t="s">
        <v>513</v>
      </c>
      <c r="E32" s="114" t="s">
        <v>513</v>
      </c>
      <c r="F32" s="114" t="s">
        <v>513</v>
      </c>
      <c r="G32" s="114" t="s">
        <v>513</v>
      </c>
      <c r="H32" s="140" t="s">
        <v>513</v>
      </c>
      <c r="I32" s="115" t="s">
        <v>520</v>
      </c>
      <c r="J32" s="116" t="s">
        <v>520</v>
      </c>
    </row>
    <row r="33" spans="1:10" s="110" customFormat="1" ht="24.95" customHeight="1" x14ac:dyDescent="0.2">
      <c r="A33" s="205" t="s">
        <v>170</v>
      </c>
      <c r="B33" s="206"/>
      <c r="C33" s="288"/>
      <c r="D33" s="115"/>
      <c r="E33" s="114"/>
      <c r="F33" s="114"/>
      <c r="G33" s="114"/>
      <c r="H33" s="140"/>
      <c r="I33" s="137"/>
      <c r="J33" s="138"/>
    </row>
    <row r="34" spans="1:10" s="110" customFormat="1" ht="24.95" customHeight="1" x14ac:dyDescent="0.2">
      <c r="A34" s="289" t="s">
        <v>132</v>
      </c>
      <c r="B34" s="290" t="s">
        <v>133</v>
      </c>
      <c r="C34" s="113">
        <v>1.3926840017628912</v>
      </c>
      <c r="D34" s="115">
        <v>158</v>
      </c>
      <c r="E34" s="114">
        <v>110</v>
      </c>
      <c r="F34" s="114">
        <v>193</v>
      </c>
      <c r="G34" s="114">
        <v>124</v>
      </c>
      <c r="H34" s="140">
        <v>150</v>
      </c>
      <c r="I34" s="115" t="s">
        <v>520</v>
      </c>
      <c r="J34" s="116" t="s">
        <v>520</v>
      </c>
    </row>
    <row r="35" spans="1:10" s="110" customFormat="1" ht="24.95" customHeight="1" x14ac:dyDescent="0.2">
      <c r="A35" s="291" t="s">
        <v>171</v>
      </c>
      <c r="B35" s="292" t="s">
        <v>172</v>
      </c>
      <c r="C35" s="113">
        <v>29.272807404142796</v>
      </c>
      <c r="D35" s="115">
        <v>3321</v>
      </c>
      <c r="E35" s="114">
        <v>2703</v>
      </c>
      <c r="F35" s="114">
        <v>3899</v>
      </c>
      <c r="G35" s="114">
        <v>3026</v>
      </c>
      <c r="H35" s="140">
        <v>4181</v>
      </c>
      <c r="I35" s="115" t="s">
        <v>520</v>
      </c>
      <c r="J35" s="116" t="s">
        <v>520</v>
      </c>
    </row>
    <row r="36" spans="1:10" s="110" customFormat="1" ht="24.95" customHeight="1" x14ac:dyDescent="0.2">
      <c r="A36" s="293" t="s">
        <v>173</v>
      </c>
      <c r="B36" s="294" t="s">
        <v>174</v>
      </c>
      <c r="C36" s="125">
        <v>69.334508594094316</v>
      </c>
      <c r="D36" s="143">
        <v>7866</v>
      </c>
      <c r="E36" s="144">
        <v>6701</v>
      </c>
      <c r="F36" s="144">
        <v>10033</v>
      </c>
      <c r="G36" s="144">
        <v>7641</v>
      </c>
      <c r="H36" s="145">
        <v>9083</v>
      </c>
      <c r="I36" s="143" t="s">
        <v>520</v>
      </c>
      <c r="J36" s="146" t="s">
        <v>520</v>
      </c>
    </row>
    <row r="37" spans="1:10" s="322" customFormat="1" ht="11.25" customHeight="1" x14ac:dyDescent="0.15">
      <c r="A37" s="320"/>
      <c r="B37" s="321"/>
      <c r="C37" s="321"/>
      <c r="D37" s="149"/>
      <c r="E37" s="149"/>
      <c r="F37" s="149"/>
      <c r="G37" s="149"/>
      <c r="H37" s="149"/>
      <c r="I37" s="149"/>
      <c r="J37" s="217" t="s">
        <v>45</v>
      </c>
    </row>
    <row r="38" spans="1:10" s="286" customFormat="1" ht="12.75" customHeight="1" x14ac:dyDescent="0.15">
      <c r="A38" s="214" t="s">
        <v>122</v>
      </c>
      <c r="B38" s="295"/>
      <c r="C38" s="295"/>
      <c r="D38" s="295"/>
      <c r="E38" s="295"/>
      <c r="F38" s="295"/>
      <c r="G38" s="295"/>
      <c r="H38" s="295"/>
      <c r="I38" s="295"/>
      <c r="J38" s="295"/>
    </row>
    <row r="39" spans="1:10" ht="23.1" customHeight="1" x14ac:dyDescent="0.2">
      <c r="A39" s="645" t="s">
        <v>360</v>
      </c>
      <c r="B39" s="646"/>
      <c r="C39" s="646"/>
      <c r="D39" s="646"/>
      <c r="E39" s="646"/>
      <c r="F39" s="646"/>
      <c r="G39" s="646"/>
      <c r="H39" s="646"/>
      <c r="I39" s="646"/>
      <c r="J39" s="646"/>
    </row>
    <row r="40" spans="1:10" ht="31.5" customHeight="1" x14ac:dyDescent="0.2">
      <c r="A40" s="647" t="s">
        <v>361</v>
      </c>
      <c r="B40" s="647"/>
      <c r="C40" s="647"/>
      <c r="D40" s="647"/>
      <c r="E40" s="647"/>
      <c r="F40" s="647"/>
      <c r="G40" s="647"/>
      <c r="H40" s="647"/>
      <c r="I40" s="647"/>
      <c r="J40" s="64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67" t="s">
        <v>362</v>
      </c>
      <c r="B3" s="568"/>
      <c r="C3" s="568"/>
      <c r="D3" s="568"/>
      <c r="E3" s="568"/>
      <c r="F3" s="568"/>
      <c r="G3" s="568"/>
      <c r="H3" s="568"/>
      <c r="I3" s="568"/>
      <c r="J3" s="568"/>
      <c r="K3" s="568"/>
    </row>
    <row r="4" spans="1:15" s="94" customFormat="1" ht="12" customHeight="1" x14ac:dyDescent="0.2">
      <c r="A4" s="569" t="s">
        <v>92</v>
      </c>
      <c r="B4" s="569"/>
      <c r="C4" s="569"/>
      <c r="D4" s="569"/>
      <c r="E4" s="569"/>
      <c r="F4" s="569"/>
      <c r="G4" s="569"/>
      <c r="H4" s="569"/>
      <c r="I4" s="569"/>
      <c r="J4" s="569"/>
      <c r="K4" s="569"/>
    </row>
    <row r="5" spans="1:15" s="94" customFormat="1" ht="12" customHeight="1" x14ac:dyDescent="0.2">
      <c r="A5" s="570" t="s">
        <v>336</v>
      </c>
      <c r="B5" s="570"/>
      <c r="C5" s="570"/>
      <c r="D5" s="570"/>
      <c r="E5" s="570"/>
      <c r="F5" s="252"/>
      <c r="G5" s="252"/>
      <c r="H5" s="252"/>
      <c r="I5" s="252"/>
      <c r="J5" s="252"/>
      <c r="K5" s="252"/>
    </row>
    <row r="6" spans="1:15" s="94" customFormat="1" ht="30" customHeight="1" x14ac:dyDescent="0.2">
      <c r="A6" s="655" t="s">
        <v>521</v>
      </c>
      <c r="B6" s="655"/>
      <c r="C6" s="655"/>
      <c r="D6" s="655"/>
      <c r="E6" s="655"/>
      <c r="F6" s="655"/>
      <c r="G6" s="655"/>
      <c r="H6" s="655"/>
      <c r="I6" s="655"/>
      <c r="J6" s="655"/>
      <c r="K6" s="655"/>
    </row>
    <row r="7" spans="1:15" s="91" customFormat="1" ht="24.95" customHeight="1" x14ac:dyDescent="0.2">
      <c r="A7" s="585" t="s">
        <v>333</v>
      </c>
      <c r="B7" s="574"/>
      <c r="C7" s="574"/>
      <c r="D7" s="579" t="s">
        <v>94</v>
      </c>
      <c r="E7" s="658" t="s">
        <v>363</v>
      </c>
      <c r="F7" s="583"/>
      <c r="G7" s="583"/>
      <c r="H7" s="583"/>
      <c r="I7" s="584"/>
      <c r="J7" s="651" t="s">
        <v>359</v>
      </c>
      <c r="K7" s="652"/>
      <c r="L7" s="96"/>
      <c r="M7" s="96"/>
      <c r="N7" s="96"/>
      <c r="O7" s="96"/>
    </row>
    <row r="8" spans="1:15" ht="21.75" customHeight="1" x14ac:dyDescent="0.2">
      <c r="A8" s="575"/>
      <c r="B8" s="576"/>
      <c r="C8" s="576"/>
      <c r="D8" s="580"/>
      <c r="E8" s="589" t="s">
        <v>336</v>
      </c>
      <c r="F8" s="589" t="s">
        <v>338</v>
      </c>
      <c r="G8" s="589" t="s">
        <v>339</v>
      </c>
      <c r="H8" s="589" t="s">
        <v>340</v>
      </c>
      <c r="I8" s="589" t="s">
        <v>341</v>
      </c>
      <c r="J8" s="653"/>
      <c r="K8" s="654"/>
    </row>
    <row r="9" spans="1:15" ht="12" customHeight="1" x14ac:dyDescent="0.2">
      <c r="A9" s="575"/>
      <c r="B9" s="576"/>
      <c r="C9" s="576"/>
      <c r="D9" s="580"/>
      <c r="E9" s="590"/>
      <c r="F9" s="590"/>
      <c r="G9" s="590"/>
      <c r="H9" s="590"/>
      <c r="I9" s="590"/>
      <c r="J9" s="98" t="s">
        <v>102</v>
      </c>
      <c r="K9" s="99" t="s">
        <v>103</v>
      </c>
    </row>
    <row r="10" spans="1:15" ht="12" customHeight="1" x14ac:dyDescent="0.2">
      <c r="A10" s="577"/>
      <c r="B10" s="578"/>
      <c r="C10" s="578"/>
      <c r="D10" s="581"/>
      <c r="E10" s="100">
        <v>1</v>
      </c>
      <c r="F10" s="100">
        <v>2</v>
      </c>
      <c r="G10" s="100">
        <v>3</v>
      </c>
      <c r="H10" s="100">
        <v>4</v>
      </c>
      <c r="I10" s="100">
        <v>5</v>
      </c>
      <c r="J10" s="100">
        <v>6</v>
      </c>
      <c r="K10" s="100">
        <v>7</v>
      </c>
    </row>
    <row r="11" spans="1:15" ht="18" customHeight="1" x14ac:dyDescent="0.2">
      <c r="A11" s="296" t="s">
        <v>104</v>
      </c>
      <c r="B11" s="297"/>
      <c r="C11" s="298"/>
      <c r="D11" s="261">
        <v>100</v>
      </c>
      <c r="E11" s="262">
        <v>11345</v>
      </c>
      <c r="F11" s="263">
        <v>9514</v>
      </c>
      <c r="G11" s="263">
        <v>14125</v>
      </c>
      <c r="H11" s="263">
        <v>10792</v>
      </c>
      <c r="I11" s="264">
        <v>13414</v>
      </c>
      <c r="J11" s="262" t="s">
        <v>520</v>
      </c>
      <c r="K11" s="265" t="s">
        <v>520</v>
      </c>
    </row>
    <row r="12" spans="1:15" ht="18" customHeight="1" x14ac:dyDescent="0.2">
      <c r="A12" s="299" t="s">
        <v>228</v>
      </c>
      <c r="B12" s="300"/>
      <c r="C12" s="300"/>
      <c r="D12" s="301"/>
      <c r="E12" s="308"/>
      <c r="F12" s="308"/>
      <c r="G12" s="308"/>
      <c r="H12" s="308"/>
      <c r="I12" s="308"/>
      <c r="J12" s="301"/>
      <c r="K12" s="303"/>
    </row>
    <row r="13" spans="1:15" ht="15.95" customHeight="1" x14ac:dyDescent="0.2">
      <c r="A13" s="305" t="s">
        <v>229</v>
      </c>
      <c r="B13" s="306"/>
      <c r="C13" s="307"/>
      <c r="D13" s="113">
        <v>34.111943587483474</v>
      </c>
      <c r="E13" s="115">
        <v>3870</v>
      </c>
      <c r="F13" s="114">
        <v>3645</v>
      </c>
      <c r="G13" s="114">
        <v>4825</v>
      </c>
      <c r="H13" s="114">
        <v>4029</v>
      </c>
      <c r="I13" s="140">
        <v>4476</v>
      </c>
      <c r="J13" s="115" t="s">
        <v>520</v>
      </c>
      <c r="K13" s="116" t="s">
        <v>520</v>
      </c>
    </row>
    <row r="14" spans="1:15" ht="15.95" customHeight="1" x14ac:dyDescent="0.2">
      <c r="A14" s="305" t="s">
        <v>230</v>
      </c>
      <c r="B14" s="306"/>
      <c r="C14" s="307"/>
      <c r="D14" s="113">
        <v>52.560599382988102</v>
      </c>
      <c r="E14" s="115">
        <v>5963</v>
      </c>
      <c r="F14" s="114">
        <v>4471</v>
      </c>
      <c r="G14" s="114">
        <v>7752</v>
      </c>
      <c r="H14" s="114">
        <v>5559</v>
      </c>
      <c r="I14" s="140">
        <v>7181</v>
      </c>
      <c r="J14" s="115" t="s">
        <v>520</v>
      </c>
      <c r="K14" s="116" t="s">
        <v>520</v>
      </c>
    </row>
    <row r="15" spans="1:15" ht="15.95" customHeight="1" x14ac:dyDescent="0.2">
      <c r="A15" s="305" t="s">
        <v>231</v>
      </c>
      <c r="B15" s="306"/>
      <c r="C15" s="307"/>
      <c r="D15" s="113">
        <v>6.4786249449096518</v>
      </c>
      <c r="E15" s="115">
        <v>735</v>
      </c>
      <c r="F15" s="114">
        <v>774</v>
      </c>
      <c r="G15" s="114">
        <v>745</v>
      </c>
      <c r="H15" s="114">
        <v>614</v>
      </c>
      <c r="I15" s="140">
        <v>913</v>
      </c>
      <c r="J15" s="115" t="s">
        <v>520</v>
      </c>
      <c r="K15" s="116" t="s">
        <v>520</v>
      </c>
    </row>
    <row r="16" spans="1:15" ht="15.95" customHeight="1" x14ac:dyDescent="0.2">
      <c r="A16" s="305" t="s">
        <v>232</v>
      </c>
      <c r="B16" s="306"/>
      <c r="C16" s="307"/>
      <c r="D16" s="113">
        <v>6.5403261348611723</v>
      </c>
      <c r="E16" s="115">
        <v>742</v>
      </c>
      <c r="F16" s="114">
        <v>591</v>
      </c>
      <c r="G16" s="114">
        <v>698</v>
      </c>
      <c r="H16" s="114">
        <v>566</v>
      </c>
      <c r="I16" s="140">
        <v>815</v>
      </c>
      <c r="J16" s="115" t="s">
        <v>520</v>
      </c>
      <c r="K16" s="116" t="s">
        <v>520</v>
      </c>
    </row>
    <row r="17" spans="1:11" ht="18" customHeight="1" x14ac:dyDescent="0.2">
      <c r="A17" s="299" t="s">
        <v>233</v>
      </c>
      <c r="B17" s="300"/>
      <c r="C17" s="300"/>
      <c r="D17" s="301"/>
      <c r="E17" s="308"/>
      <c r="F17" s="308"/>
      <c r="G17" s="308"/>
      <c r="H17" s="308"/>
      <c r="I17" s="308"/>
      <c r="J17" s="301"/>
      <c r="K17" s="303"/>
    </row>
    <row r="18" spans="1:11" ht="14.1" customHeight="1" x14ac:dyDescent="0.2">
      <c r="A18" s="305">
        <v>11</v>
      </c>
      <c r="B18" s="306" t="s">
        <v>234</v>
      </c>
      <c r="C18" s="307"/>
      <c r="D18" s="113">
        <v>1.0136624063464081</v>
      </c>
      <c r="E18" s="115">
        <v>115</v>
      </c>
      <c r="F18" s="114">
        <v>113</v>
      </c>
      <c r="G18" s="114">
        <v>192</v>
      </c>
      <c r="H18" s="114">
        <v>107</v>
      </c>
      <c r="I18" s="140">
        <v>133</v>
      </c>
      <c r="J18" s="115" t="s">
        <v>520</v>
      </c>
      <c r="K18" s="116" t="s">
        <v>520</v>
      </c>
    </row>
    <row r="19" spans="1:11" ht="14.1" customHeight="1" x14ac:dyDescent="0.2">
      <c r="A19" s="305" t="s">
        <v>235</v>
      </c>
      <c r="B19" s="306" t="s">
        <v>236</v>
      </c>
      <c r="C19" s="307"/>
      <c r="D19" s="113">
        <v>0.53768179814896433</v>
      </c>
      <c r="E19" s="115">
        <v>61</v>
      </c>
      <c r="F19" s="114">
        <v>47</v>
      </c>
      <c r="G19" s="114">
        <v>108</v>
      </c>
      <c r="H19" s="114">
        <v>53</v>
      </c>
      <c r="I19" s="140">
        <v>67</v>
      </c>
      <c r="J19" s="115" t="s">
        <v>520</v>
      </c>
      <c r="K19" s="116" t="s">
        <v>520</v>
      </c>
    </row>
    <row r="20" spans="1:11" ht="14.1" customHeight="1" x14ac:dyDescent="0.2">
      <c r="A20" s="305">
        <v>12</v>
      </c>
      <c r="B20" s="306" t="s">
        <v>237</v>
      </c>
      <c r="C20" s="307"/>
      <c r="D20" s="113">
        <v>0.68752754517408554</v>
      </c>
      <c r="E20" s="115">
        <v>78</v>
      </c>
      <c r="F20" s="114">
        <v>36</v>
      </c>
      <c r="G20" s="114">
        <v>69</v>
      </c>
      <c r="H20" s="114">
        <v>114</v>
      </c>
      <c r="I20" s="140">
        <v>78</v>
      </c>
      <c r="J20" s="115" t="s">
        <v>520</v>
      </c>
      <c r="K20" s="116" t="s">
        <v>520</v>
      </c>
    </row>
    <row r="21" spans="1:11" ht="14.1" customHeight="1" x14ac:dyDescent="0.2">
      <c r="A21" s="305">
        <v>21</v>
      </c>
      <c r="B21" s="306" t="s">
        <v>238</v>
      </c>
      <c r="C21" s="307"/>
      <c r="D21" s="113">
        <v>1.3133539003966506</v>
      </c>
      <c r="E21" s="115">
        <v>149</v>
      </c>
      <c r="F21" s="114">
        <v>109</v>
      </c>
      <c r="G21" s="114">
        <v>190</v>
      </c>
      <c r="H21" s="114">
        <v>167</v>
      </c>
      <c r="I21" s="140">
        <v>164</v>
      </c>
      <c r="J21" s="115" t="s">
        <v>520</v>
      </c>
      <c r="K21" s="116" t="s">
        <v>520</v>
      </c>
    </row>
    <row r="22" spans="1:11" ht="14.1" customHeight="1" x14ac:dyDescent="0.2">
      <c r="A22" s="305">
        <v>22</v>
      </c>
      <c r="B22" s="306" t="s">
        <v>239</v>
      </c>
      <c r="C22" s="307"/>
      <c r="D22" s="113">
        <v>5.165271044513001</v>
      </c>
      <c r="E22" s="115">
        <v>586</v>
      </c>
      <c r="F22" s="114">
        <v>423</v>
      </c>
      <c r="G22" s="114">
        <v>729</v>
      </c>
      <c r="H22" s="114">
        <v>633</v>
      </c>
      <c r="I22" s="140">
        <v>752</v>
      </c>
      <c r="J22" s="115" t="s">
        <v>520</v>
      </c>
      <c r="K22" s="116" t="s">
        <v>520</v>
      </c>
    </row>
    <row r="23" spans="1:11" ht="14.1" customHeight="1" x14ac:dyDescent="0.2">
      <c r="A23" s="305">
        <v>23</v>
      </c>
      <c r="B23" s="306" t="s">
        <v>240</v>
      </c>
      <c r="C23" s="307"/>
      <c r="D23" s="113">
        <v>0.64345526663728514</v>
      </c>
      <c r="E23" s="115">
        <v>73</v>
      </c>
      <c r="F23" s="114">
        <v>53</v>
      </c>
      <c r="G23" s="114">
        <v>79</v>
      </c>
      <c r="H23" s="114">
        <v>60</v>
      </c>
      <c r="I23" s="140">
        <v>164</v>
      </c>
      <c r="J23" s="115" t="s">
        <v>520</v>
      </c>
      <c r="K23" s="116" t="s">
        <v>520</v>
      </c>
    </row>
    <row r="24" spans="1:11" ht="14.1" customHeight="1" x14ac:dyDescent="0.2">
      <c r="A24" s="305">
        <v>24</v>
      </c>
      <c r="B24" s="306" t="s">
        <v>241</v>
      </c>
      <c r="C24" s="307"/>
      <c r="D24" s="113">
        <v>8.8320846187747915</v>
      </c>
      <c r="E24" s="115">
        <v>1002</v>
      </c>
      <c r="F24" s="114">
        <v>932</v>
      </c>
      <c r="G24" s="114">
        <v>1083</v>
      </c>
      <c r="H24" s="114">
        <v>734</v>
      </c>
      <c r="I24" s="140">
        <v>1066</v>
      </c>
      <c r="J24" s="115" t="s">
        <v>520</v>
      </c>
      <c r="K24" s="116" t="s">
        <v>520</v>
      </c>
    </row>
    <row r="25" spans="1:11" ht="14.1" customHeight="1" x14ac:dyDescent="0.2">
      <c r="A25" s="305">
        <v>25</v>
      </c>
      <c r="B25" s="306" t="s">
        <v>242</v>
      </c>
      <c r="C25" s="307"/>
      <c r="D25" s="113">
        <v>8.3384750991626273</v>
      </c>
      <c r="E25" s="115">
        <v>946</v>
      </c>
      <c r="F25" s="114">
        <v>632</v>
      </c>
      <c r="G25" s="114">
        <v>895</v>
      </c>
      <c r="H25" s="114">
        <v>723</v>
      </c>
      <c r="I25" s="140">
        <v>1145</v>
      </c>
      <c r="J25" s="115" t="s">
        <v>520</v>
      </c>
      <c r="K25" s="116" t="s">
        <v>520</v>
      </c>
    </row>
    <row r="26" spans="1:11" ht="14.1" customHeight="1" x14ac:dyDescent="0.2">
      <c r="A26" s="305">
        <v>26</v>
      </c>
      <c r="B26" s="306" t="s">
        <v>243</v>
      </c>
      <c r="C26" s="307"/>
      <c r="D26" s="113">
        <v>2.4239753195240192</v>
      </c>
      <c r="E26" s="115">
        <v>275</v>
      </c>
      <c r="F26" s="114">
        <v>210</v>
      </c>
      <c r="G26" s="114">
        <v>376</v>
      </c>
      <c r="H26" s="114">
        <v>232</v>
      </c>
      <c r="I26" s="140">
        <v>347</v>
      </c>
      <c r="J26" s="115" t="s">
        <v>520</v>
      </c>
      <c r="K26" s="116" t="s">
        <v>520</v>
      </c>
    </row>
    <row r="27" spans="1:11" ht="14.1" customHeight="1" x14ac:dyDescent="0.2">
      <c r="A27" s="305">
        <v>27</v>
      </c>
      <c r="B27" s="306" t="s">
        <v>244</v>
      </c>
      <c r="C27" s="307"/>
      <c r="D27" s="113">
        <v>2.3534596738651388</v>
      </c>
      <c r="E27" s="115">
        <v>267</v>
      </c>
      <c r="F27" s="114">
        <v>317</v>
      </c>
      <c r="G27" s="114">
        <v>270</v>
      </c>
      <c r="H27" s="114">
        <v>243</v>
      </c>
      <c r="I27" s="140">
        <v>355</v>
      </c>
      <c r="J27" s="115" t="s">
        <v>520</v>
      </c>
      <c r="K27" s="116" t="s">
        <v>520</v>
      </c>
    </row>
    <row r="28" spans="1:11" ht="14.1" customHeight="1" x14ac:dyDescent="0.2">
      <c r="A28" s="305">
        <v>28</v>
      </c>
      <c r="B28" s="306" t="s">
        <v>245</v>
      </c>
      <c r="C28" s="307"/>
      <c r="D28" s="113">
        <v>0.23799030409872191</v>
      </c>
      <c r="E28" s="115">
        <v>27</v>
      </c>
      <c r="F28" s="114">
        <v>29</v>
      </c>
      <c r="G28" s="114">
        <v>98</v>
      </c>
      <c r="H28" s="114">
        <v>35</v>
      </c>
      <c r="I28" s="140">
        <v>32</v>
      </c>
      <c r="J28" s="115" t="s">
        <v>520</v>
      </c>
      <c r="K28" s="116" t="s">
        <v>520</v>
      </c>
    </row>
    <row r="29" spans="1:11" ht="14.1" customHeight="1" x14ac:dyDescent="0.2">
      <c r="A29" s="305">
        <v>29</v>
      </c>
      <c r="B29" s="306" t="s">
        <v>246</v>
      </c>
      <c r="C29" s="307"/>
      <c r="D29" s="113">
        <v>4.3102688408990746</v>
      </c>
      <c r="E29" s="115">
        <v>489</v>
      </c>
      <c r="F29" s="114">
        <v>746</v>
      </c>
      <c r="G29" s="114">
        <v>856</v>
      </c>
      <c r="H29" s="114">
        <v>671</v>
      </c>
      <c r="I29" s="140">
        <v>587</v>
      </c>
      <c r="J29" s="115" t="s">
        <v>520</v>
      </c>
      <c r="K29" s="116" t="s">
        <v>520</v>
      </c>
    </row>
    <row r="30" spans="1:11" ht="14.1" customHeight="1" x14ac:dyDescent="0.2">
      <c r="A30" s="305" t="s">
        <v>247</v>
      </c>
      <c r="B30" s="306" t="s">
        <v>248</v>
      </c>
      <c r="C30" s="307"/>
      <c r="D30" s="113">
        <v>2.1947994711326575</v>
      </c>
      <c r="E30" s="115">
        <v>249</v>
      </c>
      <c r="F30" s="114">
        <v>478</v>
      </c>
      <c r="G30" s="114">
        <v>544</v>
      </c>
      <c r="H30" s="114">
        <v>384</v>
      </c>
      <c r="I30" s="140">
        <v>311</v>
      </c>
      <c r="J30" s="115" t="s">
        <v>520</v>
      </c>
      <c r="K30" s="116" t="s">
        <v>520</v>
      </c>
    </row>
    <row r="31" spans="1:11" ht="14.1" customHeight="1" x14ac:dyDescent="0.2">
      <c r="A31" s="305" t="s">
        <v>249</v>
      </c>
      <c r="B31" s="306" t="s">
        <v>250</v>
      </c>
      <c r="C31" s="307"/>
      <c r="D31" s="113">
        <v>2.0890260026443368</v>
      </c>
      <c r="E31" s="115">
        <v>237</v>
      </c>
      <c r="F31" s="114">
        <v>268</v>
      </c>
      <c r="G31" s="114">
        <v>307</v>
      </c>
      <c r="H31" s="114">
        <v>282</v>
      </c>
      <c r="I31" s="140" t="s">
        <v>513</v>
      </c>
      <c r="J31" s="115" t="s">
        <v>520</v>
      </c>
      <c r="K31" s="116" t="s">
        <v>520</v>
      </c>
    </row>
    <row r="32" spans="1:11" ht="14.1" customHeight="1" x14ac:dyDescent="0.2">
      <c r="A32" s="305">
        <v>31</v>
      </c>
      <c r="B32" s="306" t="s">
        <v>251</v>
      </c>
      <c r="C32" s="307"/>
      <c r="D32" s="113">
        <v>0.43190832966064346</v>
      </c>
      <c r="E32" s="115">
        <v>49</v>
      </c>
      <c r="F32" s="114">
        <v>28</v>
      </c>
      <c r="G32" s="114">
        <v>40</v>
      </c>
      <c r="H32" s="114">
        <v>57</v>
      </c>
      <c r="I32" s="140">
        <v>41</v>
      </c>
      <c r="J32" s="115" t="s">
        <v>520</v>
      </c>
      <c r="K32" s="116" t="s">
        <v>520</v>
      </c>
    </row>
    <row r="33" spans="1:11" ht="14.1" customHeight="1" x14ac:dyDescent="0.2">
      <c r="A33" s="305">
        <v>32</v>
      </c>
      <c r="B33" s="306" t="s">
        <v>252</v>
      </c>
      <c r="C33" s="307"/>
      <c r="D33" s="113">
        <v>2.5385632437197003</v>
      </c>
      <c r="E33" s="115">
        <v>288</v>
      </c>
      <c r="F33" s="114">
        <v>136</v>
      </c>
      <c r="G33" s="114">
        <v>313</v>
      </c>
      <c r="H33" s="114">
        <v>360</v>
      </c>
      <c r="I33" s="140">
        <v>294</v>
      </c>
      <c r="J33" s="115" t="s">
        <v>520</v>
      </c>
      <c r="K33" s="116" t="s">
        <v>520</v>
      </c>
    </row>
    <row r="34" spans="1:11" ht="14.1" customHeight="1" x14ac:dyDescent="0.2">
      <c r="A34" s="305">
        <v>33</v>
      </c>
      <c r="B34" s="306" t="s">
        <v>253</v>
      </c>
      <c r="C34" s="307"/>
      <c r="D34" s="113">
        <v>1.3133539003966506</v>
      </c>
      <c r="E34" s="115">
        <v>149</v>
      </c>
      <c r="F34" s="114">
        <v>45</v>
      </c>
      <c r="G34" s="114">
        <v>123</v>
      </c>
      <c r="H34" s="114">
        <v>163</v>
      </c>
      <c r="I34" s="140">
        <v>178</v>
      </c>
      <c r="J34" s="115" t="s">
        <v>520</v>
      </c>
      <c r="K34" s="116" t="s">
        <v>520</v>
      </c>
    </row>
    <row r="35" spans="1:11" ht="14.1" customHeight="1" x14ac:dyDescent="0.2">
      <c r="A35" s="305">
        <v>34</v>
      </c>
      <c r="B35" s="306" t="s">
        <v>254</v>
      </c>
      <c r="C35" s="307"/>
      <c r="D35" s="113">
        <v>2.3446452181577788</v>
      </c>
      <c r="E35" s="115">
        <v>266</v>
      </c>
      <c r="F35" s="114">
        <v>172</v>
      </c>
      <c r="G35" s="114">
        <v>315</v>
      </c>
      <c r="H35" s="114">
        <v>259</v>
      </c>
      <c r="I35" s="140">
        <v>373</v>
      </c>
      <c r="J35" s="115" t="s">
        <v>520</v>
      </c>
      <c r="K35" s="116" t="s">
        <v>520</v>
      </c>
    </row>
    <row r="36" spans="1:11" ht="14.1" customHeight="1" x14ac:dyDescent="0.2">
      <c r="A36" s="305">
        <v>41</v>
      </c>
      <c r="B36" s="306" t="s">
        <v>255</v>
      </c>
      <c r="C36" s="307"/>
      <c r="D36" s="113">
        <v>0.33494931687968266</v>
      </c>
      <c r="E36" s="115">
        <v>38</v>
      </c>
      <c r="F36" s="114">
        <v>38</v>
      </c>
      <c r="G36" s="114">
        <v>59</v>
      </c>
      <c r="H36" s="114">
        <v>36</v>
      </c>
      <c r="I36" s="140">
        <v>72</v>
      </c>
      <c r="J36" s="115" t="s">
        <v>520</v>
      </c>
      <c r="K36" s="116" t="s">
        <v>520</v>
      </c>
    </row>
    <row r="37" spans="1:11" ht="14.1" customHeight="1" x14ac:dyDescent="0.2">
      <c r="A37" s="305">
        <v>42</v>
      </c>
      <c r="B37" s="306" t="s">
        <v>256</v>
      </c>
      <c r="C37" s="307"/>
      <c r="D37" s="113" t="s">
        <v>513</v>
      </c>
      <c r="E37" s="115" t="s">
        <v>513</v>
      </c>
      <c r="F37" s="114">
        <v>7</v>
      </c>
      <c r="G37" s="114">
        <v>13</v>
      </c>
      <c r="H37" s="114">
        <v>10</v>
      </c>
      <c r="I37" s="140" t="s">
        <v>513</v>
      </c>
      <c r="J37" s="115" t="s">
        <v>520</v>
      </c>
      <c r="K37" s="116" t="s">
        <v>520</v>
      </c>
    </row>
    <row r="38" spans="1:11" ht="14.1" customHeight="1" x14ac:dyDescent="0.2">
      <c r="A38" s="305">
        <v>43</v>
      </c>
      <c r="B38" s="306" t="s">
        <v>257</v>
      </c>
      <c r="C38" s="307"/>
      <c r="D38" s="113">
        <v>0.39665050683120318</v>
      </c>
      <c r="E38" s="115">
        <v>45</v>
      </c>
      <c r="F38" s="114">
        <v>45</v>
      </c>
      <c r="G38" s="114">
        <v>64</v>
      </c>
      <c r="H38" s="114">
        <v>51</v>
      </c>
      <c r="I38" s="140">
        <v>59</v>
      </c>
      <c r="J38" s="115" t="s">
        <v>520</v>
      </c>
      <c r="K38" s="116" t="s">
        <v>520</v>
      </c>
    </row>
    <row r="39" spans="1:11" ht="14.1" customHeight="1" x14ac:dyDescent="0.2">
      <c r="A39" s="305">
        <v>51</v>
      </c>
      <c r="B39" s="306" t="s">
        <v>258</v>
      </c>
      <c r="C39" s="307"/>
      <c r="D39" s="113">
        <v>10.453944468929043</v>
      </c>
      <c r="E39" s="115">
        <v>1186</v>
      </c>
      <c r="F39" s="114">
        <v>1218</v>
      </c>
      <c r="G39" s="114">
        <v>1612</v>
      </c>
      <c r="H39" s="114">
        <v>1247</v>
      </c>
      <c r="I39" s="140">
        <v>1374</v>
      </c>
      <c r="J39" s="115" t="s">
        <v>520</v>
      </c>
      <c r="K39" s="116" t="s">
        <v>520</v>
      </c>
    </row>
    <row r="40" spans="1:11" ht="14.1" customHeight="1" x14ac:dyDescent="0.2">
      <c r="A40" s="305" t="s">
        <v>259</v>
      </c>
      <c r="B40" s="306" t="s">
        <v>260</v>
      </c>
      <c r="C40" s="307"/>
      <c r="D40" s="113">
        <v>9.7487880123402384</v>
      </c>
      <c r="E40" s="115">
        <v>1106</v>
      </c>
      <c r="F40" s="114">
        <v>1177</v>
      </c>
      <c r="G40" s="114">
        <v>1500</v>
      </c>
      <c r="H40" s="114">
        <v>1156</v>
      </c>
      <c r="I40" s="140">
        <v>1263</v>
      </c>
      <c r="J40" s="115" t="s">
        <v>520</v>
      </c>
      <c r="K40" s="116" t="s">
        <v>520</v>
      </c>
    </row>
    <row r="41" spans="1:11" ht="14.1" customHeight="1" x14ac:dyDescent="0.2">
      <c r="A41" s="305"/>
      <c r="B41" s="306" t="s">
        <v>261</v>
      </c>
      <c r="C41" s="307"/>
      <c r="D41" s="113">
        <v>9.0700749228735127</v>
      </c>
      <c r="E41" s="115">
        <v>1029</v>
      </c>
      <c r="F41" s="114">
        <v>1049</v>
      </c>
      <c r="G41" s="114">
        <v>1347</v>
      </c>
      <c r="H41" s="114">
        <v>1075</v>
      </c>
      <c r="I41" s="140">
        <v>1150</v>
      </c>
      <c r="J41" s="115" t="s">
        <v>520</v>
      </c>
      <c r="K41" s="116" t="s">
        <v>520</v>
      </c>
    </row>
    <row r="42" spans="1:11" ht="14.1" customHeight="1" x14ac:dyDescent="0.2">
      <c r="A42" s="305">
        <v>52</v>
      </c>
      <c r="B42" s="306" t="s">
        <v>262</v>
      </c>
      <c r="C42" s="307"/>
      <c r="D42" s="113">
        <v>5.553107095636844</v>
      </c>
      <c r="E42" s="115">
        <v>630</v>
      </c>
      <c r="F42" s="114">
        <v>380</v>
      </c>
      <c r="G42" s="114">
        <v>541</v>
      </c>
      <c r="H42" s="114">
        <v>618</v>
      </c>
      <c r="I42" s="140">
        <v>621</v>
      </c>
      <c r="J42" s="115" t="s">
        <v>520</v>
      </c>
      <c r="K42" s="116" t="s">
        <v>520</v>
      </c>
    </row>
    <row r="43" spans="1:11" ht="14.1" customHeight="1" x14ac:dyDescent="0.2">
      <c r="A43" s="305" t="s">
        <v>263</v>
      </c>
      <c r="B43" s="306" t="s">
        <v>264</v>
      </c>
      <c r="C43" s="307"/>
      <c r="D43" s="113">
        <v>4.1604230938739537</v>
      </c>
      <c r="E43" s="115">
        <v>472</v>
      </c>
      <c r="F43" s="114">
        <v>281</v>
      </c>
      <c r="G43" s="114">
        <v>411</v>
      </c>
      <c r="H43" s="114">
        <v>496</v>
      </c>
      <c r="I43" s="140">
        <v>473</v>
      </c>
      <c r="J43" s="115" t="s">
        <v>520</v>
      </c>
      <c r="K43" s="116" t="s">
        <v>520</v>
      </c>
    </row>
    <row r="44" spans="1:11" ht="14.1" customHeight="1" x14ac:dyDescent="0.2">
      <c r="A44" s="305">
        <v>53</v>
      </c>
      <c r="B44" s="306" t="s">
        <v>265</v>
      </c>
      <c r="C44" s="307"/>
      <c r="D44" s="113">
        <v>0.62582635522256502</v>
      </c>
      <c r="E44" s="115">
        <v>71</v>
      </c>
      <c r="F44" s="114">
        <v>62</v>
      </c>
      <c r="G44" s="114">
        <v>91</v>
      </c>
      <c r="H44" s="114">
        <v>77</v>
      </c>
      <c r="I44" s="140">
        <v>72</v>
      </c>
      <c r="J44" s="115" t="s">
        <v>520</v>
      </c>
      <c r="K44" s="116" t="s">
        <v>520</v>
      </c>
    </row>
    <row r="45" spans="1:11" ht="14.1" customHeight="1" x14ac:dyDescent="0.2">
      <c r="A45" s="305" t="s">
        <v>266</v>
      </c>
      <c r="B45" s="306" t="s">
        <v>267</v>
      </c>
      <c r="C45" s="307"/>
      <c r="D45" s="113">
        <v>0.59056853239312468</v>
      </c>
      <c r="E45" s="115">
        <v>67</v>
      </c>
      <c r="F45" s="114">
        <v>59</v>
      </c>
      <c r="G45" s="114">
        <v>87</v>
      </c>
      <c r="H45" s="114">
        <v>73</v>
      </c>
      <c r="I45" s="140">
        <v>69</v>
      </c>
      <c r="J45" s="115" t="s">
        <v>520</v>
      </c>
      <c r="K45" s="116" t="s">
        <v>520</v>
      </c>
    </row>
    <row r="46" spans="1:11" ht="14.1" customHeight="1" x14ac:dyDescent="0.2">
      <c r="A46" s="305">
        <v>54</v>
      </c>
      <c r="B46" s="306" t="s">
        <v>268</v>
      </c>
      <c r="C46" s="307"/>
      <c r="D46" s="113">
        <v>4.2221242838254733</v>
      </c>
      <c r="E46" s="115">
        <v>479</v>
      </c>
      <c r="F46" s="114">
        <v>352</v>
      </c>
      <c r="G46" s="114">
        <v>525</v>
      </c>
      <c r="H46" s="114">
        <v>416</v>
      </c>
      <c r="I46" s="140">
        <v>643</v>
      </c>
      <c r="J46" s="115" t="s">
        <v>520</v>
      </c>
      <c r="K46" s="116" t="s">
        <v>520</v>
      </c>
    </row>
    <row r="47" spans="1:11" ht="14.1" customHeight="1" x14ac:dyDescent="0.2">
      <c r="A47" s="305">
        <v>61</v>
      </c>
      <c r="B47" s="306" t="s">
        <v>269</v>
      </c>
      <c r="C47" s="307"/>
      <c r="D47" s="113">
        <v>1.2692816218598502</v>
      </c>
      <c r="E47" s="115">
        <v>144</v>
      </c>
      <c r="F47" s="114">
        <v>123</v>
      </c>
      <c r="G47" s="114">
        <v>165</v>
      </c>
      <c r="H47" s="114">
        <v>147</v>
      </c>
      <c r="I47" s="140">
        <v>170</v>
      </c>
      <c r="J47" s="115" t="s">
        <v>520</v>
      </c>
      <c r="K47" s="116" t="s">
        <v>520</v>
      </c>
    </row>
    <row r="48" spans="1:11" ht="14.1" customHeight="1" x14ac:dyDescent="0.2">
      <c r="A48" s="305">
        <v>62</v>
      </c>
      <c r="B48" s="306" t="s">
        <v>270</v>
      </c>
      <c r="C48" s="307"/>
      <c r="D48" s="113">
        <v>6.4962538563243717</v>
      </c>
      <c r="E48" s="115">
        <v>737</v>
      </c>
      <c r="F48" s="114">
        <v>663</v>
      </c>
      <c r="G48" s="114">
        <v>989</v>
      </c>
      <c r="H48" s="114">
        <v>872</v>
      </c>
      <c r="I48" s="140">
        <v>726</v>
      </c>
      <c r="J48" s="115" t="s">
        <v>520</v>
      </c>
      <c r="K48" s="116" t="s">
        <v>520</v>
      </c>
    </row>
    <row r="49" spans="1:11" ht="14.1" customHeight="1" x14ac:dyDescent="0.2">
      <c r="A49" s="305">
        <v>63</v>
      </c>
      <c r="B49" s="306" t="s">
        <v>271</v>
      </c>
      <c r="C49" s="307"/>
      <c r="D49" s="113">
        <v>3.4200088144557075</v>
      </c>
      <c r="E49" s="115">
        <v>388</v>
      </c>
      <c r="F49" s="114">
        <v>417</v>
      </c>
      <c r="G49" s="114">
        <v>492</v>
      </c>
      <c r="H49" s="114">
        <v>521</v>
      </c>
      <c r="I49" s="140">
        <v>479</v>
      </c>
      <c r="J49" s="115" t="s">
        <v>520</v>
      </c>
      <c r="K49" s="116" t="s">
        <v>520</v>
      </c>
    </row>
    <row r="50" spans="1:11" ht="14.1" customHeight="1" x14ac:dyDescent="0.2">
      <c r="A50" s="305" t="s">
        <v>272</v>
      </c>
      <c r="B50" s="306" t="s">
        <v>273</v>
      </c>
      <c r="C50" s="307"/>
      <c r="D50" s="113">
        <v>0.63464081092992508</v>
      </c>
      <c r="E50" s="115">
        <v>72</v>
      </c>
      <c r="F50" s="114">
        <v>104</v>
      </c>
      <c r="G50" s="114">
        <v>132</v>
      </c>
      <c r="H50" s="114">
        <v>113</v>
      </c>
      <c r="I50" s="140">
        <v>104</v>
      </c>
      <c r="J50" s="115" t="s">
        <v>520</v>
      </c>
      <c r="K50" s="116" t="s">
        <v>520</v>
      </c>
    </row>
    <row r="51" spans="1:11" ht="14.1" customHeight="1" x14ac:dyDescent="0.2">
      <c r="A51" s="305" t="s">
        <v>274</v>
      </c>
      <c r="B51" s="306" t="s">
        <v>275</v>
      </c>
      <c r="C51" s="307"/>
      <c r="D51" s="113">
        <v>2.6002644336712208</v>
      </c>
      <c r="E51" s="115">
        <v>295</v>
      </c>
      <c r="F51" s="114">
        <v>286</v>
      </c>
      <c r="G51" s="114">
        <v>320</v>
      </c>
      <c r="H51" s="114">
        <v>382</v>
      </c>
      <c r="I51" s="140">
        <v>343</v>
      </c>
      <c r="J51" s="115" t="s">
        <v>520</v>
      </c>
      <c r="K51" s="116" t="s">
        <v>520</v>
      </c>
    </row>
    <row r="52" spans="1:11" ht="14.1" customHeight="1" x14ac:dyDescent="0.2">
      <c r="A52" s="305">
        <v>71</v>
      </c>
      <c r="B52" s="306" t="s">
        <v>276</v>
      </c>
      <c r="C52" s="307"/>
      <c r="D52" s="113">
        <v>6.1084178052005287</v>
      </c>
      <c r="E52" s="115">
        <v>693</v>
      </c>
      <c r="F52" s="114">
        <v>580</v>
      </c>
      <c r="G52" s="114">
        <v>814</v>
      </c>
      <c r="H52" s="114">
        <v>668</v>
      </c>
      <c r="I52" s="140">
        <v>893</v>
      </c>
      <c r="J52" s="115" t="s">
        <v>520</v>
      </c>
      <c r="K52" s="116" t="s">
        <v>520</v>
      </c>
    </row>
    <row r="53" spans="1:11" ht="14.1" customHeight="1" x14ac:dyDescent="0.2">
      <c r="A53" s="305" t="s">
        <v>277</v>
      </c>
      <c r="B53" s="306" t="s">
        <v>278</v>
      </c>
      <c r="C53" s="307"/>
      <c r="D53" s="113">
        <v>2.1507271925958573</v>
      </c>
      <c r="E53" s="115">
        <v>244</v>
      </c>
      <c r="F53" s="114">
        <v>228</v>
      </c>
      <c r="G53" s="114">
        <v>312</v>
      </c>
      <c r="H53" s="114">
        <v>269</v>
      </c>
      <c r="I53" s="140">
        <v>329</v>
      </c>
      <c r="J53" s="115" t="s">
        <v>520</v>
      </c>
      <c r="K53" s="116" t="s">
        <v>520</v>
      </c>
    </row>
    <row r="54" spans="1:11" ht="14.1" customHeight="1" x14ac:dyDescent="0.2">
      <c r="A54" s="305" t="s">
        <v>279</v>
      </c>
      <c r="B54" s="306" t="s">
        <v>280</v>
      </c>
      <c r="C54" s="307"/>
      <c r="D54" s="113">
        <v>3.2084618774790656</v>
      </c>
      <c r="E54" s="115">
        <v>364</v>
      </c>
      <c r="F54" s="114">
        <v>288</v>
      </c>
      <c r="G54" s="114">
        <v>445</v>
      </c>
      <c r="H54" s="114">
        <v>349</v>
      </c>
      <c r="I54" s="140">
        <v>465</v>
      </c>
      <c r="J54" s="115" t="s">
        <v>520</v>
      </c>
      <c r="K54" s="116" t="s">
        <v>520</v>
      </c>
    </row>
    <row r="55" spans="1:11" ht="14.1" customHeight="1" x14ac:dyDescent="0.2">
      <c r="A55" s="305">
        <v>72</v>
      </c>
      <c r="B55" s="306" t="s">
        <v>281</v>
      </c>
      <c r="C55" s="307"/>
      <c r="D55" s="113">
        <v>1.1194358748347291</v>
      </c>
      <c r="E55" s="115">
        <v>127</v>
      </c>
      <c r="F55" s="114">
        <v>109</v>
      </c>
      <c r="G55" s="114">
        <v>206</v>
      </c>
      <c r="H55" s="114">
        <v>117</v>
      </c>
      <c r="I55" s="140">
        <v>141</v>
      </c>
      <c r="J55" s="115" t="s">
        <v>520</v>
      </c>
      <c r="K55" s="116" t="s">
        <v>520</v>
      </c>
    </row>
    <row r="56" spans="1:11" ht="14.1" customHeight="1" x14ac:dyDescent="0.2">
      <c r="A56" s="305" t="s">
        <v>282</v>
      </c>
      <c r="B56" s="306" t="s">
        <v>283</v>
      </c>
      <c r="C56" s="307"/>
      <c r="D56" s="113">
        <v>0.31732040546496254</v>
      </c>
      <c r="E56" s="115">
        <v>36</v>
      </c>
      <c r="F56" s="114">
        <v>32</v>
      </c>
      <c r="G56" s="114">
        <v>77</v>
      </c>
      <c r="H56" s="114">
        <v>35</v>
      </c>
      <c r="I56" s="140">
        <v>39</v>
      </c>
      <c r="J56" s="115" t="s">
        <v>520</v>
      </c>
      <c r="K56" s="116" t="s">
        <v>520</v>
      </c>
    </row>
    <row r="57" spans="1:11" ht="14.1" customHeight="1" x14ac:dyDescent="0.2">
      <c r="A57" s="305" t="s">
        <v>284</v>
      </c>
      <c r="B57" s="306" t="s">
        <v>285</v>
      </c>
      <c r="C57" s="307"/>
      <c r="D57" s="113">
        <v>0.60819744380784491</v>
      </c>
      <c r="E57" s="115">
        <v>69</v>
      </c>
      <c r="F57" s="114">
        <v>66</v>
      </c>
      <c r="G57" s="114">
        <v>83</v>
      </c>
      <c r="H57" s="114">
        <v>55</v>
      </c>
      <c r="I57" s="140">
        <v>73</v>
      </c>
      <c r="J57" s="115" t="s">
        <v>520</v>
      </c>
      <c r="K57" s="116" t="s">
        <v>520</v>
      </c>
    </row>
    <row r="58" spans="1:11" ht="14.1" customHeight="1" x14ac:dyDescent="0.2">
      <c r="A58" s="305">
        <v>73</v>
      </c>
      <c r="B58" s="306" t="s">
        <v>286</v>
      </c>
      <c r="C58" s="307"/>
      <c r="D58" s="113">
        <v>1.1987659762009697</v>
      </c>
      <c r="E58" s="115">
        <v>136</v>
      </c>
      <c r="F58" s="114">
        <v>124</v>
      </c>
      <c r="G58" s="114">
        <v>190</v>
      </c>
      <c r="H58" s="114">
        <v>90</v>
      </c>
      <c r="I58" s="140">
        <v>247</v>
      </c>
      <c r="J58" s="115" t="s">
        <v>520</v>
      </c>
      <c r="K58" s="116" t="s">
        <v>520</v>
      </c>
    </row>
    <row r="59" spans="1:11" ht="14.1" customHeight="1" x14ac:dyDescent="0.2">
      <c r="A59" s="305" t="s">
        <v>287</v>
      </c>
      <c r="B59" s="306" t="s">
        <v>288</v>
      </c>
      <c r="C59" s="307"/>
      <c r="D59" s="113">
        <v>1.0312913177611283</v>
      </c>
      <c r="E59" s="115">
        <v>117</v>
      </c>
      <c r="F59" s="114">
        <v>100</v>
      </c>
      <c r="G59" s="114">
        <v>156</v>
      </c>
      <c r="H59" s="114">
        <v>74</v>
      </c>
      <c r="I59" s="140">
        <v>221</v>
      </c>
      <c r="J59" s="115" t="s">
        <v>520</v>
      </c>
      <c r="K59" s="116" t="s">
        <v>520</v>
      </c>
    </row>
    <row r="60" spans="1:11" ht="14.1" customHeight="1" x14ac:dyDescent="0.2">
      <c r="A60" s="305">
        <v>81</v>
      </c>
      <c r="B60" s="306" t="s">
        <v>289</v>
      </c>
      <c r="C60" s="307"/>
      <c r="D60" s="113">
        <v>7.0691934773027763</v>
      </c>
      <c r="E60" s="115">
        <v>802</v>
      </c>
      <c r="F60" s="114">
        <v>652</v>
      </c>
      <c r="G60" s="114">
        <v>1136</v>
      </c>
      <c r="H60" s="114">
        <v>553</v>
      </c>
      <c r="I60" s="140">
        <v>838</v>
      </c>
      <c r="J60" s="115" t="s">
        <v>520</v>
      </c>
      <c r="K60" s="116" t="s">
        <v>520</v>
      </c>
    </row>
    <row r="61" spans="1:11" ht="14.1" customHeight="1" x14ac:dyDescent="0.2">
      <c r="A61" s="305" t="s">
        <v>290</v>
      </c>
      <c r="B61" s="306" t="s">
        <v>291</v>
      </c>
      <c r="C61" s="307"/>
      <c r="D61" s="113">
        <v>1.5425297487880123</v>
      </c>
      <c r="E61" s="115">
        <v>175</v>
      </c>
      <c r="F61" s="114">
        <v>89</v>
      </c>
      <c r="G61" s="114">
        <v>226</v>
      </c>
      <c r="H61" s="114">
        <v>120</v>
      </c>
      <c r="I61" s="140">
        <v>190</v>
      </c>
      <c r="J61" s="115" t="s">
        <v>520</v>
      </c>
      <c r="K61" s="116" t="s">
        <v>520</v>
      </c>
    </row>
    <row r="62" spans="1:11" ht="14.1" customHeight="1" x14ac:dyDescent="0.2">
      <c r="A62" s="305" t="s">
        <v>292</v>
      </c>
      <c r="B62" s="306" t="s">
        <v>293</v>
      </c>
      <c r="C62" s="307"/>
      <c r="D62" s="113">
        <v>2.52093433230498</v>
      </c>
      <c r="E62" s="115">
        <v>286</v>
      </c>
      <c r="F62" s="114">
        <v>275</v>
      </c>
      <c r="G62" s="114">
        <v>616</v>
      </c>
      <c r="H62" s="114">
        <v>215</v>
      </c>
      <c r="I62" s="140">
        <v>317</v>
      </c>
      <c r="J62" s="115" t="s">
        <v>520</v>
      </c>
      <c r="K62" s="116" t="s">
        <v>520</v>
      </c>
    </row>
    <row r="63" spans="1:11" ht="14.1" customHeight="1" x14ac:dyDescent="0.2">
      <c r="A63" s="305"/>
      <c r="B63" s="306" t="s">
        <v>294</v>
      </c>
      <c r="C63" s="307"/>
      <c r="D63" s="113">
        <v>2.2212428382547378</v>
      </c>
      <c r="E63" s="115">
        <v>252</v>
      </c>
      <c r="F63" s="114">
        <v>235</v>
      </c>
      <c r="G63" s="114">
        <v>533</v>
      </c>
      <c r="H63" s="114">
        <v>183</v>
      </c>
      <c r="I63" s="140">
        <v>262</v>
      </c>
      <c r="J63" s="115" t="s">
        <v>520</v>
      </c>
      <c r="K63" s="116" t="s">
        <v>520</v>
      </c>
    </row>
    <row r="64" spans="1:11" ht="14.1" customHeight="1" x14ac:dyDescent="0.2">
      <c r="A64" s="305" t="s">
        <v>295</v>
      </c>
      <c r="B64" s="306" t="s">
        <v>296</v>
      </c>
      <c r="C64" s="307"/>
      <c r="D64" s="113">
        <v>1.5601586602027324</v>
      </c>
      <c r="E64" s="115">
        <v>177</v>
      </c>
      <c r="F64" s="114">
        <v>111</v>
      </c>
      <c r="G64" s="114">
        <v>116</v>
      </c>
      <c r="H64" s="114">
        <v>107</v>
      </c>
      <c r="I64" s="140">
        <v>144</v>
      </c>
      <c r="J64" s="115" t="s">
        <v>520</v>
      </c>
      <c r="K64" s="116" t="s">
        <v>520</v>
      </c>
    </row>
    <row r="65" spans="1:11" ht="14.1" customHeight="1" x14ac:dyDescent="0.2">
      <c r="A65" s="305" t="s">
        <v>297</v>
      </c>
      <c r="B65" s="306" t="s">
        <v>298</v>
      </c>
      <c r="C65" s="307"/>
      <c r="D65" s="113">
        <v>0.70515645658880566</v>
      </c>
      <c r="E65" s="115">
        <v>80</v>
      </c>
      <c r="F65" s="114">
        <v>88</v>
      </c>
      <c r="G65" s="114">
        <v>115</v>
      </c>
      <c r="H65" s="114">
        <v>44</v>
      </c>
      <c r="I65" s="140">
        <v>93</v>
      </c>
      <c r="J65" s="115" t="s">
        <v>520</v>
      </c>
      <c r="K65" s="116" t="s">
        <v>520</v>
      </c>
    </row>
    <row r="66" spans="1:11" ht="14.1" customHeight="1" x14ac:dyDescent="0.2">
      <c r="A66" s="305">
        <v>82</v>
      </c>
      <c r="B66" s="306" t="s">
        <v>299</v>
      </c>
      <c r="C66" s="307"/>
      <c r="D66" s="113">
        <v>3.0938739532833845</v>
      </c>
      <c r="E66" s="115">
        <v>351</v>
      </c>
      <c r="F66" s="114">
        <v>284</v>
      </c>
      <c r="G66" s="114">
        <v>547</v>
      </c>
      <c r="H66" s="114">
        <v>316</v>
      </c>
      <c r="I66" s="140">
        <v>411</v>
      </c>
      <c r="J66" s="115" t="s">
        <v>520</v>
      </c>
      <c r="K66" s="116" t="s">
        <v>520</v>
      </c>
    </row>
    <row r="67" spans="1:11" ht="14.1" customHeight="1" x14ac:dyDescent="0.2">
      <c r="A67" s="305" t="s">
        <v>300</v>
      </c>
      <c r="B67" s="306" t="s">
        <v>301</v>
      </c>
      <c r="C67" s="307"/>
      <c r="D67" s="113">
        <v>1.992066989863376</v>
      </c>
      <c r="E67" s="115">
        <v>226</v>
      </c>
      <c r="F67" s="114">
        <v>215</v>
      </c>
      <c r="G67" s="114">
        <v>412</v>
      </c>
      <c r="H67" s="114">
        <v>244</v>
      </c>
      <c r="I67" s="140">
        <v>324</v>
      </c>
      <c r="J67" s="115" t="s">
        <v>520</v>
      </c>
      <c r="K67" s="116" t="s">
        <v>520</v>
      </c>
    </row>
    <row r="68" spans="1:11" ht="14.1" customHeight="1" x14ac:dyDescent="0.2">
      <c r="A68" s="305" t="s">
        <v>302</v>
      </c>
      <c r="B68" s="306" t="s">
        <v>303</v>
      </c>
      <c r="C68" s="307"/>
      <c r="D68" s="113">
        <v>0.59056853239312468</v>
      </c>
      <c r="E68" s="115">
        <v>67</v>
      </c>
      <c r="F68" s="114">
        <v>43</v>
      </c>
      <c r="G68" s="114">
        <v>74</v>
      </c>
      <c r="H68" s="114">
        <v>35</v>
      </c>
      <c r="I68" s="140">
        <v>41</v>
      </c>
      <c r="J68" s="115" t="s">
        <v>520</v>
      </c>
      <c r="K68" s="116" t="s">
        <v>520</v>
      </c>
    </row>
    <row r="69" spans="1:11" ht="14.1" customHeight="1" x14ac:dyDescent="0.2">
      <c r="A69" s="305">
        <v>83</v>
      </c>
      <c r="B69" s="306" t="s">
        <v>304</v>
      </c>
      <c r="C69" s="307"/>
      <c r="D69" s="113">
        <v>4.6275892463640371</v>
      </c>
      <c r="E69" s="115">
        <v>525</v>
      </c>
      <c r="F69" s="114">
        <v>283</v>
      </c>
      <c r="G69" s="114">
        <v>615</v>
      </c>
      <c r="H69" s="114">
        <v>307</v>
      </c>
      <c r="I69" s="140">
        <v>717</v>
      </c>
      <c r="J69" s="115" t="s">
        <v>520</v>
      </c>
      <c r="K69" s="116" t="s">
        <v>520</v>
      </c>
    </row>
    <row r="70" spans="1:11" ht="14.1" customHeight="1" x14ac:dyDescent="0.2">
      <c r="A70" s="305" t="s">
        <v>305</v>
      </c>
      <c r="B70" s="306" t="s">
        <v>306</v>
      </c>
      <c r="C70" s="307"/>
      <c r="D70" s="113">
        <v>4.0810929925077124</v>
      </c>
      <c r="E70" s="115">
        <v>463</v>
      </c>
      <c r="F70" s="114">
        <v>225</v>
      </c>
      <c r="G70" s="114">
        <v>523</v>
      </c>
      <c r="H70" s="114">
        <v>227</v>
      </c>
      <c r="I70" s="140">
        <v>639</v>
      </c>
      <c r="J70" s="115" t="s">
        <v>520</v>
      </c>
      <c r="K70" s="116" t="s">
        <v>520</v>
      </c>
    </row>
    <row r="71" spans="1:11" ht="14.1" customHeight="1" x14ac:dyDescent="0.2">
      <c r="A71" s="305"/>
      <c r="B71" s="306" t="s">
        <v>307</v>
      </c>
      <c r="C71" s="307"/>
      <c r="D71" s="113">
        <v>2.4768620537681798</v>
      </c>
      <c r="E71" s="115">
        <v>281</v>
      </c>
      <c r="F71" s="114">
        <v>105</v>
      </c>
      <c r="G71" s="114">
        <v>274</v>
      </c>
      <c r="H71" s="114">
        <v>113</v>
      </c>
      <c r="I71" s="140">
        <v>468</v>
      </c>
      <c r="J71" s="115" t="s">
        <v>520</v>
      </c>
      <c r="K71" s="116" t="s">
        <v>520</v>
      </c>
    </row>
    <row r="72" spans="1:11" ht="14.1" customHeight="1" x14ac:dyDescent="0.2">
      <c r="A72" s="305">
        <v>84</v>
      </c>
      <c r="B72" s="306" t="s">
        <v>308</v>
      </c>
      <c r="C72" s="307"/>
      <c r="D72" s="113">
        <v>0.89907448215072716</v>
      </c>
      <c r="E72" s="115">
        <v>102</v>
      </c>
      <c r="F72" s="114">
        <v>89</v>
      </c>
      <c r="G72" s="114">
        <v>184</v>
      </c>
      <c r="H72" s="114">
        <v>71</v>
      </c>
      <c r="I72" s="140">
        <v>108</v>
      </c>
      <c r="J72" s="115" t="s">
        <v>520</v>
      </c>
      <c r="K72" s="116" t="s">
        <v>520</v>
      </c>
    </row>
    <row r="73" spans="1:11" ht="14.1" customHeight="1" x14ac:dyDescent="0.2">
      <c r="A73" s="305" t="s">
        <v>309</v>
      </c>
      <c r="B73" s="306" t="s">
        <v>310</v>
      </c>
      <c r="C73" s="307"/>
      <c r="D73" s="113">
        <v>0.37020713970912295</v>
      </c>
      <c r="E73" s="115">
        <v>42</v>
      </c>
      <c r="F73" s="114">
        <v>28</v>
      </c>
      <c r="G73" s="114">
        <v>106</v>
      </c>
      <c r="H73" s="114">
        <v>12</v>
      </c>
      <c r="I73" s="140">
        <v>59</v>
      </c>
      <c r="J73" s="115" t="s">
        <v>520</v>
      </c>
      <c r="K73" s="116" t="s">
        <v>520</v>
      </c>
    </row>
    <row r="74" spans="1:11" ht="14.1" customHeight="1" x14ac:dyDescent="0.2">
      <c r="A74" s="305" t="s">
        <v>311</v>
      </c>
      <c r="B74" s="306" t="s">
        <v>312</v>
      </c>
      <c r="C74" s="307"/>
      <c r="D74" s="113">
        <v>0.13221683561040107</v>
      </c>
      <c r="E74" s="115">
        <v>15</v>
      </c>
      <c r="F74" s="114">
        <v>25</v>
      </c>
      <c r="G74" s="114">
        <v>22</v>
      </c>
      <c r="H74" s="114">
        <v>19</v>
      </c>
      <c r="I74" s="140">
        <v>10</v>
      </c>
      <c r="J74" s="115" t="s">
        <v>520</v>
      </c>
      <c r="K74" s="116" t="s">
        <v>520</v>
      </c>
    </row>
    <row r="75" spans="1:11" ht="14.1" customHeight="1" x14ac:dyDescent="0.2">
      <c r="A75" s="305" t="s">
        <v>313</v>
      </c>
      <c r="B75" s="306" t="s">
        <v>314</v>
      </c>
      <c r="C75" s="307"/>
      <c r="D75" s="113">
        <v>5.2886734244160426E-2</v>
      </c>
      <c r="E75" s="115">
        <v>6</v>
      </c>
      <c r="F75" s="114">
        <v>8</v>
      </c>
      <c r="G75" s="114">
        <v>6</v>
      </c>
      <c r="H75" s="114">
        <v>17</v>
      </c>
      <c r="I75" s="140">
        <v>6</v>
      </c>
      <c r="J75" s="115" t="s">
        <v>520</v>
      </c>
      <c r="K75" s="116" t="s">
        <v>520</v>
      </c>
    </row>
    <row r="76" spans="1:11" ht="14.1" customHeight="1" x14ac:dyDescent="0.2">
      <c r="A76" s="305">
        <v>91</v>
      </c>
      <c r="B76" s="306" t="s">
        <v>315</v>
      </c>
      <c r="C76" s="307"/>
      <c r="D76" s="113">
        <v>0.13221683561040107</v>
      </c>
      <c r="E76" s="115">
        <v>15</v>
      </c>
      <c r="F76" s="114">
        <v>5</v>
      </c>
      <c r="G76" s="114">
        <v>11</v>
      </c>
      <c r="H76" s="114">
        <v>13</v>
      </c>
      <c r="I76" s="140">
        <v>8</v>
      </c>
      <c r="J76" s="115" t="s">
        <v>520</v>
      </c>
      <c r="K76" s="116" t="s">
        <v>520</v>
      </c>
    </row>
    <row r="77" spans="1:11" ht="14.1" customHeight="1" x14ac:dyDescent="0.2">
      <c r="A77" s="305">
        <v>92</v>
      </c>
      <c r="B77" s="306" t="s">
        <v>316</v>
      </c>
      <c r="C77" s="307"/>
      <c r="D77" s="113">
        <v>0.29969149405024242</v>
      </c>
      <c r="E77" s="115">
        <v>34</v>
      </c>
      <c r="F77" s="114">
        <v>41</v>
      </c>
      <c r="G77" s="114">
        <v>55</v>
      </c>
      <c r="H77" s="114">
        <v>39</v>
      </c>
      <c r="I77" s="140">
        <v>47</v>
      </c>
      <c r="J77" s="115" t="s">
        <v>520</v>
      </c>
      <c r="K77" s="116" t="s">
        <v>520</v>
      </c>
    </row>
    <row r="78" spans="1:11" ht="14.1" customHeight="1" x14ac:dyDescent="0.2">
      <c r="A78" s="305">
        <v>93</v>
      </c>
      <c r="B78" s="306" t="s">
        <v>317</v>
      </c>
      <c r="C78" s="307"/>
      <c r="D78" s="113">
        <v>0.12340237990304098</v>
      </c>
      <c r="E78" s="115">
        <v>14</v>
      </c>
      <c r="F78" s="114">
        <v>5</v>
      </c>
      <c r="G78" s="114">
        <v>29</v>
      </c>
      <c r="H78" s="114">
        <v>13</v>
      </c>
      <c r="I78" s="140">
        <v>8</v>
      </c>
      <c r="J78" s="115" t="s">
        <v>520</v>
      </c>
      <c r="K78" s="116" t="s">
        <v>520</v>
      </c>
    </row>
    <row r="79" spans="1:11" ht="14.1" customHeight="1" x14ac:dyDescent="0.2">
      <c r="A79" s="305">
        <v>94</v>
      </c>
      <c r="B79" s="306" t="s">
        <v>318</v>
      </c>
      <c r="C79" s="307"/>
      <c r="D79" s="113">
        <v>0.19391802556192156</v>
      </c>
      <c r="E79" s="115">
        <v>22</v>
      </c>
      <c r="F79" s="114">
        <v>23</v>
      </c>
      <c r="G79" s="114">
        <v>49</v>
      </c>
      <c r="H79" s="114">
        <v>25</v>
      </c>
      <c r="I79" s="140">
        <v>35</v>
      </c>
      <c r="J79" s="115" t="s">
        <v>520</v>
      </c>
      <c r="K79" s="116" t="s">
        <v>520</v>
      </c>
    </row>
    <row r="80" spans="1:11" ht="14.1" customHeight="1" x14ac:dyDescent="0.2">
      <c r="A80" s="305" t="s">
        <v>319</v>
      </c>
      <c r="B80" s="306" t="s">
        <v>320</v>
      </c>
      <c r="C80" s="307"/>
      <c r="D80" s="113" t="s">
        <v>513</v>
      </c>
      <c r="E80" s="115" t="s">
        <v>513</v>
      </c>
      <c r="F80" s="114">
        <v>0</v>
      </c>
      <c r="G80" s="114">
        <v>5</v>
      </c>
      <c r="H80" s="114">
        <v>3</v>
      </c>
      <c r="I80" s="140" t="s">
        <v>513</v>
      </c>
      <c r="J80" s="115" t="s">
        <v>520</v>
      </c>
      <c r="K80" s="116" t="s">
        <v>520</v>
      </c>
    </row>
    <row r="81" spans="1:11" ht="14.1" customHeight="1" x14ac:dyDescent="0.2">
      <c r="A81" s="309" t="s">
        <v>321</v>
      </c>
      <c r="B81" s="310" t="s">
        <v>334</v>
      </c>
      <c r="C81" s="311"/>
      <c r="D81" s="125">
        <v>0.30850594975760248</v>
      </c>
      <c r="E81" s="143">
        <v>35</v>
      </c>
      <c r="F81" s="144">
        <v>33</v>
      </c>
      <c r="G81" s="144">
        <v>105</v>
      </c>
      <c r="H81" s="144">
        <v>24</v>
      </c>
      <c r="I81" s="145">
        <v>29</v>
      </c>
      <c r="J81" s="143" t="s">
        <v>520</v>
      </c>
      <c r="K81" s="146" t="s">
        <v>520</v>
      </c>
    </row>
    <row r="82" spans="1:11" s="268"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6" t="s">
        <v>322</v>
      </c>
      <c r="B83" s="97"/>
      <c r="C83" s="97"/>
      <c r="D83" s="155"/>
      <c r="E83" s="156"/>
      <c r="F83" s="156"/>
      <c r="G83" s="156"/>
      <c r="H83" s="156"/>
      <c r="I83" s="156"/>
      <c r="J83" s="156"/>
      <c r="K83" s="157"/>
    </row>
    <row r="84" spans="1:11" ht="20.25" customHeight="1" x14ac:dyDescent="0.2">
      <c r="A84" s="656" t="s">
        <v>364</v>
      </c>
      <c r="B84" s="656"/>
      <c r="C84" s="656"/>
      <c r="D84" s="656"/>
      <c r="E84" s="656"/>
      <c r="F84" s="656"/>
      <c r="G84" s="656"/>
      <c r="H84" s="656"/>
      <c r="I84" s="656"/>
      <c r="J84" s="656"/>
      <c r="K84" s="656"/>
    </row>
    <row r="85" spans="1:11" s="404"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7"/>
      <c r="B87" s="618"/>
      <c r="C87" s="618"/>
      <c r="D87" s="618"/>
      <c r="E87" s="618"/>
      <c r="F87" s="618"/>
      <c r="G87" s="618"/>
      <c r="H87" s="618"/>
      <c r="I87" s="618"/>
      <c r="J87" s="618"/>
      <c r="K87" s="618"/>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67" t="s">
        <v>366</v>
      </c>
      <c r="B3" s="568"/>
      <c r="C3" s="568"/>
      <c r="D3" s="568"/>
      <c r="E3" s="568"/>
      <c r="F3" s="568"/>
      <c r="G3" s="568"/>
      <c r="H3" s="568"/>
      <c r="I3" s="568"/>
      <c r="J3" s="568"/>
    </row>
    <row r="4" spans="1:15" s="94" customFormat="1" ht="12" customHeight="1" x14ac:dyDescent="0.2">
      <c r="A4" s="569" t="s">
        <v>92</v>
      </c>
      <c r="B4" s="569"/>
      <c r="C4" s="569"/>
      <c r="D4" s="569"/>
      <c r="E4" s="569"/>
      <c r="F4" s="569"/>
      <c r="G4" s="569"/>
      <c r="H4" s="569"/>
      <c r="I4" s="569"/>
      <c r="J4" s="569"/>
    </row>
    <row r="5" spans="1:15" s="94" customFormat="1" ht="12" customHeight="1" x14ac:dyDescent="0.2">
      <c r="A5" s="570" t="s">
        <v>336</v>
      </c>
      <c r="B5" s="570"/>
      <c r="C5" s="570"/>
      <c r="D5" s="570"/>
      <c r="E5" s="252"/>
      <c r="F5" s="252"/>
      <c r="G5" s="252"/>
      <c r="H5" s="252"/>
      <c r="I5" s="252"/>
      <c r="J5" s="252"/>
    </row>
    <row r="6" spans="1:15" s="94" customFormat="1" ht="25.5" customHeight="1" x14ac:dyDescent="0.2">
      <c r="A6" s="655" t="s">
        <v>521</v>
      </c>
      <c r="B6" s="655"/>
      <c r="C6" s="655"/>
      <c r="D6" s="655"/>
      <c r="E6" s="655"/>
      <c r="F6" s="655"/>
      <c r="G6" s="655"/>
      <c r="H6" s="655"/>
      <c r="I6" s="655"/>
      <c r="J6" s="655"/>
    </row>
    <row r="7" spans="1:15" s="91" customFormat="1" ht="24.95" customHeight="1" x14ac:dyDescent="0.2">
      <c r="A7" s="585" t="s">
        <v>213</v>
      </c>
      <c r="B7" s="586"/>
      <c r="C7" s="579" t="s">
        <v>94</v>
      </c>
      <c r="D7" s="658" t="s">
        <v>367</v>
      </c>
      <c r="E7" s="659"/>
      <c r="F7" s="659"/>
      <c r="G7" s="659"/>
      <c r="H7" s="660"/>
      <c r="I7" s="585" t="s">
        <v>359</v>
      </c>
      <c r="J7" s="586"/>
      <c r="K7" s="96"/>
      <c r="L7" s="96"/>
      <c r="M7" s="96"/>
      <c r="N7" s="96"/>
      <c r="O7" s="96"/>
    </row>
    <row r="8" spans="1:15" ht="21.75" customHeight="1" x14ac:dyDescent="0.2">
      <c r="A8" s="614"/>
      <c r="B8" s="615"/>
      <c r="C8" s="580"/>
      <c r="D8" s="589" t="s">
        <v>336</v>
      </c>
      <c r="E8" s="589" t="s">
        <v>338</v>
      </c>
      <c r="F8" s="589" t="s">
        <v>339</v>
      </c>
      <c r="G8" s="589" t="s">
        <v>340</v>
      </c>
      <c r="H8" s="589" t="s">
        <v>341</v>
      </c>
      <c r="I8" s="587"/>
      <c r="J8" s="588"/>
    </row>
    <row r="9" spans="1:15" ht="12" customHeight="1" x14ac:dyDescent="0.2">
      <c r="A9" s="614"/>
      <c r="B9" s="615"/>
      <c r="C9" s="580"/>
      <c r="D9" s="590"/>
      <c r="E9" s="590"/>
      <c r="F9" s="590"/>
      <c r="G9" s="590"/>
      <c r="H9" s="590"/>
      <c r="I9" s="98" t="s">
        <v>102</v>
      </c>
      <c r="J9" s="99" t="s">
        <v>103</v>
      </c>
    </row>
    <row r="10" spans="1:15" ht="12" customHeight="1" x14ac:dyDescent="0.2">
      <c r="A10" s="282"/>
      <c r="B10" s="283"/>
      <c r="C10" s="581"/>
      <c r="D10" s="100">
        <v>1</v>
      </c>
      <c r="E10" s="100">
        <v>2</v>
      </c>
      <c r="F10" s="100">
        <v>3</v>
      </c>
      <c r="G10" s="100">
        <v>4</v>
      </c>
      <c r="H10" s="100">
        <v>5</v>
      </c>
      <c r="I10" s="100">
        <v>6</v>
      </c>
      <c r="J10" s="100">
        <v>7</v>
      </c>
      <c r="K10" s="101"/>
    </row>
    <row r="11" spans="1:15" s="192" customFormat="1" ht="24.95" customHeight="1" x14ac:dyDescent="0.2">
      <c r="A11" s="616" t="s">
        <v>104</v>
      </c>
      <c r="B11" s="617"/>
      <c r="C11" s="284">
        <v>100</v>
      </c>
      <c r="D11" s="115">
        <v>13268</v>
      </c>
      <c r="E11" s="114">
        <v>11777</v>
      </c>
      <c r="F11" s="114">
        <v>13027</v>
      </c>
      <c r="G11" s="114">
        <v>10910</v>
      </c>
      <c r="H11" s="140">
        <v>14243</v>
      </c>
      <c r="I11" s="115" t="s">
        <v>520</v>
      </c>
      <c r="J11" s="116" t="s">
        <v>520</v>
      </c>
    </row>
    <row r="12" spans="1:15" s="110" customFormat="1" ht="24.95" customHeight="1" x14ac:dyDescent="0.2">
      <c r="A12" s="193" t="s">
        <v>132</v>
      </c>
      <c r="B12" s="194" t="s">
        <v>133</v>
      </c>
      <c r="C12" s="113">
        <v>1.1305396442568587</v>
      </c>
      <c r="D12" s="115">
        <v>150</v>
      </c>
      <c r="E12" s="114">
        <v>167</v>
      </c>
      <c r="F12" s="114">
        <v>191</v>
      </c>
      <c r="G12" s="114">
        <v>132</v>
      </c>
      <c r="H12" s="140">
        <v>148</v>
      </c>
      <c r="I12" s="115" t="s">
        <v>520</v>
      </c>
      <c r="J12" s="116" t="s">
        <v>520</v>
      </c>
    </row>
    <row r="13" spans="1:15" s="110" customFormat="1" ht="24.95" customHeight="1" x14ac:dyDescent="0.2">
      <c r="A13" s="193" t="s">
        <v>134</v>
      </c>
      <c r="B13" s="199" t="s">
        <v>214</v>
      </c>
      <c r="C13" s="113">
        <v>1.2888151944528188</v>
      </c>
      <c r="D13" s="115">
        <v>171</v>
      </c>
      <c r="E13" s="114">
        <v>121</v>
      </c>
      <c r="F13" s="114">
        <v>130</v>
      </c>
      <c r="G13" s="114">
        <v>109</v>
      </c>
      <c r="H13" s="140">
        <v>158</v>
      </c>
      <c r="I13" s="115" t="s">
        <v>520</v>
      </c>
      <c r="J13" s="116" t="s">
        <v>520</v>
      </c>
    </row>
    <row r="14" spans="1:15" s="286" customFormat="1" ht="24.95" customHeight="1" x14ac:dyDescent="0.2">
      <c r="A14" s="193" t="s">
        <v>215</v>
      </c>
      <c r="B14" s="199" t="s">
        <v>137</v>
      </c>
      <c r="C14" s="113">
        <v>23.281579740729576</v>
      </c>
      <c r="D14" s="115">
        <v>3089</v>
      </c>
      <c r="E14" s="114">
        <v>3070</v>
      </c>
      <c r="F14" s="114">
        <v>2965</v>
      </c>
      <c r="G14" s="114">
        <v>2501</v>
      </c>
      <c r="H14" s="140">
        <v>3428</v>
      </c>
      <c r="I14" s="115" t="s">
        <v>520</v>
      </c>
      <c r="J14" s="116" t="s">
        <v>520</v>
      </c>
      <c r="K14" s="110"/>
      <c r="L14" s="110"/>
      <c r="M14" s="110"/>
      <c r="N14" s="110"/>
      <c r="O14" s="110"/>
    </row>
    <row r="15" spans="1:15" s="110" customFormat="1" ht="24.95" customHeight="1" x14ac:dyDescent="0.2">
      <c r="A15" s="193" t="s">
        <v>216</v>
      </c>
      <c r="B15" s="199" t="s">
        <v>217</v>
      </c>
      <c r="C15" s="113">
        <v>2.4193548387096775</v>
      </c>
      <c r="D15" s="115">
        <v>321</v>
      </c>
      <c r="E15" s="114">
        <v>313</v>
      </c>
      <c r="F15" s="114">
        <v>629</v>
      </c>
      <c r="G15" s="114">
        <v>301</v>
      </c>
      <c r="H15" s="140">
        <v>395</v>
      </c>
      <c r="I15" s="115" t="s">
        <v>520</v>
      </c>
      <c r="J15" s="116" t="s">
        <v>520</v>
      </c>
    </row>
    <row r="16" spans="1:15" s="286" customFormat="1" ht="24.95" customHeight="1" x14ac:dyDescent="0.2">
      <c r="A16" s="193" t="s">
        <v>218</v>
      </c>
      <c r="B16" s="199" t="s">
        <v>141</v>
      </c>
      <c r="C16" s="113">
        <v>16.920410009044318</v>
      </c>
      <c r="D16" s="115">
        <v>2245</v>
      </c>
      <c r="E16" s="114">
        <v>2315</v>
      </c>
      <c r="F16" s="114">
        <v>1632</v>
      </c>
      <c r="G16" s="114">
        <v>1610</v>
      </c>
      <c r="H16" s="140">
        <v>2423</v>
      </c>
      <c r="I16" s="115" t="s">
        <v>520</v>
      </c>
      <c r="J16" s="116" t="s">
        <v>520</v>
      </c>
      <c r="K16" s="110"/>
      <c r="L16" s="110"/>
      <c r="M16" s="110"/>
      <c r="N16" s="110"/>
      <c r="O16" s="110"/>
    </row>
    <row r="17" spans="1:15" s="110" customFormat="1" ht="24.95" customHeight="1" x14ac:dyDescent="0.2">
      <c r="A17" s="193" t="s">
        <v>142</v>
      </c>
      <c r="B17" s="199" t="s">
        <v>220</v>
      </c>
      <c r="C17" s="113">
        <v>3.9418148929755805</v>
      </c>
      <c r="D17" s="115">
        <v>523</v>
      </c>
      <c r="E17" s="114">
        <v>442</v>
      </c>
      <c r="F17" s="114">
        <v>704</v>
      </c>
      <c r="G17" s="114">
        <v>590</v>
      </c>
      <c r="H17" s="140">
        <v>610</v>
      </c>
      <c r="I17" s="115" t="s">
        <v>520</v>
      </c>
      <c r="J17" s="116" t="s">
        <v>520</v>
      </c>
    </row>
    <row r="18" spans="1:15" s="286" customFormat="1" ht="24.95" customHeight="1" x14ac:dyDescent="0.2">
      <c r="A18" s="201" t="s">
        <v>144</v>
      </c>
      <c r="B18" s="202" t="s">
        <v>145</v>
      </c>
      <c r="C18" s="113">
        <v>5.7356044618631294</v>
      </c>
      <c r="D18" s="115">
        <v>761</v>
      </c>
      <c r="E18" s="114">
        <v>701</v>
      </c>
      <c r="F18" s="114">
        <v>612</v>
      </c>
      <c r="G18" s="114">
        <v>555</v>
      </c>
      <c r="H18" s="140">
        <v>827</v>
      </c>
      <c r="I18" s="115" t="s">
        <v>520</v>
      </c>
      <c r="J18" s="116" t="s">
        <v>520</v>
      </c>
      <c r="K18" s="110"/>
      <c r="L18" s="110"/>
      <c r="M18" s="110"/>
      <c r="N18" s="110"/>
      <c r="O18" s="110"/>
    </row>
    <row r="19" spans="1:15" s="110" customFormat="1" ht="24.95" customHeight="1" x14ac:dyDescent="0.2">
      <c r="A19" s="193" t="s">
        <v>146</v>
      </c>
      <c r="B19" s="199" t="s">
        <v>147</v>
      </c>
      <c r="C19" s="113">
        <v>13.815194452818812</v>
      </c>
      <c r="D19" s="115">
        <v>1833</v>
      </c>
      <c r="E19" s="114">
        <v>1032</v>
      </c>
      <c r="F19" s="114">
        <v>1309</v>
      </c>
      <c r="G19" s="114">
        <v>1452</v>
      </c>
      <c r="H19" s="140">
        <v>1519</v>
      </c>
      <c r="I19" s="115" t="s">
        <v>520</v>
      </c>
      <c r="J19" s="116" t="s">
        <v>520</v>
      </c>
    </row>
    <row r="20" spans="1:15" s="286" customFormat="1" ht="24.95" customHeight="1" x14ac:dyDescent="0.2">
      <c r="A20" s="193" t="s">
        <v>148</v>
      </c>
      <c r="B20" s="199" t="s">
        <v>149</v>
      </c>
      <c r="C20" s="113">
        <v>4.461863129333735</v>
      </c>
      <c r="D20" s="115">
        <v>592</v>
      </c>
      <c r="E20" s="114">
        <v>416</v>
      </c>
      <c r="F20" s="114">
        <v>495</v>
      </c>
      <c r="G20" s="114">
        <v>432</v>
      </c>
      <c r="H20" s="140">
        <v>570</v>
      </c>
      <c r="I20" s="115" t="s">
        <v>520</v>
      </c>
      <c r="J20" s="116" t="s">
        <v>520</v>
      </c>
      <c r="K20" s="110"/>
      <c r="L20" s="110"/>
      <c r="M20" s="110"/>
      <c r="N20" s="110"/>
      <c r="O20" s="110"/>
    </row>
    <row r="21" spans="1:15" s="110" customFormat="1" ht="24.95" customHeight="1" x14ac:dyDescent="0.2">
      <c r="A21" s="201" t="s">
        <v>150</v>
      </c>
      <c r="B21" s="202" t="s">
        <v>151</v>
      </c>
      <c r="C21" s="113">
        <v>4.770877298763943</v>
      </c>
      <c r="D21" s="115">
        <v>633</v>
      </c>
      <c r="E21" s="114">
        <v>635</v>
      </c>
      <c r="F21" s="114">
        <v>618</v>
      </c>
      <c r="G21" s="114">
        <v>505</v>
      </c>
      <c r="H21" s="140">
        <v>630</v>
      </c>
      <c r="I21" s="115" t="s">
        <v>520</v>
      </c>
      <c r="J21" s="116" t="s">
        <v>520</v>
      </c>
    </row>
    <row r="22" spans="1:15" s="110" customFormat="1" ht="24.95" customHeight="1" x14ac:dyDescent="0.2">
      <c r="A22" s="201" t="s">
        <v>152</v>
      </c>
      <c r="B22" s="199" t="s">
        <v>153</v>
      </c>
      <c r="C22" s="113">
        <v>0.51251130539644252</v>
      </c>
      <c r="D22" s="115">
        <v>68</v>
      </c>
      <c r="E22" s="114">
        <v>69</v>
      </c>
      <c r="F22" s="114">
        <v>63</v>
      </c>
      <c r="G22" s="114">
        <v>68</v>
      </c>
      <c r="H22" s="140">
        <v>86</v>
      </c>
      <c r="I22" s="115" t="s">
        <v>520</v>
      </c>
      <c r="J22" s="116" t="s">
        <v>520</v>
      </c>
    </row>
    <row r="23" spans="1:15" s="110" customFormat="1" ht="24.95" customHeight="1" x14ac:dyDescent="0.2">
      <c r="A23" s="193" t="s">
        <v>154</v>
      </c>
      <c r="B23" s="199" t="s">
        <v>155</v>
      </c>
      <c r="C23" s="113">
        <v>0.6104914078987036</v>
      </c>
      <c r="D23" s="115">
        <v>81</v>
      </c>
      <c r="E23" s="114">
        <v>75</v>
      </c>
      <c r="F23" s="114">
        <v>75</v>
      </c>
      <c r="G23" s="114">
        <v>81</v>
      </c>
      <c r="H23" s="140">
        <v>110</v>
      </c>
      <c r="I23" s="115" t="s">
        <v>520</v>
      </c>
      <c r="J23" s="116" t="s">
        <v>520</v>
      </c>
    </row>
    <row r="24" spans="1:15" s="110" customFormat="1" ht="24.95" customHeight="1" x14ac:dyDescent="0.2">
      <c r="A24" s="193" t="s">
        <v>156</v>
      </c>
      <c r="B24" s="199" t="s">
        <v>221</v>
      </c>
      <c r="C24" s="113">
        <v>3.1504371419957793</v>
      </c>
      <c r="D24" s="115">
        <v>418</v>
      </c>
      <c r="E24" s="114">
        <v>267</v>
      </c>
      <c r="F24" s="114">
        <v>346</v>
      </c>
      <c r="G24" s="114">
        <v>294</v>
      </c>
      <c r="H24" s="140">
        <v>394</v>
      </c>
      <c r="I24" s="115" t="s">
        <v>520</v>
      </c>
      <c r="J24" s="116" t="s">
        <v>520</v>
      </c>
    </row>
    <row r="25" spans="1:15" s="110" customFormat="1" ht="24.95" customHeight="1" x14ac:dyDescent="0.2">
      <c r="A25" s="193" t="s">
        <v>222</v>
      </c>
      <c r="B25" s="204" t="s">
        <v>159</v>
      </c>
      <c r="C25" s="113">
        <v>5.2532408803135366</v>
      </c>
      <c r="D25" s="115">
        <v>697</v>
      </c>
      <c r="E25" s="114">
        <v>693</v>
      </c>
      <c r="F25" s="114">
        <v>810</v>
      </c>
      <c r="G25" s="114">
        <v>644</v>
      </c>
      <c r="H25" s="140">
        <v>743</v>
      </c>
      <c r="I25" s="115" t="s">
        <v>520</v>
      </c>
      <c r="J25" s="116" t="s">
        <v>520</v>
      </c>
    </row>
    <row r="26" spans="1:15" s="110" customFormat="1" ht="24.95" customHeight="1" x14ac:dyDescent="0.2">
      <c r="A26" s="201">
        <v>782.78300000000002</v>
      </c>
      <c r="B26" s="203" t="s">
        <v>160</v>
      </c>
      <c r="C26" s="113">
        <v>16.347603255954176</v>
      </c>
      <c r="D26" s="115">
        <v>2169</v>
      </c>
      <c r="E26" s="114">
        <v>2597</v>
      </c>
      <c r="F26" s="114">
        <v>2426</v>
      </c>
      <c r="G26" s="114">
        <v>2235</v>
      </c>
      <c r="H26" s="140">
        <v>2295</v>
      </c>
      <c r="I26" s="115" t="s">
        <v>520</v>
      </c>
      <c r="J26" s="116" t="s">
        <v>520</v>
      </c>
    </row>
    <row r="27" spans="1:15" s="110" customFormat="1" ht="24.95" customHeight="1" x14ac:dyDescent="0.2">
      <c r="A27" s="193" t="s">
        <v>161</v>
      </c>
      <c r="B27" s="199" t="s">
        <v>162</v>
      </c>
      <c r="C27" s="113">
        <v>2.4721133554416643</v>
      </c>
      <c r="D27" s="115">
        <v>328</v>
      </c>
      <c r="E27" s="114">
        <v>220</v>
      </c>
      <c r="F27" s="114">
        <v>318</v>
      </c>
      <c r="G27" s="114">
        <v>232</v>
      </c>
      <c r="H27" s="140">
        <v>938</v>
      </c>
      <c r="I27" s="115" t="s">
        <v>520</v>
      </c>
      <c r="J27" s="116" t="s">
        <v>520</v>
      </c>
    </row>
    <row r="28" spans="1:15" s="110" customFormat="1" ht="24.95" customHeight="1" x14ac:dyDescent="0.2">
      <c r="A28" s="193" t="s">
        <v>163</v>
      </c>
      <c r="B28" s="199" t="s">
        <v>164</v>
      </c>
      <c r="C28" s="113">
        <v>1.9219173952366597</v>
      </c>
      <c r="D28" s="115">
        <v>255</v>
      </c>
      <c r="E28" s="114">
        <v>147</v>
      </c>
      <c r="F28" s="114">
        <v>457</v>
      </c>
      <c r="G28" s="114">
        <v>213</v>
      </c>
      <c r="H28" s="140">
        <v>400</v>
      </c>
      <c r="I28" s="115" t="s">
        <v>520</v>
      </c>
      <c r="J28" s="116" t="s">
        <v>520</v>
      </c>
    </row>
    <row r="29" spans="1:15" s="110" customFormat="1" ht="24.95" customHeight="1" x14ac:dyDescent="0.2">
      <c r="A29" s="193">
        <v>86</v>
      </c>
      <c r="B29" s="199" t="s">
        <v>165</v>
      </c>
      <c r="C29" s="113">
        <v>6.0823032861018991</v>
      </c>
      <c r="D29" s="115">
        <v>807</v>
      </c>
      <c r="E29" s="114">
        <v>644</v>
      </c>
      <c r="F29" s="114">
        <v>798</v>
      </c>
      <c r="G29" s="114">
        <v>496</v>
      </c>
      <c r="H29" s="140">
        <v>787</v>
      </c>
      <c r="I29" s="115" t="s">
        <v>520</v>
      </c>
      <c r="J29" s="116" t="s">
        <v>520</v>
      </c>
    </row>
    <row r="30" spans="1:15" s="110" customFormat="1" ht="24.95" customHeight="1" x14ac:dyDescent="0.2">
      <c r="A30" s="193">
        <v>87.88</v>
      </c>
      <c r="B30" s="204" t="s">
        <v>166</v>
      </c>
      <c r="C30" s="113">
        <v>6.0823032861018991</v>
      </c>
      <c r="D30" s="115">
        <v>807</v>
      </c>
      <c r="E30" s="114">
        <v>610</v>
      </c>
      <c r="F30" s="114">
        <v>974</v>
      </c>
      <c r="G30" s="114">
        <v>641</v>
      </c>
      <c r="H30" s="140">
        <v>790</v>
      </c>
      <c r="I30" s="115" t="s">
        <v>520</v>
      </c>
      <c r="J30" s="116" t="s">
        <v>520</v>
      </c>
    </row>
    <row r="31" spans="1:15" s="110" customFormat="1" ht="24.95" customHeight="1" x14ac:dyDescent="0.2">
      <c r="A31" s="193" t="s">
        <v>167</v>
      </c>
      <c r="B31" s="199" t="s">
        <v>168</v>
      </c>
      <c r="C31" s="113">
        <v>3.0826047633403677</v>
      </c>
      <c r="D31" s="115">
        <v>409</v>
      </c>
      <c r="E31" s="114">
        <v>313</v>
      </c>
      <c r="F31" s="114">
        <v>439</v>
      </c>
      <c r="G31" s="114">
        <v>320</v>
      </c>
      <c r="H31" s="140">
        <v>420</v>
      </c>
      <c r="I31" s="115" t="s">
        <v>520</v>
      </c>
      <c r="J31" s="116" t="s">
        <v>520</v>
      </c>
    </row>
    <row r="32" spans="1:15" s="110" customFormat="1" ht="24.95" customHeight="1" x14ac:dyDescent="0.2">
      <c r="A32" s="193"/>
      <c r="B32" s="204" t="s">
        <v>169</v>
      </c>
      <c r="C32" s="113" t="s">
        <v>513</v>
      </c>
      <c r="D32" s="115" t="s">
        <v>513</v>
      </c>
      <c r="E32" s="114" t="s">
        <v>513</v>
      </c>
      <c r="F32" s="114" t="s">
        <v>513</v>
      </c>
      <c r="G32" s="114" t="s">
        <v>513</v>
      </c>
      <c r="H32" s="140" t="s">
        <v>513</v>
      </c>
      <c r="I32" s="115" t="s">
        <v>520</v>
      </c>
      <c r="J32" s="116" t="s">
        <v>520</v>
      </c>
    </row>
    <row r="33" spans="1:10" s="110" customFormat="1" ht="24.95" customHeight="1" x14ac:dyDescent="0.2">
      <c r="A33" s="205" t="s">
        <v>170</v>
      </c>
      <c r="B33" s="206"/>
      <c r="C33" s="288"/>
      <c r="D33" s="115"/>
      <c r="E33" s="114"/>
      <c r="F33" s="114"/>
      <c r="G33" s="114"/>
      <c r="H33" s="140"/>
      <c r="I33" s="137"/>
      <c r="J33" s="138"/>
    </row>
    <row r="34" spans="1:10" s="110" customFormat="1" ht="24.95" customHeight="1" x14ac:dyDescent="0.2">
      <c r="A34" s="289" t="s">
        <v>132</v>
      </c>
      <c r="B34" s="290" t="s">
        <v>133</v>
      </c>
      <c r="C34" s="113">
        <v>1.1305396442568587</v>
      </c>
      <c r="D34" s="115">
        <v>150</v>
      </c>
      <c r="E34" s="114">
        <v>167</v>
      </c>
      <c r="F34" s="114">
        <v>191</v>
      </c>
      <c r="G34" s="114">
        <v>132</v>
      </c>
      <c r="H34" s="140">
        <v>148</v>
      </c>
      <c r="I34" s="115" t="s">
        <v>520</v>
      </c>
      <c r="J34" s="116" t="s">
        <v>520</v>
      </c>
    </row>
    <row r="35" spans="1:10" s="110" customFormat="1" ht="24.95" customHeight="1" x14ac:dyDescent="0.2">
      <c r="A35" s="291" t="s">
        <v>171</v>
      </c>
      <c r="B35" s="292" t="s">
        <v>172</v>
      </c>
      <c r="C35" s="113">
        <v>30.305999397045522</v>
      </c>
      <c r="D35" s="115">
        <v>4021</v>
      </c>
      <c r="E35" s="114">
        <v>3892</v>
      </c>
      <c r="F35" s="114">
        <v>3707</v>
      </c>
      <c r="G35" s="114">
        <v>3165</v>
      </c>
      <c r="H35" s="140">
        <v>4413</v>
      </c>
      <c r="I35" s="115" t="s">
        <v>520</v>
      </c>
      <c r="J35" s="116" t="s">
        <v>520</v>
      </c>
    </row>
    <row r="36" spans="1:10" s="110" customFormat="1" ht="24.95" customHeight="1" x14ac:dyDescent="0.2">
      <c r="A36" s="293" t="s">
        <v>173</v>
      </c>
      <c r="B36" s="294" t="s">
        <v>174</v>
      </c>
      <c r="C36" s="125">
        <v>68.563460958697618</v>
      </c>
      <c r="D36" s="143">
        <v>9097</v>
      </c>
      <c r="E36" s="144">
        <v>7718</v>
      </c>
      <c r="F36" s="144">
        <v>9128</v>
      </c>
      <c r="G36" s="144">
        <v>7613</v>
      </c>
      <c r="H36" s="145">
        <v>9682</v>
      </c>
      <c r="I36" s="143" t="s">
        <v>520</v>
      </c>
      <c r="J36" s="146" t="s">
        <v>520</v>
      </c>
    </row>
    <row r="37" spans="1:10" s="322" customFormat="1" ht="11.25" customHeight="1" x14ac:dyDescent="0.15">
      <c r="A37" s="320"/>
      <c r="B37" s="321"/>
      <c r="C37" s="321"/>
      <c r="D37" s="149"/>
      <c r="E37" s="149"/>
      <c r="F37" s="149"/>
      <c r="G37" s="149"/>
      <c r="H37" s="149"/>
      <c r="I37" s="149"/>
      <c r="J37" s="217" t="s">
        <v>45</v>
      </c>
    </row>
    <row r="38" spans="1:10" s="286" customFormat="1" ht="12.75" customHeight="1" x14ac:dyDescent="0.15">
      <c r="A38" s="214" t="s">
        <v>122</v>
      </c>
      <c r="B38" s="295"/>
      <c r="C38" s="295"/>
      <c r="D38" s="295"/>
      <c r="E38" s="295"/>
      <c r="F38" s="295"/>
      <c r="G38" s="295"/>
      <c r="H38" s="295"/>
      <c r="I38" s="295"/>
      <c r="J38" s="295"/>
    </row>
    <row r="39" spans="1:10" ht="18.75" customHeight="1" x14ac:dyDescent="0.2">
      <c r="A39" s="645" t="s">
        <v>368</v>
      </c>
      <c r="B39" s="646"/>
      <c r="C39" s="646"/>
      <c r="D39" s="646"/>
      <c r="E39" s="646"/>
      <c r="F39" s="646"/>
      <c r="G39" s="646"/>
      <c r="H39" s="646"/>
      <c r="I39" s="646"/>
      <c r="J39" s="646"/>
    </row>
    <row r="40" spans="1:10" ht="31.5" customHeight="1" x14ac:dyDescent="0.2">
      <c r="A40" s="613" t="s">
        <v>225</v>
      </c>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5"/>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67" t="s">
        <v>369</v>
      </c>
      <c r="B3" s="568"/>
      <c r="C3" s="568"/>
      <c r="D3" s="568"/>
      <c r="E3" s="568"/>
      <c r="F3" s="568"/>
      <c r="G3" s="568"/>
      <c r="H3" s="568"/>
      <c r="I3" s="568"/>
      <c r="J3" s="568"/>
      <c r="K3" s="568"/>
    </row>
    <row r="4" spans="1:17" s="94" customFormat="1" ht="12" customHeight="1" x14ac:dyDescent="0.2">
      <c r="A4" s="569" t="s">
        <v>92</v>
      </c>
      <c r="B4" s="569"/>
      <c r="C4" s="569"/>
      <c r="D4" s="569"/>
      <c r="E4" s="569"/>
      <c r="F4" s="569"/>
      <c r="G4" s="569"/>
      <c r="H4" s="569"/>
      <c r="I4" s="569"/>
      <c r="J4" s="569"/>
      <c r="K4" s="569"/>
    </row>
    <row r="5" spans="1:17" s="94" customFormat="1" ht="12" customHeight="1" x14ac:dyDescent="0.2">
      <c r="A5" s="570" t="s">
        <v>336</v>
      </c>
      <c r="B5" s="570"/>
      <c r="C5" s="570"/>
      <c r="D5" s="570"/>
      <c r="E5" s="570"/>
      <c r="F5" s="252"/>
      <c r="G5" s="252"/>
      <c r="H5" s="252"/>
      <c r="I5" s="252"/>
      <c r="J5" s="252"/>
      <c r="K5" s="252"/>
    </row>
    <row r="6" spans="1:17" s="94" customFormat="1" ht="26.25" customHeight="1" x14ac:dyDescent="0.2">
      <c r="A6" s="655" t="s">
        <v>521</v>
      </c>
      <c r="B6" s="655"/>
      <c r="C6" s="655"/>
      <c r="D6" s="655"/>
      <c r="E6" s="655"/>
      <c r="F6" s="655"/>
      <c r="G6" s="655"/>
      <c r="H6" s="655"/>
      <c r="I6" s="655"/>
      <c r="J6" s="655"/>
      <c r="K6" s="655"/>
    </row>
    <row r="7" spans="1:17" s="91" customFormat="1" ht="24.95" customHeight="1" x14ac:dyDescent="0.2">
      <c r="A7" s="585" t="s">
        <v>333</v>
      </c>
      <c r="B7" s="574"/>
      <c r="C7" s="574"/>
      <c r="D7" s="579" t="s">
        <v>94</v>
      </c>
      <c r="E7" s="648" t="s">
        <v>370</v>
      </c>
      <c r="F7" s="649"/>
      <c r="G7" s="649"/>
      <c r="H7" s="649"/>
      <c r="I7" s="650"/>
      <c r="J7" s="585" t="s">
        <v>359</v>
      </c>
      <c r="K7" s="586"/>
      <c r="L7" s="96"/>
      <c r="M7" s="96"/>
      <c r="N7" s="96"/>
      <c r="O7" s="96"/>
      <c r="Q7" s="406"/>
    </row>
    <row r="8" spans="1:17" ht="21.75" customHeight="1" x14ac:dyDescent="0.2">
      <c r="A8" s="575"/>
      <c r="B8" s="576"/>
      <c r="C8" s="576"/>
      <c r="D8" s="580"/>
      <c r="E8" s="589" t="s">
        <v>336</v>
      </c>
      <c r="F8" s="589" t="s">
        <v>338</v>
      </c>
      <c r="G8" s="589" t="s">
        <v>339</v>
      </c>
      <c r="H8" s="589" t="s">
        <v>340</v>
      </c>
      <c r="I8" s="589" t="s">
        <v>341</v>
      </c>
      <c r="J8" s="587"/>
      <c r="K8" s="588"/>
    </row>
    <row r="9" spans="1:17" ht="12" customHeight="1" x14ac:dyDescent="0.2">
      <c r="A9" s="575"/>
      <c r="B9" s="576"/>
      <c r="C9" s="576"/>
      <c r="D9" s="580"/>
      <c r="E9" s="590"/>
      <c r="F9" s="590"/>
      <c r="G9" s="590"/>
      <c r="H9" s="590"/>
      <c r="I9" s="590"/>
      <c r="J9" s="98" t="s">
        <v>102</v>
      </c>
      <c r="K9" s="99" t="s">
        <v>103</v>
      </c>
    </row>
    <row r="10" spans="1:17" ht="12" customHeight="1" x14ac:dyDescent="0.2">
      <c r="A10" s="577"/>
      <c r="B10" s="578"/>
      <c r="C10" s="578"/>
      <c r="D10" s="581"/>
      <c r="E10" s="100">
        <v>1</v>
      </c>
      <c r="F10" s="100">
        <v>2</v>
      </c>
      <c r="G10" s="100">
        <v>3</v>
      </c>
      <c r="H10" s="100">
        <v>4</v>
      </c>
      <c r="I10" s="100">
        <v>5</v>
      </c>
      <c r="J10" s="100">
        <v>6</v>
      </c>
      <c r="K10" s="100">
        <v>7</v>
      </c>
    </row>
    <row r="11" spans="1:17" ht="18" customHeight="1" x14ac:dyDescent="0.2">
      <c r="A11" s="296" t="s">
        <v>104</v>
      </c>
      <c r="B11" s="297"/>
      <c r="C11" s="298"/>
      <c r="D11" s="261">
        <v>100</v>
      </c>
      <c r="E11" s="262">
        <v>13268</v>
      </c>
      <c r="F11" s="263">
        <v>11777</v>
      </c>
      <c r="G11" s="263">
        <v>13027</v>
      </c>
      <c r="H11" s="263">
        <v>10910</v>
      </c>
      <c r="I11" s="264">
        <v>14243</v>
      </c>
      <c r="J11" s="262" t="s">
        <v>520</v>
      </c>
      <c r="K11" s="265" t="s">
        <v>520</v>
      </c>
    </row>
    <row r="12" spans="1:17" ht="18" customHeight="1" x14ac:dyDescent="0.2">
      <c r="A12" s="299" t="s">
        <v>228</v>
      </c>
      <c r="B12" s="300"/>
      <c r="C12" s="300"/>
      <c r="D12" s="301"/>
      <c r="E12" s="308"/>
      <c r="F12" s="308"/>
      <c r="G12" s="308"/>
      <c r="H12" s="308"/>
      <c r="I12" s="308"/>
      <c r="J12" s="301"/>
      <c r="K12" s="303"/>
    </row>
    <row r="13" spans="1:17" ht="15.95" customHeight="1" x14ac:dyDescent="0.2">
      <c r="A13" s="305" t="s">
        <v>229</v>
      </c>
      <c r="B13" s="306"/>
      <c r="C13" s="307"/>
      <c r="D13" s="113">
        <v>30.26831474223696</v>
      </c>
      <c r="E13" s="115">
        <v>4016</v>
      </c>
      <c r="F13" s="114">
        <v>4411</v>
      </c>
      <c r="G13" s="114">
        <v>4757</v>
      </c>
      <c r="H13" s="114">
        <v>3853</v>
      </c>
      <c r="I13" s="140">
        <v>4249</v>
      </c>
      <c r="J13" s="115" t="s">
        <v>520</v>
      </c>
      <c r="K13" s="116" t="s">
        <v>520</v>
      </c>
    </row>
    <row r="14" spans="1:17" ht="15.95" customHeight="1" x14ac:dyDescent="0.2">
      <c r="A14" s="305" t="s">
        <v>230</v>
      </c>
      <c r="B14" s="306"/>
      <c r="C14" s="307"/>
      <c r="D14" s="113">
        <v>56.217968043412725</v>
      </c>
      <c r="E14" s="115">
        <v>7459</v>
      </c>
      <c r="F14" s="114">
        <v>5854</v>
      </c>
      <c r="G14" s="114">
        <v>6529</v>
      </c>
      <c r="H14" s="114">
        <v>5715</v>
      </c>
      <c r="I14" s="140">
        <v>7965</v>
      </c>
      <c r="J14" s="115" t="s">
        <v>520</v>
      </c>
      <c r="K14" s="116" t="s">
        <v>520</v>
      </c>
    </row>
    <row r="15" spans="1:17" ht="15.95" customHeight="1" x14ac:dyDescent="0.2">
      <c r="A15" s="305" t="s">
        <v>231</v>
      </c>
      <c r="B15" s="306"/>
      <c r="C15" s="307"/>
      <c r="D15" s="113">
        <v>6.8661441061199877</v>
      </c>
      <c r="E15" s="115">
        <v>911</v>
      </c>
      <c r="F15" s="114">
        <v>854</v>
      </c>
      <c r="G15" s="114">
        <v>822</v>
      </c>
      <c r="H15" s="114">
        <v>697</v>
      </c>
      <c r="I15" s="140">
        <v>1101</v>
      </c>
      <c r="J15" s="115" t="s">
        <v>520</v>
      </c>
      <c r="K15" s="116" t="s">
        <v>520</v>
      </c>
    </row>
    <row r="16" spans="1:17" ht="15.95" customHeight="1" x14ac:dyDescent="0.2">
      <c r="A16" s="305" t="s">
        <v>232</v>
      </c>
      <c r="B16" s="306"/>
      <c r="C16" s="307"/>
      <c r="D16" s="113">
        <v>6.1802833886041606</v>
      </c>
      <c r="E16" s="115">
        <v>820</v>
      </c>
      <c r="F16" s="114">
        <v>614</v>
      </c>
      <c r="G16" s="114">
        <v>835</v>
      </c>
      <c r="H16" s="114">
        <v>612</v>
      </c>
      <c r="I16" s="140">
        <v>891</v>
      </c>
      <c r="J16" s="115" t="s">
        <v>520</v>
      </c>
      <c r="K16" s="116" t="s">
        <v>520</v>
      </c>
    </row>
    <row r="17" spans="1:11" ht="18" customHeight="1" x14ac:dyDescent="0.2">
      <c r="A17" s="299" t="s">
        <v>233</v>
      </c>
      <c r="B17" s="300"/>
      <c r="C17" s="300"/>
      <c r="D17" s="301"/>
      <c r="E17" s="308"/>
      <c r="F17" s="308"/>
      <c r="G17" s="308"/>
      <c r="H17" s="308"/>
      <c r="I17" s="308"/>
      <c r="J17" s="301"/>
      <c r="K17" s="303"/>
    </row>
    <row r="18" spans="1:11" ht="14.1" customHeight="1" x14ac:dyDescent="0.2">
      <c r="A18" s="305">
        <v>11</v>
      </c>
      <c r="B18" s="306" t="s">
        <v>234</v>
      </c>
      <c r="C18" s="307"/>
      <c r="D18" s="113">
        <v>1.0325595417545976</v>
      </c>
      <c r="E18" s="115">
        <v>137</v>
      </c>
      <c r="F18" s="114">
        <v>138</v>
      </c>
      <c r="G18" s="114">
        <v>177</v>
      </c>
      <c r="H18" s="114">
        <v>116</v>
      </c>
      <c r="I18" s="140">
        <v>150</v>
      </c>
      <c r="J18" s="115" t="s">
        <v>520</v>
      </c>
      <c r="K18" s="116" t="s">
        <v>520</v>
      </c>
    </row>
    <row r="19" spans="1:11" ht="14.1" customHeight="1" x14ac:dyDescent="0.2">
      <c r="A19" s="305" t="s">
        <v>235</v>
      </c>
      <c r="B19" s="306" t="s">
        <v>236</v>
      </c>
      <c r="C19" s="307"/>
      <c r="D19" s="113">
        <v>0.4296050648176063</v>
      </c>
      <c r="E19" s="115">
        <v>57</v>
      </c>
      <c r="F19" s="114">
        <v>53</v>
      </c>
      <c r="G19" s="114">
        <v>91</v>
      </c>
      <c r="H19" s="114">
        <v>57</v>
      </c>
      <c r="I19" s="140">
        <v>57</v>
      </c>
      <c r="J19" s="115" t="s">
        <v>520</v>
      </c>
      <c r="K19" s="116" t="s">
        <v>520</v>
      </c>
    </row>
    <row r="20" spans="1:11" ht="14.1" customHeight="1" x14ac:dyDescent="0.2">
      <c r="A20" s="305">
        <v>12</v>
      </c>
      <c r="B20" s="306" t="s">
        <v>237</v>
      </c>
      <c r="C20" s="307"/>
      <c r="D20" s="113">
        <v>0.69339764847753993</v>
      </c>
      <c r="E20" s="115">
        <v>92</v>
      </c>
      <c r="F20" s="114">
        <v>88</v>
      </c>
      <c r="G20" s="114">
        <v>57</v>
      </c>
      <c r="H20" s="114">
        <v>39</v>
      </c>
      <c r="I20" s="140">
        <v>119</v>
      </c>
      <c r="J20" s="115" t="s">
        <v>520</v>
      </c>
      <c r="K20" s="116" t="s">
        <v>520</v>
      </c>
    </row>
    <row r="21" spans="1:11" ht="14.1" customHeight="1" x14ac:dyDescent="0.2">
      <c r="A21" s="305">
        <v>21</v>
      </c>
      <c r="B21" s="306" t="s">
        <v>238</v>
      </c>
      <c r="C21" s="307"/>
      <c r="D21" s="113">
        <v>0.89689478444377446</v>
      </c>
      <c r="E21" s="115">
        <v>119</v>
      </c>
      <c r="F21" s="114">
        <v>145</v>
      </c>
      <c r="G21" s="114">
        <v>146</v>
      </c>
      <c r="H21" s="114">
        <v>156</v>
      </c>
      <c r="I21" s="140">
        <v>165</v>
      </c>
      <c r="J21" s="115" t="s">
        <v>520</v>
      </c>
      <c r="K21" s="116" t="s">
        <v>520</v>
      </c>
    </row>
    <row r="22" spans="1:11" ht="14.1" customHeight="1" x14ac:dyDescent="0.2">
      <c r="A22" s="305">
        <v>22</v>
      </c>
      <c r="B22" s="306" t="s">
        <v>239</v>
      </c>
      <c r="C22" s="307"/>
      <c r="D22" s="113">
        <v>4.9819113656918903</v>
      </c>
      <c r="E22" s="115">
        <v>661</v>
      </c>
      <c r="F22" s="114">
        <v>578</v>
      </c>
      <c r="G22" s="114">
        <v>792</v>
      </c>
      <c r="H22" s="114">
        <v>646</v>
      </c>
      <c r="I22" s="140">
        <v>765</v>
      </c>
      <c r="J22" s="115" t="s">
        <v>520</v>
      </c>
      <c r="K22" s="116" t="s">
        <v>520</v>
      </c>
    </row>
    <row r="23" spans="1:11" ht="14.1" customHeight="1" x14ac:dyDescent="0.2">
      <c r="A23" s="305">
        <v>23</v>
      </c>
      <c r="B23" s="306" t="s">
        <v>240</v>
      </c>
      <c r="C23" s="307"/>
      <c r="D23" s="113">
        <v>0.64817606270726558</v>
      </c>
      <c r="E23" s="115">
        <v>86</v>
      </c>
      <c r="F23" s="114">
        <v>62</v>
      </c>
      <c r="G23" s="114">
        <v>107</v>
      </c>
      <c r="H23" s="114">
        <v>71</v>
      </c>
      <c r="I23" s="140">
        <v>194</v>
      </c>
      <c r="J23" s="115" t="s">
        <v>520</v>
      </c>
      <c r="K23" s="116" t="s">
        <v>520</v>
      </c>
    </row>
    <row r="24" spans="1:11" ht="14.1" customHeight="1" x14ac:dyDescent="0.2">
      <c r="A24" s="305">
        <v>24</v>
      </c>
      <c r="B24" s="306" t="s">
        <v>241</v>
      </c>
      <c r="C24" s="307"/>
      <c r="D24" s="113">
        <v>8.8332830871269223</v>
      </c>
      <c r="E24" s="115">
        <v>1172</v>
      </c>
      <c r="F24" s="114">
        <v>1230</v>
      </c>
      <c r="G24" s="114">
        <v>970</v>
      </c>
      <c r="H24" s="114">
        <v>960</v>
      </c>
      <c r="I24" s="140">
        <v>1081</v>
      </c>
      <c r="J24" s="115" t="s">
        <v>520</v>
      </c>
      <c r="K24" s="116" t="s">
        <v>520</v>
      </c>
    </row>
    <row r="25" spans="1:11" ht="14.1" customHeight="1" x14ac:dyDescent="0.2">
      <c r="A25" s="305">
        <v>25</v>
      </c>
      <c r="B25" s="306" t="s">
        <v>242</v>
      </c>
      <c r="C25" s="307"/>
      <c r="D25" s="113">
        <v>7.6424479951763642</v>
      </c>
      <c r="E25" s="115">
        <v>1014</v>
      </c>
      <c r="F25" s="114">
        <v>846</v>
      </c>
      <c r="G25" s="114">
        <v>853</v>
      </c>
      <c r="H25" s="114">
        <v>735</v>
      </c>
      <c r="I25" s="140">
        <v>1226</v>
      </c>
      <c r="J25" s="115" t="s">
        <v>520</v>
      </c>
      <c r="K25" s="116" t="s">
        <v>520</v>
      </c>
    </row>
    <row r="26" spans="1:11" ht="14.1" customHeight="1" x14ac:dyDescent="0.2">
      <c r="A26" s="305">
        <v>26</v>
      </c>
      <c r="B26" s="306" t="s">
        <v>243</v>
      </c>
      <c r="C26" s="307"/>
      <c r="D26" s="113">
        <v>2.6303889056376244</v>
      </c>
      <c r="E26" s="115">
        <v>349</v>
      </c>
      <c r="F26" s="114">
        <v>289</v>
      </c>
      <c r="G26" s="114">
        <v>302</v>
      </c>
      <c r="H26" s="114">
        <v>275</v>
      </c>
      <c r="I26" s="140">
        <v>398</v>
      </c>
      <c r="J26" s="115" t="s">
        <v>520</v>
      </c>
      <c r="K26" s="116" t="s">
        <v>520</v>
      </c>
    </row>
    <row r="27" spans="1:11" ht="14.1" customHeight="1" x14ac:dyDescent="0.2">
      <c r="A27" s="305">
        <v>27</v>
      </c>
      <c r="B27" s="306" t="s">
        <v>244</v>
      </c>
      <c r="C27" s="307"/>
      <c r="D27" s="113">
        <v>2.8263491106421466</v>
      </c>
      <c r="E27" s="115">
        <v>375</v>
      </c>
      <c r="F27" s="114">
        <v>356</v>
      </c>
      <c r="G27" s="114">
        <v>297</v>
      </c>
      <c r="H27" s="114">
        <v>184</v>
      </c>
      <c r="I27" s="140">
        <v>411</v>
      </c>
      <c r="J27" s="115" t="s">
        <v>520</v>
      </c>
      <c r="K27" s="116" t="s">
        <v>520</v>
      </c>
    </row>
    <row r="28" spans="1:11" ht="14.1" customHeight="1" x14ac:dyDescent="0.2">
      <c r="A28" s="305">
        <v>28</v>
      </c>
      <c r="B28" s="306" t="s">
        <v>245</v>
      </c>
      <c r="C28" s="307"/>
      <c r="D28" s="113">
        <v>0.25625565269822126</v>
      </c>
      <c r="E28" s="115">
        <v>34</v>
      </c>
      <c r="F28" s="114">
        <v>49</v>
      </c>
      <c r="G28" s="114">
        <v>111</v>
      </c>
      <c r="H28" s="114">
        <v>28</v>
      </c>
      <c r="I28" s="140">
        <v>42</v>
      </c>
      <c r="J28" s="115" t="s">
        <v>520</v>
      </c>
      <c r="K28" s="116" t="s">
        <v>520</v>
      </c>
    </row>
    <row r="29" spans="1:11" ht="14.1" customHeight="1" x14ac:dyDescent="0.2">
      <c r="A29" s="305">
        <v>29</v>
      </c>
      <c r="B29" s="306" t="s">
        <v>246</v>
      </c>
      <c r="C29" s="307"/>
      <c r="D29" s="113">
        <v>5.2155562255049741</v>
      </c>
      <c r="E29" s="115">
        <v>692</v>
      </c>
      <c r="F29" s="114">
        <v>854</v>
      </c>
      <c r="G29" s="114">
        <v>671</v>
      </c>
      <c r="H29" s="114">
        <v>566</v>
      </c>
      <c r="I29" s="140">
        <v>661</v>
      </c>
      <c r="J29" s="115" t="s">
        <v>520</v>
      </c>
      <c r="K29" s="116" t="s">
        <v>520</v>
      </c>
    </row>
    <row r="30" spans="1:11" ht="14.1" customHeight="1" x14ac:dyDescent="0.2">
      <c r="A30" s="305" t="s">
        <v>247</v>
      </c>
      <c r="B30" s="306" t="s">
        <v>248</v>
      </c>
      <c r="C30" s="307"/>
      <c r="D30" s="113">
        <v>2.7735905939101597</v>
      </c>
      <c r="E30" s="115">
        <v>368</v>
      </c>
      <c r="F30" s="114">
        <v>552</v>
      </c>
      <c r="G30" s="114">
        <v>403</v>
      </c>
      <c r="H30" s="114">
        <v>344</v>
      </c>
      <c r="I30" s="140">
        <v>364</v>
      </c>
      <c r="J30" s="115" t="s">
        <v>520</v>
      </c>
      <c r="K30" s="116" t="s">
        <v>520</v>
      </c>
    </row>
    <row r="31" spans="1:11" ht="14.1" customHeight="1" x14ac:dyDescent="0.2">
      <c r="A31" s="305" t="s">
        <v>249</v>
      </c>
      <c r="B31" s="306" t="s">
        <v>250</v>
      </c>
      <c r="C31" s="307"/>
      <c r="D31" s="113">
        <v>2.4042809767862527</v>
      </c>
      <c r="E31" s="115">
        <v>319</v>
      </c>
      <c r="F31" s="114" t="s">
        <v>513</v>
      </c>
      <c r="G31" s="114" t="s">
        <v>513</v>
      </c>
      <c r="H31" s="114">
        <v>218</v>
      </c>
      <c r="I31" s="140" t="s">
        <v>513</v>
      </c>
      <c r="J31" s="115" t="s">
        <v>520</v>
      </c>
      <c r="K31" s="116" t="s">
        <v>520</v>
      </c>
    </row>
    <row r="32" spans="1:11" ht="14.1" customHeight="1" x14ac:dyDescent="0.2">
      <c r="A32" s="305">
        <v>31</v>
      </c>
      <c r="B32" s="306" t="s">
        <v>251</v>
      </c>
      <c r="C32" s="307"/>
      <c r="D32" s="113">
        <v>0.34669882423876996</v>
      </c>
      <c r="E32" s="115">
        <v>46</v>
      </c>
      <c r="F32" s="114">
        <v>48</v>
      </c>
      <c r="G32" s="114">
        <v>40</v>
      </c>
      <c r="H32" s="114">
        <v>39</v>
      </c>
      <c r="I32" s="140">
        <v>56</v>
      </c>
      <c r="J32" s="115" t="s">
        <v>520</v>
      </c>
      <c r="K32" s="116" t="s">
        <v>520</v>
      </c>
    </row>
    <row r="33" spans="1:11" ht="14.1" customHeight="1" x14ac:dyDescent="0.2">
      <c r="A33" s="305">
        <v>32</v>
      </c>
      <c r="B33" s="306" t="s">
        <v>252</v>
      </c>
      <c r="C33" s="307"/>
      <c r="D33" s="113">
        <v>2.0877298763943322</v>
      </c>
      <c r="E33" s="115">
        <v>277</v>
      </c>
      <c r="F33" s="114">
        <v>332</v>
      </c>
      <c r="G33" s="114">
        <v>280</v>
      </c>
      <c r="H33" s="114">
        <v>219</v>
      </c>
      <c r="I33" s="140">
        <v>307</v>
      </c>
      <c r="J33" s="115" t="s">
        <v>520</v>
      </c>
      <c r="K33" s="116" t="s">
        <v>520</v>
      </c>
    </row>
    <row r="34" spans="1:11" ht="14.1" customHeight="1" x14ac:dyDescent="0.2">
      <c r="A34" s="305">
        <v>33</v>
      </c>
      <c r="B34" s="306" t="s">
        <v>253</v>
      </c>
      <c r="C34" s="307"/>
      <c r="D34" s="113">
        <v>1.1380765752185711</v>
      </c>
      <c r="E34" s="115">
        <v>151</v>
      </c>
      <c r="F34" s="114">
        <v>166</v>
      </c>
      <c r="G34" s="114">
        <v>95</v>
      </c>
      <c r="H34" s="114">
        <v>88</v>
      </c>
      <c r="I34" s="140">
        <v>192</v>
      </c>
      <c r="J34" s="115" t="s">
        <v>520</v>
      </c>
      <c r="K34" s="116" t="s">
        <v>520</v>
      </c>
    </row>
    <row r="35" spans="1:11" ht="14.1" customHeight="1" x14ac:dyDescent="0.2">
      <c r="A35" s="305">
        <v>34</v>
      </c>
      <c r="B35" s="306" t="s">
        <v>254</v>
      </c>
      <c r="C35" s="307"/>
      <c r="D35" s="113">
        <v>2.2535423575520048</v>
      </c>
      <c r="E35" s="115">
        <v>299</v>
      </c>
      <c r="F35" s="114">
        <v>232</v>
      </c>
      <c r="G35" s="114">
        <v>196</v>
      </c>
      <c r="H35" s="114">
        <v>235</v>
      </c>
      <c r="I35" s="140">
        <v>486</v>
      </c>
      <c r="J35" s="115" t="s">
        <v>520</v>
      </c>
      <c r="K35" s="116" t="s">
        <v>520</v>
      </c>
    </row>
    <row r="36" spans="1:11" ht="14.1" customHeight="1" x14ac:dyDescent="0.2">
      <c r="A36" s="305">
        <v>41</v>
      </c>
      <c r="B36" s="306" t="s">
        <v>255</v>
      </c>
      <c r="C36" s="307"/>
      <c r="D36" s="113">
        <v>0.30147723846849561</v>
      </c>
      <c r="E36" s="115">
        <v>40</v>
      </c>
      <c r="F36" s="114">
        <v>47</v>
      </c>
      <c r="G36" s="114">
        <v>60</v>
      </c>
      <c r="H36" s="114">
        <v>32</v>
      </c>
      <c r="I36" s="140">
        <v>69</v>
      </c>
      <c r="J36" s="115" t="s">
        <v>520</v>
      </c>
      <c r="K36" s="116" t="s">
        <v>520</v>
      </c>
    </row>
    <row r="37" spans="1:11" ht="14.1" customHeight="1" x14ac:dyDescent="0.2">
      <c r="A37" s="305">
        <v>42</v>
      </c>
      <c r="B37" s="306" t="s">
        <v>256</v>
      </c>
      <c r="C37" s="307"/>
      <c r="D37" s="113">
        <v>9.7980102502261079E-2</v>
      </c>
      <c r="E37" s="115">
        <v>13</v>
      </c>
      <c r="F37" s="114">
        <v>5</v>
      </c>
      <c r="G37" s="114">
        <v>17</v>
      </c>
      <c r="H37" s="114">
        <v>8</v>
      </c>
      <c r="I37" s="140" t="s">
        <v>513</v>
      </c>
      <c r="J37" s="115" t="s">
        <v>520</v>
      </c>
      <c r="K37" s="116" t="s">
        <v>520</v>
      </c>
    </row>
    <row r="38" spans="1:11" ht="14.1" customHeight="1" x14ac:dyDescent="0.2">
      <c r="A38" s="305">
        <v>43</v>
      </c>
      <c r="B38" s="306" t="s">
        <v>257</v>
      </c>
      <c r="C38" s="307"/>
      <c r="D38" s="113">
        <v>0.4296050648176063</v>
      </c>
      <c r="E38" s="115">
        <v>57</v>
      </c>
      <c r="F38" s="114">
        <v>42</v>
      </c>
      <c r="G38" s="114">
        <v>48</v>
      </c>
      <c r="H38" s="114">
        <v>44</v>
      </c>
      <c r="I38" s="140">
        <v>59</v>
      </c>
      <c r="J38" s="115" t="s">
        <v>520</v>
      </c>
      <c r="K38" s="116" t="s">
        <v>520</v>
      </c>
    </row>
    <row r="39" spans="1:11" ht="14.1" customHeight="1" x14ac:dyDescent="0.2">
      <c r="A39" s="305">
        <v>51</v>
      </c>
      <c r="B39" s="306" t="s">
        <v>258</v>
      </c>
      <c r="C39" s="307"/>
      <c r="D39" s="113">
        <v>10.453723243895086</v>
      </c>
      <c r="E39" s="115">
        <v>1387</v>
      </c>
      <c r="F39" s="114">
        <v>1537</v>
      </c>
      <c r="G39" s="114">
        <v>1594</v>
      </c>
      <c r="H39" s="114">
        <v>1299</v>
      </c>
      <c r="I39" s="140">
        <v>1285</v>
      </c>
      <c r="J39" s="115" t="s">
        <v>520</v>
      </c>
      <c r="K39" s="116" t="s">
        <v>520</v>
      </c>
    </row>
    <row r="40" spans="1:11" ht="14.1" customHeight="1" x14ac:dyDescent="0.2">
      <c r="A40" s="305" t="s">
        <v>259</v>
      </c>
      <c r="B40" s="306" t="s">
        <v>260</v>
      </c>
      <c r="C40" s="307"/>
      <c r="D40" s="113">
        <v>9.7904733192643949</v>
      </c>
      <c r="E40" s="115">
        <v>1299</v>
      </c>
      <c r="F40" s="114">
        <v>1468</v>
      </c>
      <c r="G40" s="114">
        <v>1512</v>
      </c>
      <c r="H40" s="114">
        <v>1241</v>
      </c>
      <c r="I40" s="140">
        <v>1202</v>
      </c>
      <c r="J40" s="115" t="s">
        <v>520</v>
      </c>
      <c r="K40" s="116" t="s">
        <v>520</v>
      </c>
    </row>
    <row r="41" spans="1:11" ht="14.1" customHeight="1" x14ac:dyDescent="0.2">
      <c r="A41" s="305"/>
      <c r="B41" s="306" t="s">
        <v>261</v>
      </c>
      <c r="C41" s="307"/>
      <c r="D41" s="113">
        <v>8.690081398854387</v>
      </c>
      <c r="E41" s="115">
        <v>1153</v>
      </c>
      <c r="F41" s="114">
        <v>1357</v>
      </c>
      <c r="G41" s="114">
        <v>1363</v>
      </c>
      <c r="H41" s="114">
        <v>1140</v>
      </c>
      <c r="I41" s="140">
        <v>1023</v>
      </c>
      <c r="J41" s="115" t="s">
        <v>520</v>
      </c>
      <c r="K41" s="116" t="s">
        <v>520</v>
      </c>
    </row>
    <row r="42" spans="1:11" ht="14.1" customHeight="1" x14ac:dyDescent="0.2">
      <c r="A42" s="305">
        <v>52</v>
      </c>
      <c r="B42" s="306" t="s">
        <v>262</v>
      </c>
      <c r="C42" s="307"/>
      <c r="D42" s="113">
        <v>5.3813687066626468</v>
      </c>
      <c r="E42" s="115">
        <v>714</v>
      </c>
      <c r="F42" s="114">
        <v>479</v>
      </c>
      <c r="G42" s="114">
        <v>512</v>
      </c>
      <c r="H42" s="114">
        <v>545</v>
      </c>
      <c r="I42" s="140">
        <v>613</v>
      </c>
      <c r="J42" s="115" t="s">
        <v>520</v>
      </c>
      <c r="K42" s="116" t="s">
        <v>520</v>
      </c>
    </row>
    <row r="43" spans="1:11" ht="14.1" customHeight="1" x14ac:dyDescent="0.2">
      <c r="A43" s="305" t="s">
        <v>263</v>
      </c>
      <c r="B43" s="306" t="s">
        <v>264</v>
      </c>
      <c r="C43" s="307"/>
      <c r="D43" s="113">
        <v>4.2357552004823633</v>
      </c>
      <c r="E43" s="115">
        <v>562</v>
      </c>
      <c r="F43" s="114">
        <v>355</v>
      </c>
      <c r="G43" s="114">
        <v>398</v>
      </c>
      <c r="H43" s="114">
        <v>438</v>
      </c>
      <c r="I43" s="140">
        <v>458</v>
      </c>
      <c r="J43" s="115" t="s">
        <v>520</v>
      </c>
      <c r="K43" s="116" t="s">
        <v>520</v>
      </c>
    </row>
    <row r="44" spans="1:11" ht="14.1" customHeight="1" x14ac:dyDescent="0.2">
      <c r="A44" s="305">
        <v>53</v>
      </c>
      <c r="B44" s="306" t="s">
        <v>265</v>
      </c>
      <c r="C44" s="307"/>
      <c r="D44" s="113">
        <v>0.68586071751582756</v>
      </c>
      <c r="E44" s="115">
        <v>91</v>
      </c>
      <c r="F44" s="114">
        <v>84</v>
      </c>
      <c r="G44" s="114">
        <v>93</v>
      </c>
      <c r="H44" s="114">
        <v>61</v>
      </c>
      <c r="I44" s="140">
        <v>84</v>
      </c>
      <c r="J44" s="115" t="s">
        <v>520</v>
      </c>
      <c r="K44" s="116" t="s">
        <v>520</v>
      </c>
    </row>
    <row r="45" spans="1:11" ht="14.1" customHeight="1" x14ac:dyDescent="0.2">
      <c r="A45" s="305" t="s">
        <v>266</v>
      </c>
      <c r="B45" s="306" t="s">
        <v>267</v>
      </c>
      <c r="C45" s="307"/>
      <c r="D45" s="113">
        <v>0.6406391317455532</v>
      </c>
      <c r="E45" s="115">
        <v>85</v>
      </c>
      <c r="F45" s="114">
        <v>80</v>
      </c>
      <c r="G45" s="114">
        <v>87</v>
      </c>
      <c r="H45" s="114">
        <v>59</v>
      </c>
      <c r="I45" s="140">
        <v>82</v>
      </c>
      <c r="J45" s="115" t="s">
        <v>520</v>
      </c>
      <c r="K45" s="116" t="s">
        <v>520</v>
      </c>
    </row>
    <row r="46" spans="1:11" ht="14.1" customHeight="1" x14ac:dyDescent="0.2">
      <c r="A46" s="305">
        <v>54</v>
      </c>
      <c r="B46" s="306" t="s">
        <v>268</v>
      </c>
      <c r="C46" s="307"/>
      <c r="D46" s="113">
        <v>3.7760024118179079</v>
      </c>
      <c r="E46" s="115">
        <v>501</v>
      </c>
      <c r="F46" s="114">
        <v>429</v>
      </c>
      <c r="G46" s="114">
        <v>543</v>
      </c>
      <c r="H46" s="114">
        <v>483</v>
      </c>
      <c r="I46" s="140">
        <v>577</v>
      </c>
      <c r="J46" s="115" t="s">
        <v>520</v>
      </c>
      <c r="K46" s="116" t="s">
        <v>520</v>
      </c>
    </row>
    <row r="47" spans="1:11" ht="14.1" customHeight="1" x14ac:dyDescent="0.2">
      <c r="A47" s="305">
        <v>61</v>
      </c>
      <c r="B47" s="306" t="s">
        <v>269</v>
      </c>
      <c r="C47" s="307"/>
      <c r="D47" s="113">
        <v>1.1456135061802835</v>
      </c>
      <c r="E47" s="115">
        <v>152</v>
      </c>
      <c r="F47" s="114">
        <v>155</v>
      </c>
      <c r="G47" s="114">
        <v>156</v>
      </c>
      <c r="H47" s="114">
        <v>182</v>
      </c>
      <c r="I47" s="140">
        <v>158</v>
      </c>
      <c r="J47" s="115" t="s">
        <v>520</v>
      </c>
      <c r="K47" s="116" t="s">
        <v>520</v>
      </c>
    </row>
    <row r="48" spans="1:11" ht="14.1" customHeight="1" x14ac:dyDescent="0.2">
      <c r="A48" s="305">
        <v>62</v>
      </c>
      <c r="B48" s="306" t="s">
        <v>270</v>
      </c>
      <c r="C48" s="307"/>
      <c r="D48" s="113">
        <v>8.9463370515526073</v>
      </c>
      <c r="E48" s="115">
        <v>1187</v>
      </c>
      <c r="F48" s="114">
        <v>695</v>
      </c>
      <c r="G48" s="114">
        <v>883</v>
      </c>
      <c r="H48" s="114">
        <v>1037</v>
      </c>
      <c r="I48" s="140">
        <v>852</v>
      </c>
      <c r="J48" s="115" t="s">
        <v>520</v>
      </c>
      <c r="K48" s="116" t="s">
        <v>520</v>
      </c>
    </row>
    <row r="49" spans="1:11" ht="14.1" customHeight="1" x14ac:dyDescent="0.2">
      <c r="A49" s="305">
        <v>63</v>
      </c>
      <c r="B49" s="306" t="s">
        <v>271</v>
      </c>
      <c r="C49" s="307"/>
      <c r="D49" s="113">
        <v>3.2710280373831777</v>
      </c>
      <c r="E49" s="115">
        <v>434</v>
      </c>
      <c r="F49" s="114">
        <v>460</v>
      </c>
      <c r="G49" s="114">
        <v>486</v>
      </c>
      <c r="H49" s="114">
        <v>413</v>
      </c>
      <c r="I49" s="140">
        <v>479</v>
      </c>
      <c r="J49" s="115" t="s">
        <v>520</v>
      </c>
      <c r="K49" s="116" t="s">
        <v>520</v>
      </c>
    </row>
    <row r="50" spans="1:11" ht="14.1" customHeight="1" x14ac:dyDescent="0.2">
      <c r="A50" s="305" t="s">
        <v>272</v>
      </c>
      <c r="B50" s="306" t="s">
        <v>273</v>
      </c>
      <c r="C50" s="307"/>
      <c r="D50" s="113">
        <v>0.80645161290322576</v>
      </c>
      <c r="E50" s="115">
        <v>107</v>
      </c>
      <c r="F50" s="114">
        <v>103</v>
      </c>
      <c r="G50" s="114">
        <v>100</v>
      </c>
      <c r="H50" s="114">
        <v>97</v>
      </c>
      <c r="I50" s="140">
        <v>97</v>
      </c>
      <c r="J50" s="115" t="s">
        <v>520</v>
      </c>
      <c r="K50" s="116" t="s">
        <v>520</v>
      </c>
    </row>
    <row r="51" spans="1:11" ht="14.1" customHeight="1" x14ac:dyDescent="0.2">
      <c r="A51" s="305" t="s">
        <v>274</v>
      </c>
      <c r="B51" s="306" t="s">
        <v>275</v>
      </c>
      <c r="C51" s="307"/>
      <c r="D51" s="113">
        <v>2.2836900813988543</v>
      </c>
      <c r="E51" s="115">
        <v>303</v>
      </c>
      <c r="F51" s="114">
        <v>336</v>
      </c>
      <c r="G51" s="114">
        <v>344</v>
      </c>
      <c r="H51" s="114">
        <v>292</v>
      </c>
      <c r="I51" s="140">
        <v>342</v>
      </c>
      <c r="J51" s="115" t="s">
        <v>520</v>
      </c>
      <c r="K51" s="116" t="s">
        <v>520</v>
      </c>
    </row>
    <row r="52" spans="1:11" ht="14.1" customHeight="1" x14ac:dyDescent="0.2">
      <c r="A52" s="305">
        <v>71</v>
      </c>
      <c r="B52" s="306" t="s">
        <v>276</v>
      </c>
      <c r="C52" s="307"/>
      <c r="D52" s="113">
        <v>6.5646668676514919</v>
      </c>
      <c r="E52" s="115">
        <v>871</v>
      </c>
      <c r="F52" s="114">
        <v>662</v>
      </c>
      <c r="G52" s="114">
        <v>792</v>
      </c>
      <c r="H52" s="114">
        <v>722</v>
      </c>
      <c r="I52" s="140">
        <v>994</v>
      </c>
      <c r="J52" s="115" t="s">
        <v>520</v>
      </c>
      <c r="K52" s="116" t="s">
        <v>520</v>
      </c>
    </row>
    <row r="53" spans="1:11" ht="14.1" customHeight="1" x14ac:dyDescent="0.2">
      <c r="A53" s="305" t="s">
        <v>277</v>
      </c>
      <c r="B53" s="306" t="s">
        <v>278</v>
      </c>
      <c r="C53" s="307"/>
      <c r="D53" s="113">
        <v>2.3364485981308412</v>
      </c>
      <c r="E53" s="115">
        <v>310</v>
      </c>
      <c r="F53" s="114">
        <v>263</v>
      </c>
      <c r="G53" s="114">
        <v>278</v>
      </c>
      <c r="H53" s="114">
        <v>304</v>
      </c>
      <c r="I53" s="140">
        <v>339</v>
      </c>
      <c r="J53" s="115" t="s">
        <v>520</v>
      </c>
      <c r="K53" s="116" t="s">
        <v>520</v>
      </c>
    </row>
    <row r="54" spans="1:11" ht="14.1" customHeight="1" x14ac:dyDescent="0.2">
      <c r="A54" s="305" t="s">
        <v>279</v>
      </c>
      <c r="B54" s="306" t="s">
        <v>280</v>
      </c>
      <c r="C54" s="307"/>
      <c r="D54" s="113">
        <v>3.5348206210431115</v>
      </c>
      <c r="E54" s="115">
        <v>469</v>
      </c>
      <c r="F54" s="114">
        <v>335</v>
      </c>
      <c r="G54" s="114">
        <v>438</v>
      </c>
      <c r="H54" s="114">
        <v>329</v>
      </c>
      <c r="I54" s="140">
        <v>537</v>
      </c>
      <c r="J54" s="115" t="s">
        <v>520</v>
      </c>
      <c r="K54" s="116" t="s">
        <v>520</v>
      </c>
    </row>
    <row r="55" spans="1:11" ht="14.1" customHeight="1" x14ac:dyDescent="0.2">
      <c r="A55" s="305">
        <v>72</v>
      </c>
      <c r="B55" s="306" t="s">
        <v>281</v>
      </c>
      <c r="C55" s="307"/>
      <c r="D55" s="113">
        <v>1.2435936086825445</v>
      </c>
      <c r="E55" s="115">
        <v>165</v>
      </c>
      <c r="F55" s="114">
        <v>154</v>
      </c>
      <c r="G55" s="114">
        <v>167</v>
      </c>
      <c r="H55" s="114">
        <v>179</v>
      </c>
      <c r="I55" s="140">
        <v>210</v>
      </c>
      <c r="J55" s="115" t="s">
        <v>520</v>
      </c>
      <c r="K55" s="116" t="s">
        <v>520</v>
      </c>
    </row>
    <row r="56" spans="1:11" ht="14.1" customHeight="1" x14ac:dyDescent="0.2">
      <c r="A56" s="305" t="s">
        <v>282</v>
      </c>
      <c r="B56" s="306" t="s">
        <v>283</v>
      </c>
      <c r="C56" s="307"/>
      <c r="D56" s="113">
        <v>0.50497437443473014</v>
      </c>
      <c r="E56" s="115">
        <v>67</v>
      </c>
      <c r="F56" s="114">
        <v>49</v>
      </c>
      <c r="G56" s="114">
        <v>56</v>
      </c>
      <c r="H56" s="114">
        <v>62</v>
      </c>
      <c r="I56" s="140">
        <v>77</v>
      </c>
      <c r="J56" s="115" t="s">
        <v>520</v>
      </c>
      <c r="K56" s="116" t="s">
        <v>520</v>
      </c>
    </row>
    <row r="57" spans="1:11" ht="14.1" customHeight="1" x14ac:dyDescent="0.2">
      <c r="A57" s="305" t="s">
        <v>284</v>
      </c>
      <c r="B57" s="306" t="s">
        <v>285</v>
      </c>
      <c r="C57" s="307"/>
      <c r="D57" s="113">
        <v>0.5501959602050045</v>
      </c>
      <c r="E57" s="115">
        <v>73</v>
      </c>
      <c r="F57" s="114">
        <v>83</v>
      </c>
      <c r="G57" s="114">
        <v>80</v>
      </c>
      <c r="H57" s="114">
        <v>78</v>
      </c>
      <c r="I57" s="140">
        <v>95</v>
      </c>
      <c r="J57" s="115" t="s">
        <v>520</v>
      </c>
      <c r="K57" s="116" t="s">
        <v>520</v>
      </c>
    </row>
    <row r="58" spans="1:11" ht="14.1" customHeight="1" x14ac:dyDescent="0.2">
      <c r="A58" s="305">
        <v>73</v>
      </c>
      <c r="B58" s="306" t="s">
        <v>286</v>
      </c>
      <c r="C58" s="307"/>
      <c r="D58" s="113">
        <v>1.1606873681037082</v>
      </c>
      <c r="E58" s="115">
        <v>154</v>
      </c>
      <c r="F58" s="114">
        <v>128</v>
      </c>
      <c r="G58" s="114">
        <v>138</v>
      </c>
      <c r="H58" s="114">
        <v>107</v>
      </c>
      <c r="I58" s="140">
        <v>271</v>
      </c>
      <c r="J58" s="115" t="s">
        <v>520</v>
      </c>
      <c r="K58" s="116" t="s">
        <v>520</v>
      </c>
    </row>
    <row r="59" spans="1:11" ht="14.1" customHeight="1" x14ac:dyDescent="0.2">
      <c r="A59" s="305" t="s">
        <v>287</v>
      </c>
      <c r="B59" s="306" t="s">
        <v>288</v>
      </c>
      <c r="C59" s="307"/>
      <c r="D59" s="113">
        <v>0.96472716309918605</v>
      </c>
      <c r="E59" s="115">
        <v>128</v>
      </c>
      <c r="F59" s="114">
        <v>99</v>
      </c>
      <c r="G59" s="114">
        <v>114</v>
      </c>
      <c r="H59" s="114">
        <v>93</v>
      </c>
      <c r="I59" s="140">
        <v>236</v>
      </c>
      <c r="J59" s="115" t="s">
        <v>520</v>
      </c>
      <c r="K59" s="116" t="s">
        <v>520</v>
      </c>
    </row>
    <row r="60" spans="1:11" ht="14.1" customHeight="1" x14ac:dyDescent="0.2">
      <c r="A60" s="305">
        <v>81</v>
      </c>
      <c r="B60" s="306" t="s">
        <v>289</v>
      </c>
      <c r="C60" s="307"/>
      <c r="D60" s="113">
        <v>6.2858004220681343</v>
      </c>
      <c r="E60" s="115">
        <v>834</v>
      </c>
      <c r="F60" s="114">
        <v>721</v>
      </c>
      <c r="G60" s="114">
        <v>873</v>
      </c>
      <c r="H60" s="114">
        <v>574</v>
      </c>
      <c r="I60" s="140">
        <v>870</v>
      </c>
      <c r="J60" s="115" t="s">
        <v>520</v>
      </c>
      <c r="K60" s="116" t="s">
        <v>520</v>
      </c>
    </row>
    <row r="61" spans="1:11" ht="14.1" customHeight="1" x14ac:dyDescent="0.2">
      <c r="A61" s="305" t="s">
        <v>290</v>
      </c>
      <c r="B61" s="306" t="s">
        <v>291</v>
      </c>
      <c r="C61" s="307"/>
      <c r="D61" s="113">
        <v>1.4772384684956286</v>
      </c>
      <c r="E61" s="115">
        <v>196</v>
      </c>
      <c r="F61" s="114">
        <v>139</v>
      </c>
      <c r="G61" s="114">
        <v>157</v>
      </c>
      <c r="H61" s="114">
        <v>138</v>
      </c>
      <c r="I61" s="140">
        <v>208</v>
      </c>
      <c r="J61" s="115" t="s">
        <v>520</v>
      </c>
      <c r="K61" s="116" t="s">
        <v>520</v>
      </c>
    </row>
    <row r="62" spans="1:11" ht="14.1" customHeight="1" x14ac:dyDescent="0.2">
      <c r="A62" s="305" t="s">
        <v>292</v>
      </c>
      <c r="B62" s="306" t="s">
        <v>293</v>
      </c>
      <c r="C62" s="307"/>
      <c r="D62" s="113">
        <v>2.3364485981308412</v>
      </c>
      <c r="E62" s="115">
        <v>310</v>
      </c>
      <c r="F62" s="114">
        <v>323</v>
      </c>
      <c r="G62" s="114">
        <v>444</v>
      </c>
      <c r="H62" s="114">
        <v>225</v>
      </c>
      <c r="I62" s="140">
        <v>335</v>
      </c>
      <c r="J62" s="115" t="s">
        <v>520</v>
      </c>
      <c r="K62" s="116" t="s">
        <v>520</v>
      </c>
    </row>
    <row r="63" spans="1:11" ht="14.1" customHeight="1" x14ac:dyDescent="0.2">
      <c r="A63" s="305"/>
      <c r="B63" s="306" t="s">
        <v>294</v>
      </c>
      <c r="C63" s="307"/>
      <c r="D63" s="113">
        <v>2.1178776002411817</v>
      </c>
      <c r="E63" s="115">
        <v>281</v>
      </c>
      <c r="F63" s="114">
        <v>283</v>
      </c>
      <c r="G63" s="114">
        <v>400</v>
      </c>
      <c r="H63" s="114">
        <v>192</v>
      </c>
      <c r="I63" s="140">
        <v>270</v>
      </c>
      <c r="J63" s="115" t="s">
        <v>520</v>
      </c>
      <c r="K63" s="116" t="s">
        <v>520</v>
      </c>
    </row>
    <row r="64" spans="1:11" ht="14.1" customHeight="1" x14ac:dyDescent="0.2">
      <c r="A64" s="305" t="s">
        <v>295</v>
      </c>
      <c r="B64" s="306" t="s">
        <v>296</v>
      </c>
      <c r="C64" s="307"/>
      <c r="D64" s="113">
        <v>1.1908350919505577</v>
      </c>
      <c r="E64" s="115">
        <v>158</v>
      </c>
      <c r="F64" s="114">
        <v>110</v>
      </c>
      <c r="G64" s="114">
        <v>119</v>
      </c>
      <c r="H64" s="114">
        <v>100</v>
      </c>
      <c r="I64" s="140">
        <v>143</v>
      </c>
      <c r="J64" s="115" t="s">
        <v>520</v>
      </c>
      <c r="K64" s="116" t="s">
        <v>520</v>
      </c>
    </row>
    <row r="65" spans="1:11" ht="14.1" customHeight="1" x14ac:dyDescent="0.2">
      <c r="A65" s="305" t="s">
        <v>297</v>
      </c>
      <c r="B65" s="306" t="s">
        <v>298</v>
      </c>
      <c r="C65" s="307"/>
      <c r="D65" s="113">
        <v>0.73861923424781428</v>
      </c>
      <c r="E65" s="115">
        <v>98</v>
      </c>
      <c r="F65" s="114">
        <v>87</v>
      </c>
      <c r="G65" s="114">
        <v>86</v>
      </c>
      <c r="H65" s="114">
        <v>42</v>
      </c>
      <c r="I65" s="140">
        <v>89</v>
      </c>
      <c r="J65" s="115" t="s">
        <v>520</v>
      </c>
      <c r="K65" s="116" t="s">
        <v>520</v>
      </c>
    </row>
    <row r="66" spans="1:11" ht="14.1" customHeight="1" x14ac:dyDescent="0.2">
      <c r="A66" s="305">
        <v>82</v>
      </c>
      <c r="B66" s="306" t="s">
        <v>299</v>
      </c>
      <c r="C66" s="307"/>
      <c r="D66" s="113">
        <v>2.9921615917998192</v>
      </c>
      <c r="E66" s="115">
        <v>397</v>
      </c>
      <c r="F66" s="114">
        <v>300</v>
      </c>
      <c r="G66" s="114">
        <v>445</v>
      </c>
      <c r="H66" s="114">
        <v>349</v>
      </c>
      <c r="I66" s="140">
        <v>375</v>
      </c>
      <c r="J66" s="115" t="s">
        <v>520</v>
      </c>
      <c r="K66" s="116" t="s">
        <v>520</v>
      </c>
    </row>
    <row r="67" spans="1:11" ht="14.1" customHeight="1" x14ac:dyDescent="0.2">
      <c r="A67" s="305" t="s">
        <v>300</v>
      </c>
      <c r="B67" s="306" t="s">
        <v>301</v>
      </c>
      <c r="C67" s="307"/>
      <c r="D67" s="113">
        <v>1.7561049140789871</v>
      </c>
      <c r="E67" s="115">
        <v>233</v>
      </c>
      <c r="F67" s="114">
        <v>224</v>
      </c>
      <c r="G67" s="114">
        <v>326</v>
      </c>
      <c r="H67" s="114">
        <v>250</v>
      </c>
      <c r="I67" s="140">
        <v>272</v>
      </c>
      <c r="J67" s="115" t="s">
        <v>520</v>
      </c>
      <c r="K67" s="116" t="s">
        <v>520</v>
      </c>
    </row>
    <row r="68" spans="1:11" ht="14.1" customHeight="1" x14ac:dyDescent="0.2">
      <c r="A68" s="305" t="s">
        <v>302</v>
      </c>
      <c r="B68" s="306" t="s">
        <v>303</v>
      </c>
      <c r="C68" s="307"/>
      <c r="D68" s="113">
        <v>0.7009345794392523</v>
      </c>
      <c r="E68" s="115">
        <v>93</v>
      </c>
      <c r="F68" s="114">
        <v>49</v>
      </c>
      <c r="G68" s="114">
        <v>69</v>
      </c>
      <c r="H68" s="114">
        <v>52</v>
      </c>
      <c r="I68" s="140">
        <v>57</v>
      </c>
      <c r="J68" s="115" t="s">
        <v>520</v>
      </c>
      <c r="K68" s="116" t="s">
        <v>520</v>
      </c>
    </row>
    <row r="69" spans="1:11" ht="14.1" customHeight="1" x14ac:dyDescent="0.2">
      <c r="A69" s="305">
        <v>83</v>
      </c>
      <c r="B69" s="306" t="s">
        <v>304</v>
      </c>
      <c r="C69" s="307"/>
      <c r="D69" s="113">
        <v>3.4594513114259873</v>
      </c>
      <c r="E69" s="115">
        <v>459</v>
      </c>
      <c r="F69" s="114">
        <v>241</v>
      </c>
      <c r="G69" s="114">
        <v>646</v>
      </c>
      <c r="H69" s="114">
        <v>299</v>
      </c>
      <c r="I69" s="140">
        <v>817</v>
      </c>
      <c r="J69" s="115" t="s">
        <v>520</v>
      </c>
      <c r="K69" s="116" t="s">
        <v>520</v>
      </c>
    </row>
    <row r="70" spans="1:11" ht="14.1" customHeight="1" x14ac:dyDescent="0.2">
      <c r="A70" s="305" t="s">
        <v>305</v>
      </c>
      <c r="B70" s="306" t="s">
        <v>306</v>
      </c>
      <c r="C70" s="307"/>
      <c r="D70" s="113">
        <v>2.8414229725655713</v>
      </c>
      <c r="E70" s="115">
        <v>377</v>
      </c>
      <c r="F70" s="114">
        <v>202</v>
      </c>
      <c r="G70" s="114">
        <v>568</v>
      </c>
      <c r="H70" s="114">
        <v>237</v>
      </c>
      <c r="I70" s="140">
        <v>722</v>
      </c>
      <c r="J70" s="115" t="s">
        <v>520</v>
      </c>
      <c r="K70" s="116" t="s">
        <v>520</v>
      </c>
    </row>
    <row r="71" spans="1:11" ht="14.1" customHeight="1" x14ac:dyDescent="0.2">
      <c r="A71" s="305"/>
      <c r="B71" s="306" t="s">
        <v>307</v>
      </c>
      <c r="C71" s="307"/>
      <c r="D71" s="113">
        <v>1.4697015375339162</v>
      </c>
      <c r="E71" s="115">
        <v>195</v>
      </c>
      <c r="F71" s="114">
        <v>103</v>
      </c>
      <c r="G71" s="114">
        <v>308</v>
      </c>
      <c r="H71" s="114">
        <v>112</v>
      </c>
      <c r="I71" s="140">
        <v>545</v>
      </c>
      <c r="J71" s="115" t="s">
        <v>520</v>
      </c>
      <c r="K71" s="116" t="s">
        <v>520</v>
      </c>
    </row>
    <row r="72" spans="1:11" ht="14.1" customHeight="1" x14ac:dyDescent="0.2">
      <c r="A72" s="305">
        <v>84</v>
      </c>
      <c r="B72" s="306" t="s">
        <v>308</v>
      </c>
      <c r="C72" s="307"/>
      <c r="D72" s="113">
        <v>0.94965330117576119</v>
      </c>
      <c r="E72" s="115">
        <v>126</v>
      </c>
      <c r="F72" s="114">
        <v>72</v>
      </c>
      <c r="G72" s="114">
        <v>243</v>
      </c>
      <c r="H72" s="114">
        <v>85</v>
      </c>
      <c r="I72" s="140">
        <v>127</v>
      </c>
      <c r="J72" s="115" t="s">
        <v>520</v>
      </c>
      <c r="K72" s="116" t="s">
        <v>520</v>
      </c>
    </row>
    <row r="73" spans="1:11" ht="14.1" customHeight="1" x14ac:dyDescent="0.2">
      <c r="A73" s="305" t="s">
        <v>309</v>
      </c>
      <c r="B73" s="306" t="s">
        <v>310</v>
      </c>
      <c r="C73" s="307"/>
      <c r="D73" s="113">
        <v>0.52758516731986738</v>
      </c>
      <c r="E73" s="115">
        <v>70</v>
      </c>
      <c r="F73" s="114">
        <v>25</v>
      </c>
      <c r="G73" s="114">
        <v>150</v>
      </c>
      <c r="H73" s="114">
        <v>28</v>
      </c>
      <c r="I73" s="140">
        <v>55</v>
      </c>
      <c r="J73" s="115" t="s">
        <v>520</v>
      </c>
      <c r="K73" s="116" t="s">
        <v>520</v>
      </c>
    </row>
    <row r="74" spans="1:11" ht="14.1" customHeight="1" x14ac:dyDescent="0.2">
      <c r="A74" s="305" t="s">
        <v>311</v>
      </c>
      <c r="B74" s="306" t="s">
        <v>312</v>
      </c>
      <c r="C74" s="307"/>
      <c r="D74" s="113">
        <v>0.11305396442568585</v>
      </c>
      <c r="E74" s="115">
        <v>15</v>
      </c>
      <c r="F74" s="114">
        <v>15</v>
      </c>
      <c r="G74" s="114">
        <v>30</v>
      </c>
      <c r="H74" s="114">
        <v>27</v>
      </c>
      <c r="I74" s="140">
        <v>25</v>
      </c>
      <c r="J74" s="115" t="s">
        <v>520</v>
      </c>
      <c r="K74" s="116" t="s">
        <v>520</v>
      </c>
    </row>
    <row r="75" spans="1:11" ht="14.1" customHeight="1" x14ac:dyDescent="0.2">
      <c r="A75" s="305" t="s">
        <v>313</v>
      </c>
      <c r="B75" s="306" t="s">
        <v>314</v>
      </c>
      <c r="C75" s="307"/>
      <c r="D75" s="113">
        <v>4.5221585770274346E-2</v>
      </c>
      <c r="E75" s="115">
        <v>6</v>
      </c>
      <c r="F75" s="114">
        <v>9</v>
      </c>
      <c r="G75" s="114">
        <v>12</v>
      </c>
      <c r="H75" s="114">
        <v>10</v>
      </c>
      <c r="I75" s="140">
        <v>10</v>
      </c>
      <c r="J75" s="115" t="s">
        <v>520</v>
      </c>
      <c r="K75" s="116" t="s">
        <v>520</v>
      </c>
    </row>
    <row r="76" spans="1:11" ht="14.1" customHeight="1" x14ac:dyDescent="0.2">
      <c r="A76" s="305">
        <v>91</v>
      </c>
      <c r="B76" s="306" t="s">
        <v>315</v>
      </c>
      <c r="C76" s="307"/>
      <c r="D76" s="113">
        <v>0.14320168827253543</v>
      </c>
      <c r="E76" s="115">
        <v>19</v>
      </c>
      <c r="F76" s="114">
        <v>7</v>
      </c>
      <c r="G76" s="114">
        <v>14</v>
      </c>
      <c r="H76" s="114">
        <v>24</v>
      </c>
      <c r="I76" s="140">
        <v>14</v>
      </c>
      <c r="J76" s="115" t="s">
        <v>520</v>
      </c>
      <c r="K76" s="116" t="s">
        <v>520</v>
      </c>
    </row>
    <row r="77" spans="1:11" ht="14.1" customHeight="1" x14ac:dyDescent="0.2">
      <c r="A77" s="305">
        <v>92</v>
      </c>
      <c r="B77" s="306" t="s">
        <v>316</v>
      </c>
      <c r="C77" s="307"/>
      <c r="D77" s="113">
        <v>0.35423575520048234</v>
      </c>
      <c r="E77" s="115">
        <v>47</v>
      </c>
      <c r="F77" s="114">
        <v>60</v>
      </c>
      <c r="G77" s="114">
        <v>83</v>
      </c>
      <c r="H77" s="114">
        <v>35</v>
      </c>
      <c r="I77" s="140">
        <v>40</v>
      </c>
      <c r="J77" s="115" t="s">
        <v>520</v>
      </c>
      <c r="K77" s="116" t="s">
        <v>520</v>
      </c>
    </row>
    <row r="78" spans="1:11" ht="14.1" customHeight="1" x14ac:dyDescent="0.2">
      <c r="A78" s="305">
        <v>93</v>
      </c>
      <c r="B78" s="306" t="s">
        <v>317</v>
      </c>
      <c r="C78" s="307"/>
      <c r="D78" s="113">
        <v>0.17334941211938498</v>
      </c>
      <c r="E78" s="115">
        <v>23</v>
      </c>
      <c r="F78" s="114">
        <v>18</v>
      </c>
      <c r="G78" s="114" t="s">
        <v>513</v>
      </c>
      <c r="H78" s="114">
        <v>7</v>
      </c>
      <c r="I78" s="140">
        <v>22</v>
      </c>
      <c r="J78" s="115" t="s">
        <v>520</v>
      </c>
      <c r="K78" s="116" t="s">
        <v>520</v>
      </c>
    </row>
    <row r="79" spans="1:11" ht="14.1" customHeight="1" x14ac:dyDescent="0.2">
      <c r="A79" s="305">
        <v>94</v>
      </c>
      <c r="B79" s="306" t="s">
        <v>318</v>
      </c>
      <c r="C79" s="307"/>
      <c r="D79" s="113">
        <v>0.21103406692794693</v>
      </c>
      <c r="E79" s="115">
        <v>28</v>
      </c>
      <c r="F79" s="114">
        <v>20</v>
      </c>
      <c r="G79" s="114">
        <v>44</v>
      </c>
      <c r="H79" s="114">
        <v>35</v>
      </c>
      <c r="I79" s="140">
        <v>24</v>
      </c>
      <c r="J79" s="115" t="s">
        <v>520</v>
      </c>
      <c r="K79" s="116" t="s">
        <v>520</v>
      </c>
    </row>
    <row r="80" spans="1:11" ht="14.1" customHeight="1" x14ac:dyDescent="0.2">
      <c r="A80" s="305" t="s">
        <v>319</v>
      </c>
      <c r="B80" s="306" t="s">
        <v>320</v>
      </c>
      <c r="C80" s="307"/>
      <c r="D80" s="113">
        <v>2.2610792885137173E-2</v>
      </c>
      <c r="E80" s="115">
        <v>3</v>
      </c>
      <c r="F80" s="114">
        <v>4</v>
      </c>
      <c r="G80" s="114" t="s">
        <v>513</v>
      </c>
      <c r="H80" s="114">
        <v>0</v>
      </c>
      <c r="I80" s="140" t="s">
        <v>513</v>
      </c>
      <c r="J80" s="115" t="s">
        <v>520</v>
      </c>
      <c r="K80" s="116" t="s">
        <v>520</v>
      </c>
    </row>
    <row r="81" spans="1:11" ht="14.1" customHeight="1" x14ac:dyDescent="0.2">
      <c r="A81" s="309" t="s">
        <v>321</v>
      </c>
      <c r="B81" s="310" t="s">
        <v>334</v>
      </c>
      <c r="C81" s="311"/>
      <c r="D81" s="125">
        <v>0.46728971962616822</v>
      </c>
      <c r="E81" s="143">
        <v>62</v>
      </c>
      <c r="F81" s="144">
        <v>44</v>
      </c>
      <c r="G81" s="144">
        <v>84</v>
      </c>
      <c r="H81" s="144">
        <v>33</v>
      </c>
      <c r="I81" s="145">
        <v>37</v>
      </c>
      <c r="J81" s="143" t="s">
        <v>520</v>
      </c>
      <c r="K81" s="146" t="s">
        <v>520</v>
      </c>
    </row>
    <row r="82" spans="1:11" s="268" customFormat="1" ht="11.25" customHeight="1" x14ac:dyDescent="0.15">
      <c r="A82" s="214" t="s">
        <v>122</v>
      </c>
      <c r="B82" s="270"/>
      <c r="C82" s="270"/>
      <c r="D82" s="271"/>
      <c r="E82" s="271"/>
      <c r="F82" s="271"/>
      <c r="G82" s="271"/>
      <c r="H82" s="271"/>
      <c r="I82" s="271"/>
      <c r="J82" s="150"/>
      <c r="K82" s="268" t="s">
        <v>45</v>
      </c>
    </row>
    <row r="83" spans="1:11" s="151" customFormat="1" ht="12.75" customHeight="1" x14ac:dyDescent="0.2">
      <c r="A83" s="276" t="s">
        <v>322</v>
      </c>
      <c r="B83" s="97"/>
      <c r="C83" s="97"/>
      <c r="D83" s="155"/>
      <c r="E83" s="156"/>
      <c r="F83" s="156"/>
      <c r="G83" s="156"/>
      <c r="H83" s="156"/>
      <c r="I83" s="156"/>
      <c r="J83" s="156"/>
      <c r="K83" s="157"/>
    </row>
    <row r="84" spans="1:11" ht="21.75" customHeight="1" x14ac:dyDescent="0.2">
      <c r="A84" s="656" t="s">
        <v>371</v>
      </c>
      <c r="B84" s="656"/>
      <c r="C84" s="656"/>
      <c r="D84" s="656"/>
      <c r="E84" s="656"/>
      <c r="F84" s="656"/>
      <c r="G84" s="656"/>
      <c r="H84" s="656"/>
      <c r="I84" s="656"/>
      <c r="J84" s="656"/>
      <c r="K84" s="656"/>
    </row>
    <row r="85" spans="1:11" s="404"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7"/>
      <c r="B87" s="618"/>
      <c r="C87" s="618"/>
      <c r="D87" s="618"/>
      <c r="E87" s="618"/>
      <c r="F87" s="618"/>
      <c r="G87" s="618"/>
      <c r="H87" s="618"/>
      <c r="I87" s="618"/>
      <c r="J87" s="618"/>
      <c r="K87" s="618"/>
    </row>
    <row r="88" spans="1:11" ht="15.95" customHeight="1" x14ac:dyDescent="0.2">
      <c r="B88" s="110"/>
      <c r="C88" s="110"/>
    </row>
  </sheetData>
  <mergeCells count="17">
    <mergeCell ref="A85:K85"/>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7"/>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67" t="s">
        <v>372</v>
      </c>
      <c r="B3" s="568"/>
      <c r="C3" s="568"/>
      <c r="D3" s="568"/>
      <c r="E3" s="568"/>
      <c r="F3" s="568"/>
      <c r="G3" s="568"/>
      <c r="H3" s="568"/>
      <c r="I3" s="568"/>
      <c r="J3" s="568"/>
      <c r="K3" s="568"/>
    </row>
    <row r="4" spans="1:13" s="94" customFormat="1" ht="12" customHeight="1" x14ac:dyDescent="0.2">
      <c r="A4" s="408" t="s">
        <v>373</v>
      </c>
      <c r="B4" s="409"/>
      <c r="C4" s="409"/>
      <c r="D4" s="409"/>
      <c r="E4" s="409"/>
      <c r="F4" s="409"/>
      <c r="G4" s="409"/>
      <c r="H4" s="409"/>
      <c r="I4" s="409"/>
      <c r="J4" s="409"/>
      <c r="K4" s="409"/>
      <c r="L4" s="409"/>
      <c r="M4" s="409"/>
    </row>
    <row r="5" spans="1:13" s="94" customFormat="1" ht="12" customHeight="1" x14ac:dyDescent="0.2">
      <c r="A5" s="664" t="s">
        <v>374</v>
      </c>
      <c r="B5" s="664"/>
      <c r="C5" s="410"/>
      <c r="D5" s="410"/>
      <c r="E5" s="410"/>
      <c r="F5" s="411"/>
      <c r="G5" s="411"/>
      <c r="H5" s="411"/>
      <c r="I5" s="411"/>
      <c r="J5" s="411"/>
      <c r="K5" s="411"/>
      <c r="L5" s="411"/>
      <c r="M5" s="411"/>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79" t="s">
        <v>375</v>
      </c>
      <c r="B7" s="665" t="s">
        <v>376</v>
      </c>
      <c r="C7" s="665"/>
      <c r="D7" s="665"/>
      <c r="E7" s="665"/>
      <c r="F7" s="665"/>
      <c r="G7" s="665"/>
      <c r="H7" s="666"/>
      <c r="I7" s="665" t="s">
        <v>377</v>
      </c>
      <c r="J7" s="665"/>
      <c r="K7" s="666"/>
      <c r="L7" s="661" t="s">
        <v>378</v>
      </c>
      <c r="M7" s="662"/>
    </row>
    <row r="8" spans="1:13" ht="23.85" customHeight="1" x14ac:dyDescent="0.2">
      <c r="A8" s="580"/>
      <c r="B8" s="412" t="s">
        <v>104</v>
      </c>
      <c r="C8" s="413" t="s">
        <v>106</v>
      </c>
      <c r="D8" s="413" t="s">
        <v>107</v>
      </c>
      <c r="E8" s="413" t="s">
        <v>379</v>
      </c>
      <c r="F8" s="413" t="s">
        <v>380</v>
      </c>
      <c r="G8" s="413" t="s">
        <v>108</v>
      </c>
      <c r="H8" s="414" t="s">
        <v>381</v>
      </c>
      <c r="I8" s="412" t="s">
        <v>104</v>
      </c>
      <c r="J8" s="412" t="s">
        <v>382</v>
      </c>
      <c r="K8" s="415" t="s">
        <v>383</v>
      </c>
      <c r="L8" s="416" t="s">
        <v>384</v>
      </c>
      <c r="M8" s="417" t="s">
        <v>385</v>
      </c>
    </row>
    <row r="9" spans="1:13" ht="12" customHeight="1" x14ac:dyDescent="0.2">
      <c r="A9" s="581"/>
      <c r="B9" s="100">
        <v>1</v>
      </c>
      <c r="C9" s="100">
        <v>2</v>
      </c>
      <c r="D9" s="100">
        <v>3</v>
      </c>
      <c r="E9" s="100">
        <v>4</v>
      </c>
      <c r="F9" s="100">
        <v>5</v>
      </c>
      <c r="G9" s="100">
        <v>6</v>
      </c>
      <c r="H9" s="100">
        <v>7</v>
      </c>
      <c r="I9" s="100">
        <v>8</v>
      </c>
      <c r="J9" s="100">
        <v>9</v>
      </c>
      <c r="K9" s="418">
        <v>10</v>
      </c>
      <c r="L9" s="419">
        <v>11</v>
      </c>
      <c r="M9" s="419">
        <v>12</v>
      </c>
    </row>
    <row r="10" spans="1:13" ht="15" customHeight="1" x14ac:dyDescent="0.2">
      <c r="A10" s="420" t="s">
        <v>386</v>
      </c>
      <c r="B10" s="115">
        <v>154831</v>
      </c>
      <c r="C10" s="114">
        <v>80406</v>
      </c>
      <c r="D10" s="114">
        <v>74425</v>
      </c>
      <c r="E10" s="114">
        <v>123632</v>
      </c>
      <c r="F10" s="114">
        <v>28499</v>
      </c>
      <c r="G10" s="114">
        <v>18507</v>
      </c>
      <c r="H10" s="114">
        <v>46738</v>
      </c>
      <c r="I10" s="115">
        <v>23972</v>
      </c>
      <c r="J10" s="114">
        <v>18478</v>
      </c>
      <c r="K10" s="114">
        <v>5494</v>
      </c>
      <c r="L10" s="421">
        <v>12570</v>
      </c>
      <c r="M10" s="422">
        <v>13887</v>
      </c>
    </row>
    <row r="11" spans="1:13" ht="11.1" customHeight="1" x14ac:dyDescent="0.2">
      <c r="A11" s="420" t="s">
        <v>387</v>
      </c>
      <c r="B11" s="115">
        <v>158507</v>
      </c>
      <c r="C11" s="114">
        <v>83469</v>
      </c>
      <c r="D11" s="114">
        <v>75038</v>
      </c>
      <c r="E11" s="114">
        <v>126943</v>
      </c>
      <c r="F11" s="114">
        <v>28805</v>
      </c>
      <c r="G11" s="114">
        <v>18270</v>
      </c>
      <c r="H11" s="114">
        <v>48591</v>
      </c>
      <c r="I11" s="115">
        <v>23904</v>
      </c>
      <c r="J11" s="114">
        <v>18165</v>
      </c>
      <c r="K11" s="114">
        <v>5739</v>
      </c>
      <c r="L11" s="421">
        <v>13441</v>
      </c>
      <c r="M11" s="422">
        <v>9891</v>
      </c>
    </row>
    <row r="12" spans="1:13" ht="11.1" customHeight="1" x14ac:dyDescent="0.2">
      <c r="A12" s="420" t="s">
        <v>388</v>
      </c>
      <c r="B12" s="115">
        <v>161850</v>
      </c>
      <c r="C12" s="114">
        <v>85435</v>
      </c>
      <c r="D12" s="114">
        <v>76415</v>
      </c>
      <c r="E12" s="114">
        <v>129733</v>
      </c>
      <c r="F12" s="114">
        <v>29355</v>
      </c>
      <c r="G12" s="114">
        <v>19545</v>
      </c>
      <c r="H12" s="114">
        <v>49631</v>
      </c>
      <c r="I12" s="115">
        <v>23865</v>
      </c>
      <c r="J12" s="114">
        <v>17798</v>
      </c>
      <c r="K12" s="114">
        <v>6067</v>
      </c>
      <c r="L12" s="421">
        <v>15806</v>
      </c>
      <c r="M12" s="422">
        <v>12834</v>
      </c>
    </row>
    <row r="13" spans="1:13" s="110" customFormat="1" ht="11.1" customHeight="1" x14ac:dyDescent="0.2">
      <c r="A13" s="420" t="s">
        <v>389</v>
      </c>
      <c r="B13" s="115">
        <v>160258</v>
      </c>
      <c r="C13" s="114">
        <v>83789</v>
      </c>
      <c r="D13" s="114">
        <v>76469</v>
      </c>
      <c r="E13" s="114">
        <v>128279</v>
      </c>
      <c r="F13" s="114">
        <v>29232</v>
      </c>
      <c r="G13" s="114">
        <v>18677</v>
      </c>
      <c r="H13" s="114">
        <v>49852</v>
      </c>
      <c r="I13" s="115">
        <v>23944</v>
      </c>
      <c r="J13" s="114">
        <v>17798</v>
      </c>
      <c r="K13" s="114">
        <v>6146</v>
      </c>
      <c r="L13" s="421">
        <v>9679</v>
      </c>
      <c r="M13" s="422">
        <v>11640</v>
      </c>
    </row>
    <row r="14" spans="1:13" ht="15" customHeight="1" x14ac:dyDescent="0.2">
      <c r="A14" s="420" t="s">
        <v>390</v>
      </c>
      <c r="B14" s="115">
        <v>159976</v>
      </c>
      <c r="C14" s="114">
        <v>83836</v>
      </c>
      <c r="D14" s="114">
        <v>76140</v>
      </c>
      <c r="E14" s="114">
        <v>125109</v>
      </c>
      <c r="F14" s="114">
        <v>32463</v>
      </c>
      <c r="G14" s="114">
        <v>17851</v>
      </c>
      <c r="H14" s="114">
        <v>50390</v>
      </c>
      <c r="I14" s="115">
        <v>23870</v>
      </c>
      <c r="J14" s="114">
        <v>17734</v>
      </c>
      <c r="K14" s="114">
        <v>6136</v>
      </c>
      <c r="L14" s="421">
        <v>13629</v>
      </c>
      <c r="M14" s="422">
        <v>14073</v>
      </c>
    </row>
    <row r="15" spans="1:13" ht="11.1" customHeight="1" x14ac:dyDescent="0.2">
      <c r="A15" s="420" t="s">
        <v>387</v>
      </c>
      <c r="B15" s="115">
        <v>162097</v>
      </c>
      <c r="C15" s="114">
        <v>85460</v>
      </c>
      <c r="D15" s="114">
        <v>76637</v>
      </c>
      <c r="E15" s="114">
        <v>126130</v>
      </c>
      <c r="F15" s="114">
        <v>33621</v>
      </c>
      <c r="G15" s="114">
        <v>17314</v>
      </c>
      <c r="H15" s="114">
        <v>51990</v>
      </c>
      <c r="I15" s="115">
        <v>24168</v>
      </c>
      <c r="J15" s="114">
        <v>17825</v>
      </c>
      <c r="K15" s="114">
        <v>6343</v>
      </c>
      <c r="L15" s="421">
        <v>12203</v>
      </c>
      <c r="M15" s="422">
        <v>10136</v>
      </c>
    </row>
    <row r="16" spans="1:13" ht="11.1" customHeight="1" x14ac:dyDescent="0.2">
      <c r="A16" s="420" t="s">
        <v>388</v>
      </c>
      <c r="B16" s="115">
        <v>164463</v>
      </c>
      <c r="C16" s="114">
        <v>86788</v>
      </c>
      <c r="D16" s="114">
        <v>77675</v>
      </c>
      <c r="E16" s="114">
        <v>129446</v>
      </c>
      <c r="F16" s="114">
        <v>34628</v>
      </c>
      <c r="G16" s="114">
        <v>18259</v>
      </c>
      <c r="H16" s="114">
        <v>52888</v>
      </c>
      <c r="I16" s="115">
        <v>24302</v>
      </c>
      <c r="J16" s="114">
        <v>17684</v>
      </c>
      <c r="K16" s="114">
        <v>6618</v>
      </c>
      <c r="L16" s="421">
        <v>15774</v>
      </c>
      <c r="M16" s="422">
        <v>13781</v>
      </c>
    </row>
    <row r="17" spans="1:13" s="110" customFormat="1" ht="11.1" customHeight="1" x14ac:dyDescent="0.2">
      <c r="A17" s="420" t="s">
        <v>389</v>
      </c>
      <c r="B17" s="115">
        <v>163183</v>
      </c>
      <c r="C17" s="114">
        <v>85648</v>
      </c>
      <c r="D17" s="114">
        <v>77535</v>
      </c>
      <c r="E17" s="114">
        <v>128512</v>
      </c>
      <c r="F17" s="114">
        <v>34494</v>
      </c>
      <c r="G17" s="114">
        <v>17446</v>
      </c>
      <c r="H17" s="114">
        <v>53254</v>
      </c>
      <c r="I17" s="115">
        <v>24257</v>
      </c>
      <c r="J17" s="114">
        <v>17554</v>
      </c>
      <c r="K17" s="114">
        <v>6703</v>
      </c>
      <c r="L17" s="421">
        <v>10059</v>
      </c>
      <c r="M17" s="422">
        <v>11532</v>
      </c>
    </row>
    <row r="18" spans="1:13" ht="15" customHeight="1" x14ac:dyDescent="0.2">
      <c r="A18" s="420" t="s">
        <v>391</v>
      </c>
      <c r="B18" s="115">
        <v>162493</v>
      </c>
      <c r="C18" s="114">
        <v>85236</v>
      </c>
      <c r="D18" s="114">
        <v>77257</v>
      </c>
      <c r="E18" s="114">
        <v>126638</v>
      </c>
      <c r="F18" s="114">
        <v>35381</v>
      </c>
      <c r="G18" s="114">
        <v>16736</v>
      </c>
      <c r="H18" s="114">
        <v>53660</v>
      </c>
      <c r="I18" s="115">
        <v>23957</v>
      </c>
      <c r="J18" s="114">
        <v>17445</v>
      </c>
      <c r="K18" s="114">
        <v>6512</v>
      </c>
      <c r="L18" s="421">
        <v>13788</v>
      </c>
      <c r="M18" s="422">
        <v>14625</v>
      </c>
    </row>
    <row r="19" spans="1:13" ht="11.1" customHeight="1" x14ac:dyDescent="0.2">
      <c r="A19" s="420" t="s">
        <v>387</v>
      </c>
      <c r="B19" s="115">
        <v>164448</v>
      </c>
      <c r="C19" s="114">
        <v>86787</v>
      </c>
      <c r="D19" s="114">
        <v>77661</v>
      </c>
      <c r="E19" s="114">
        <v>127906</v>
      </c>
      <c r="F19" s="114">
        <v>36060</v>
      </c>
      <c r="G19" s="114">
        <v>16058</v>
      </c>
      <c r="H19" s="114">
        <v>55278</v>
      </c>
      <c r="I19" s="115">
        <v>24690</v>
      </c>
      <c r="J19" s="114">
        <v>17867</v>
      </c>
      <c r="K19" s="114">
        <v>6823</v>
      </c>
      <c r="L19" s="421">
        <v>11791</v>
      </c>
      <c r="M19" s="422">
        <v>10026</v>
      </c>
    </row>
    <row r="20" spans="1:13" ht="11.1" customHeight="1" x14ac:dyDescent="0.2">
      <c r="A20" s="420" t="s">
        <v>388</v>
      </c>
      <c r="B20" s="115">
        <v>165388</v>
      </c>
      <c r="C20" s="114">
        <v>87169</v>
      </c>
      <c r="D20" s="114">
        <v>78219</v>
      </c>
      <c r="E20" s="114">
        <v>128633</v>
      </c>
      <c r="F20" s="114">
        <v>36362</v>
      </c>
      <c r="G20" s="114">
        <v>16787</v>
      </c>
      <c r="H20" s="114">
        <v>55741</v>
      </c>
      <c r="I20" s="115">
        <v>24994</v>
      </c>
      <c r="J20" s="114">
        <v>17768</v>
      </c>
      <c r="K20" s="114">
        <v>7226</v>
      </c>
      <c r="L20" s="421">
        <v>13789</v>
      </c>
      <c r="M20" s="422">
        <v>12881</v>
      </c>
    </row>
    <row r="21" spans="1:13" s="110" customFormat="1" ht="11.1" customHeight="1" x14ac:dyDescent="0.2">
      <c r="A21" s="420" t="s">
        <v>389</v>
      </c>
      <c r="B21" s="115">
        <v>162598</v>
      </c>
      <c r="C21" s="114">
        <v>84901</v>
      </c>
      <c r="D21" s="114">
        <v>77697</v>
      </c>
      <c r="E21" s="114">
        <v>126604</v>
      </c>
      <c r="F21" s="114">
        <v>35903</v>
      </c>
      <c r="G21" s="114">
        <v>15799</v>
      </c>
      <c r="H21" s="114">
        <v>55609</v>
      </c>
      <c r="I21" s="115">
        <v>25180</v>
      </c>
      <c r="J21" s="114">
        <v>17860</v>
      </c>
      <c r="K21" s="114">
        <v>7320</v>
      </c>
      <c r="L21" s="421">
        <v>8074</v>
      </c>
      <c r="M21" s="422">
        <v>11393</v>
      </c>
    </row>
    <row r="22" spans="1:13" ht="15" customHeight="1" x14ac:dyDescent="0.2">
      <c r="A22" s="420" t="s">
        <v>392</v>
      </c>
      <c r="B22" s="115">
        <v>161004</v>
      </c>
      <c r="C22" s="114">
        <v>83713</v>
      </c>
      <c r="D22" s="114">
        <v>77291</v>
      </c>
      <c r="E22" s="114">
        <v>125146</v>
      </c>
      <c r="F22" s="114">
        <v>35450</v>
      </c>
      <c r="G22" s="114">
        <v>14840</v>
      </c>
      <c r="H22" s="114">
        <v>55835</v>
      </c>
      <c r="I22" s="115">
        <v>24948</v>
      </c>
      <c r="J22" s="114">
        <v>17760</v>
      </c>
      <c r="K22" s="114">
        <v>7188</v>
      </c>
      <c r="L22" s="421">
        <v>11519</v>
      </c>
      <c r="M22" s="422">
        <v>13298</v>
      </c>
    </row>
    <row r="23" spans="1:13" ht="11.1" customHeight="1" x14ac:dyDescent="0.2">
      <c r="A23" s="420" t="s">
        <v>387</v>
      </c>
      <c r="B23" s="115">
        <v>162302</v>
      </c>
      <c r="C23" s="114">
        <v>85025</v>
      </c>
      <c r="D23" s="114">
        <v>77277</v>
      </c>
      <c r="E23" s="114">
        <v>126089</v>
      </c>
      <c r="F23" s="114">
        <v>35713</v>
      </c>
      <c r="G23" s="114">
        <v>14130</v>
      </c>
      <c r="H23" s="114">
        <v>57110</v>
      </c>
      <c r="I23" s="115">
        <v>25137</v>
      </c>
      <c r="J23" s="114">
        <v>17747</v>
      </c>
      <c r="K23" s="114">
        <v>7390</v>
      </c>
      <c r="L23" s="421">
        <v>10848</v>
      </c>
      <c r="M23" s="422">
        <v>9664</v>
      </c>
    </row>
    <row r="24" spans="1:13" ht="11.1" customHeight="1" x14ac:dyDescent="0.2">
      <c r="A24" s="420" t="s">
        <v>388</v>
      </c>
      <c r="B24" s="115">
        <v>164620</v>
      </c>
      <c r="C24" s="114">
        <v>86262</v>
      </c>
      <c r="D24" s="114">
        <v>78358</v>
      </c>
      <c r="E24" s="114">
        <v>125865</v>
      </c>
      <c r="F24" s="114">
        <v>35949</v>
      </c>
      <c r="G24" s="114">
        <v>15077</v>
      </c>
      <c r="H24" s="114">
        <v>58041</v>
      </c>
      <c r="I24" s="115">
        <v>25493</v>
      </c>
      <c r="J24" s="114">
        <v>17846</v>
      </c>
      <c r="K24" s="114">
        <v>7647</v>
      </c>
      <c r="L24" s="421">
        <v>14531</v>
      </c>
      <c r="M24" s="422">
        <v>12696</v>
      </c>
    </row>
    <row r="25" spans="1:13" s="110" customFormat="1" ht="11.1" customHeight="1" x14ac:dyDescent="0.2">
      <c r="A25" s="420" t="s">
        <v>389</v>
      </c>
      <c r="B25" s="115">
        <v>162399</v>
      </c>
      <c r="C25" s="114">
        <v>84374</v>
      </c>
      <c r="D25" s="114">
        <v>78025</v>
      </c>
      <c r="E25" s="114">
        <v>123543</v>
      </c>
      <c r="F25" s="114">
        <v>36068</v>
      </c>
      <c r="G25" s="114">
        <v>14233</v>
      </c>
      <c r="H25" s="114">
        <v>58094</v>
      </c>
      <c r="I25" s="115">
        <v>25388</v>
      </c>
      <c r="J25" s="114">
        <v>17810</v>
      </c>
      <c r="K25" s="114">
        <v>7578</v>
      </c>
      <c r="L25" s="421">
        <v>10215</v>
      </c>
      <c r="M25" s="422">
        <v>12537</v>
      </c>
    </row>
    <row r="26" spans="1:13" ht="15" customHeight="1" x14ac:dyDescent="0.2">
      <c r="A26" s="420" t="s">
        <v>393</v>
      </c>
      <c r="B26" s="115">
        <v>162199</v>
      </c>
      <c r="C26" s="114">
        <v>84321</v>
      </c>
      <c r="D26" s="114">
        <v>77878</v>
      </c>
      <c r="E26" s="114">
        <v>123303</v>
      </c>
      <c r="F26" s="114">
        <v>36106</v>
      </c>
      <c r="G26" s="114">
        <v>13575</v>
      </c>
      <c r="H26" s="114">
        <v>58679</v>
      </c>
      <c r="I26" s="115">
        <v>24818</v>
      </c>
      <c r="J26" s="114">
        <v>17495</v>
      </c>
      <c r="K26" s="114">
        <v>7323</v>
      </c>
      <c r="L26" s="421">
        <v>11870</v>
      </c>
      <c r="M26" s="422">
        <v>11958</v>
      </c>
    </row>
    <row r="27" spans="1:13" ht="11.1" customHeight="1" x14ac:dyDescent="0.2">
      <c r="A27" s="420" t="s">
        <v>387</v>
      </c>
      <c r="B27" s="115">
        <v>163950</v>
      </c>
      <c r="C27" s="114">
        <v>85768</v>
      </c>
      <c r="D27" s="114">
        <v>78182</v>
      </c>
      <c r="E27" s="114">
        <v>124553</v>
      </c>
      <c r="F27" s="114">
        <v>36621</v>
      </c>
      <c r="G27" s="114">
        <v>12998</v>
      </c>
      <c r="H27" s="114">
        <v>60077</v>
      </c>
      <c r="I27" s="115">
        <v>25302</v>
      </c>
      <c r="J27" s="114">
        <v>17642</v>
      </c>
      <c r="K27" s="114">
        <v>7660</v>
      </c>
      <c r="L27" s="421">
        <v>11013</v>
      </c>
      <c r="M27" s="422">
        <v>9234</v>
      </c>
    </row>
    <row r="28" spans="1:13" ht="11.1" customHeight="1" x14ac:dyDescent="0.2">
      <c r="A28" s="420" t="s">
        <v>388</v>
      </c>
      <c r="B28" s="115">
        <v>165717</v>
      </c>
      <c r="C28" s="114">
        <v>86648</v>
      </c>
      <c r="D28" s="114">
        <v>79069</v>
      </c>
      <c r="E28" s="114">
        <v>128133</v>
      </c>
      <c r="F28" s="114">
        <v>37241</v>
      </c>
      <c r="G28" s="114">
        <v>13889</v>
      </c>
      <c r="H28" s="114">
        <v>60361</v>
      </c>
      <c r="I28" s="115">
        <v>25335</v>
      </c>
      <c r="J28" s="114">
        <v>17486</v>
      </c>
      <c r="K28" s="114">
        <v>7849</v>
      </c>
      <c r="L28" s="421">
        <v>13985</v>
      </c>
      <c r="M28" s="422">
        <v>12723</v>
      </c>
    </row>
    <row r="29" spans="1:13" s="110" customFormat="1" ht="11.1" customHeight="1" x14ac:dyDescent="0.2">
      <c r="A29" s="420" t="s">
        <v>389</v>
      </c>
      <c r="B29" s="115">
        <v>163195</v>
      </c>
      <c r="C29" s="114">
        <v>84667</v>
      </c>
      <c r="D29" s="114">
        <v>78528</v>
      </c>
      <c r="E29" s="114">
        <v>125866</v>
      </c>
      <c r="F29" s="114">
        <v>37128</v>
      </c>
      <c r="G29" s="114">
        <v>13122</v>
      </c>
      <c r="H29" s="114">
        <v>59943</v>
      </c>
      <c r="I29" s="115">
        <v>25233</v>
      </c>
      <c r="J29" s="114">
        <v>17453</v>
      </c>
      <c r="K29" s="114">
        <v>7780</v>
      </c>
      <c r="L29" s="421">
        <v>8605</v>
      </c>
      <c r="M29" s="422">
        <v>11076</v>
      </c>
    </row>
    <row r="30" spans="1:13" ht="15" customHeight="1" x14ac:dyDescent="0.2">
      <c r="A30" s="420" t="s">
        <v>394</v>
      </c>
      <c r="B30" s="115">
        <v>163827</v>
      </c>
      <c r="C30" s="114">
        <v>84859</v>
      </c>
      <c r="D30" s="114">
        <v>78968</v>
      </c>
      <c r="E30" s="114">
        <v>125711</v>
      </c>
      <c r="F30" s="114">
        <v>37962</v>
      </c>
      <c r="G30" s="114">
        <v>12728</v>
      </c>
      <c r="H30" s="114">
        <v>60278</v>
      </c>
      <c r="I30" s="115">
        <v>24088</v>
      </c>
      <c r="J30" s="114">
        <v>16628</v>
      </c>
      <c r="K30" s="114">
        <v>7460</v>
      </c>
      <c r="L30" s="421">
        <v>13879</v>
      </c>
      <c r="M30" s="422">
        <v>13258</v>
      </c>
    </row>
    <row r="31" spans="1:13" ht="11.1" customHeight="1" x14ac:dyDescent="0.2">
      <c r="A31" s="420" t="s">
        <v>387</v>
      </c>
      <c r="B31" s="115">
        <v>165116</v>
      </c>
      <c r="C31" s="114">
        <v>85987</v>
      </c>
      <c r="D31" s="114">
        <v>79129</v>
      </c>
      <c r="E31" s="114">
        <v>126498</v>
      </c>
      <c r="F31" s="114">
        <v>38483</v>
      </c>
      <c r="G31" s="114">
        <v>12136</v>
      </c>
      <c r="H31" s="114">
        <v>61201</v>
      </c>
      <c r="I31" s="115">
        <v>24579</v>
      </c>
      <c r="J31" s="114">
        <v>16867</v>
      </c>
      <c r="K31" s="114">
        <v>7712</v>
      </c>
      <c r="L31" s="421">
        <v>11389</v>
      </c>
      <c r="M31" s="422">
        <v>10219</v>
      </c>
    </row>
    <row r="32" spans="1:13" ht="11.1" customHeight="1" x14ac:dyDescent="0.2">
      <c r="A32" s="420" t="s">
        <v>388</v>
      </c>
      <c r="B32" s="115">
        <v>167370</v>
      </c>
      <c r="C32" s="114">
        <v>87319</v>
      </c>
      <c r="D32" s="114">
        <v>80051</v>
      </c>
      <c r="E32" s="114">
        <v>128071</v>
      </c>
      <c r="F32" s="114">
        <v>39247</v>
      </c>
      <c r="G32" s="114">
        <v>13200</v>
      </c>
      <c r="H32" s="114">
        <v>61701</v>
      </c>
      <c r="I32" s="115">
        <v>25581</v>
      </c>
      <c r="J32" s="114">
        <v>17470</v>
      </c>
      <c r="K32" s="114">
        <v>8111</v>
      </c>
      <c r="L32" s="421">
        <v>14064</v>
      </c>
      <c r="M32" s="422">
        <v>12360</v>
      </c>
    </row>
    <row r="33" spans="1:13" s="110" customFormat="1" ht="11.1" customHeight="1" x14ac:dyDescent="0.2">
      <c r="A33" s="420" t="s">
        <v>389</v>
      </c>
      <c r="B33" s="115">
        <v>165407</v>
      </c>
      <c r="C33" s="114">
        <v>85800</v>
      </c>
      <c r="D33" s="114">
        <v>79607</v>
      </c>
      <c r="E33" s="114">
        <v>126090</v>
      </c>
      <c r="F33" s="114">
        <v>39279</v>
      </c>
      <c r="G33" s="114">
        <v>12488</v>
      </c>
      <c r="H33" s="114">
        <v>61449</v>
      </c>
      <c r="I33" s="115">
        <v>25570</v>
      </c>
      <c r="J33" s="114">
        <v>17532</v>
      </c>
      <c r="K33" s="114">
        <v>8038</v>
      </c>
      <c r="L33" s="421">
        <v>8396</v>
      </c>
      <c r="M33" s="422">
        <v>10448</v>
      </c>
    </row>
    <row r="34" spans="1:13" ht="15" customHeight="1" x14ac:dyDescent="0.2">
      <c r="A34" s="420" t="s">
        <v>395</v>
      </c>
      <c r="B34" s="115">
        <v>165185</v>
      </c>
      <c r="C34" s="114">
        <v>85758</v>
      </c>
      <c r="D34" s="114">
        <v>79427</v>
      </c>
      <c r="E34" s="114">
        <v>125720</v>
      </c>
      <c r="F34" s="114">
        <v>39448</v>
      </c>
      <c r="G34" s="114">
        <v>11990</v>
      </c>
      <c r="H34" s="114">
        <v>61861</v>
      </c>
      <c r="I34" s="115">
        <v>25233</v>
      </c>
      <c r="J34" s="114">
        <v>17375</v>
      </c>
      <c r="K34" s="114">
        <v>7858</v>
      </c>
      <c r="L34" s="421">
        <v>11821</v>
      </c>
      <c r="M34" s="422">
        <v>12193</v>
      </c>
    </row>
    <row r="35" spans="1:13" ht="11.1" customHeight="1" x14ac:dyDescent="0.2">
      <c r="A35" s="420" t="s">
        <v>387</v>
      </c>
      <c r="B35" s="115">
        <v>165815</v>
      </c>
      <c r="C35" s="114">
        <v>86450</v>
      </c>
      <c r="D35" s="114">
        <v>79365</v>
      </c>
      <c r="E35" s="114">
        <v>126082</v>
      </c>
      <c r="F35" s="114">
        <v>39727</v>
      </c>
      <c r="G35" s="114">
        <v>11640</v>
      </c>
      <c r="H35" s="114">
        <v>62516</v>
      </c>
      <c r="I35" s="115">
        <v>25704</v>
      </c>
      <c r="J35" s="114">
        <v>17537</v>
      </c>
      <c r="K35" s="114">
        <v>8167</v>
      </c>
      <c r="L35" s="421">
        <v>10641</v>
      </c>
      <c r="M35" s="422">
        <v>10032</v>
      </c>
    </row>
    <row r="36" spans="1:13" ht="11.1" customHeight="1" x14ac:dyDescent="0.2">
      <c r="A36" s="420" t="s">
        <v>388</v>
      </c>
      <c r="B36" s="115">
        <v>167999</v>
      </c>
      <c r="C36" s="114">
        <v>87598</v>
      </c>
      <c r="D36" s="114">
        <v>80401</v>
      </c>
      <c r="E36" s="114">
        <v>127620</v>
      </c>
      <c r="F36" s="114">
        <v>40375</v>
      </c>
      <c r="G36" s="114">
        <v>12965</v>
      </c>
      <c r="H36" s="114">
        <v>62873</v>
      </c>
      <c r="I36" s="115">
        <v>25785</v>
      </c>
      <c r="J36" s="114">
        <v>17350</v>
      </c>
      <c r="K36" s="114">
        <v>8435</v>
      </c>
      <c r="L36" s="421">
        <v>14029</v>
      </c>
      <c r="M36" s="422">
        <v>12042</v>
      </c>
    </row>
    <row r="37" spans="1:13" s="110" customFormat="1" ht="11.1" customHeight="1" x14ac:dyDescent="0.2">
      <c r="A37" s="420" t="s">
        <v>389</v>
      </c>
      <c r="B37" s="115">
        <v>166294</v>
      </c>
      <c r="C37" s="114">
        <v>86262</v>
      </c>
      <c r="D37" s="114">
        <v>80032</v>
      </c>
      <c r="E37" s="114">
        <v>125810</v>
      </c>
      <c r="F37" s="114">
        <v>40483</v>
      </c>
      <c r="G37" s="114">
        <v>12562</v>
      </c>
      <c r="H37" s="114">
        <v>62622</v>
      </c>
      <c r="I37" s="115">
        <v>25818</v>
      </c>
      <c r="J37" s="114">
        <v>17434</v>
      </c>
      <c r="K37" s="114">
        <v>8384</v>
      </c>
      <c r="L37" s="421">
        <v>8737</v>
      </c>
      <c r="M37" s="422">
        <v>10651</v>
      </c>
    </row>
    <row r="38" spans="1:13" ht="15" customHeight="1" x14ac:dyDescent="0.2">
      <c r="A38" s="423" t="s">
        <v>396</v>
      </c>
      <c r="B38" s="115">
        <v>165933</v>
      </c>
      <c r="C38" s="114">
        <v>86006</v>
      </c>
      <c r="D38" s="114">
        <v>79927</v>
      </c>
      <c r="E38" s="114">
        <v>125090</v>
      </c>
      <c r="F38" s="114">
        <v>40843</v>
      </c>
      <c r="G38" s="114">
        <v>12206</v>
      </c>
      <c r="H38" s="114">
        <v>62735</v>
      </c>
      <c r="I38" s="115">
        <v>25445</v>
      </c>
      <c r="J38" s="114">
        <v>17153</v>
      </c>
      <c r="K38" s="114">
        <v>8292</v>
      </c>
      <c r="L38" s="421">
        <v>12729</v>
      </c>
      <c r="M38" s="422">
        <v>12957</v>
      </c>
    </row>
    <row r="39" spans="1:13" ht="11.1" customHeight="1" x14ac:dyDescent="0.2">
      <c r="A39" s="420" t="s">
        <v>387</v>
      </c>
      <c r="B39" s="115">
        <v>166425</v>
      </c>
      <c r="C39" s="114">
        <v>86580</v>
      </c>
      <c r="D39" s="114">
        <v>79845</v>
      </c>
      <c r="E39" s="114">
        <v>125196</v>
      </c>
      <c r="F39" s="114">
        <v>41229</v>
      </c>
      <c r="G39" s="114">
        <v>11889</v>
      </c>
      <c r="H39" s="114">
        <v>63551</v>
      </c>
      <c r="I39" s="115">
        <v>26056</v>
      </c>
      <c r="J39" s="114">
        <v>17410</v>
      </c>
      <c r="K39" s="114">
        <v>8646</v>
      </c>
      <c r="L39" s="421">
        <v>11434</v>
      </c>
      <c r="M39" s="422">
        <v>10848</v>
      </c>
    </row>
    <row r="40" spans="1:13" ht="11.1" customHeight="1" x14ac:dyDescent="0.2">
      <c r="A40" s="423" t="s">
        <v>388</v>
      </c>
      <c r="B40" s="115">
        <v>169025</v>
      </c>
      <c r="C40" s="114">
        <v>87991</v>
      </c>
      <c r="D40" s="114">
        <v>81034</v>
      </c>
      <c r="E40" s="114">
        <v>127264</v>
      </c>
      <c r="F40" s="114">
        <v>41761</v>
      </c>
      <c r="G40" s="114">
        <v>13469</v>
      </c>
      <c r="H40" s="114">
        <v>64057</v>
      </c>
      <c r="I40" s="115">
        <v>26099</v>
      </c>
      <c r="J40" s="114">
        <v>17285</v>
      </c>
      <c r="K40" s="114">
        <v>8814</v>
      </c>
      <c r="L40" s="421">
        <v>16224</v>
      </c>
      <c r="M40" s="422">
        <v>13964</v>
      </c>
    </row>
    <row r="41" spans="1:13" s="110" customFormat="1" ht="11.1" customHeight="1" x14ac:dyDescent="0.2">
      <c r="A41" s="420" t="s">
        <v>389</v>
      </c>
      <c r="B41" s="115">
        <v>166986</v>
      </c>
      <c r="C41" s="114">
        <v>86809</v>
      </c>
      <c r="D41" s="114">
        <v>80177</v>
      </c>
      <c r="E41" s="114">
        <v>125297</v>
      </c>
      <c r="F41" s="114">
        <v>41689</v>
      </c>
      <c r="G41" s="114">
        <v>12985</v>
      </c>
      <c r="H41" s="114">
        <v>63814</v>
      </c>
      <c r="I41" s="115">
        <v>25965</v>
      </c>
      <c r="J41" s="114">
        <v>17172</v>
      </c>
      <c r="K41" s="114">
        <v>8793</v>
      </c>
      <c r="L41" s="421">
        <v>9412</v>
      </c>
      <c r="M41" s="422">
        <v>11557</v>
      </c>
    </row>
    <row r="42" spans="1:13" ht="15" customHeight="1" x14ac:dyDescent="0.2">
      <c r="A42" s="420" t="s">
        <v>397</v>
      </c>
      <c r="B42" s="115">
        <v>166358</v>
      </c>
      <c r="C42" s="114">
        <v>86478</v>
      </c>
      <c r="D42" s="114">
        <v>79880</v>
      </c>
      <c r="E42" s="114">
        <v>124776</v>
      </c>
      <c r="F42" s="114">
        <v>41582</v>
      </c>
      <c r="G42" s="114">
        <v>12861</v>
      </c>
      <c r="H42" s="114">
        <v>63605</v>
      </c>
      <c r="I42" s="115">
        <v>25678</v>
      </c>
      <c r="J42" s="114">
        <v>17043</v>
      </c>
      <c r="K42" s="114">
        <v>8635</v>
      </c>
      <c r="L42" s="421">
        <v>13696</v>
      </c>
      <c r="M42" s="422">
        <v>14399</v>
      </c>
    </row>
    <row r="43" spans="1:13" ht="11.1" customHeight="1" x14ac:dyDescent="0.2">
      <c r="A43" s="420" t="s">
        <v>387</v>
      </c>
      <c r="B43" s="115">
        <v>167019</v>
      </c>
      <c r="C43" s="114">
        <v>87215</v>
      </c>
      <c r="D43" s="114">
        <v>79804</v>
      </c>
      <c r="E43" s="114">
        <v>125058</v>
      </c>
      <c r="F43" s="114">
        <v>41961</v>
      </c>
      <c r="G43" s="114">
        <v>12723</v>
      </c>
      <c r="H43" s="114">
        <v>64233</v>
      </c>
      <c r="I43" s="115">
        <v>26392</v>
      </c>
      <c r="J43" s="114">
        <v>17472</v>
      </c>
      <c r="K43" s="114">
        <v>8920</v>
      </c>
      <c r="L43" s="421">
        <v>12223</v>
      </c>
      <c r="M43" s="422">
        <v>11781</v>
      </c>
    </row>
    <row r="44" spans="1:13" ht="11.1" customHeight="1" x14ac:dyDescent="0.2">
      <c r="A44" s="420" t="s">
        <v>388</v>
      </c>
      <c r="B44" s="115">
        <v>169100</v>
      </c>
      <c r="C44" s="114">
        <v>88298</v>
      </c>
      <c r="D44" s="114">
        <v>80802</v>
      </c>
      <c r="E44" s="114">
        <v>126456</v>
      </c>
      <c r="F44" s="114">
        <v>42644</v>
      </c>
      <c r="G44" s="114">
        <v>14233</v>
      </c>
      <c r="H44" s="114">
        <v>64564</v>
      </c>
      <c r="I44" s="115">
        <v>26476</v>
      </c>
      <c r="J44" s="114">
        <v>17309</v>
      </c>
      <c r="K44" s="114">
        <v>9167</v>
      </c>
      <c r="L44" s="421">
        <v>15208</v>
      </c>
      <c r="M44" s="422">
        <v>13548</v>
      </c>
    </row>
    <row r="45" spans="1:13" s="110" customFormat="1" ht="11.1" customHeight="1" x14ac:dyDescent="0.2">
      <c r="A45" s="420" t="s">
        <v>389</v>
      </c>
      <c r="B45" s="115">
        <v>166832</v>
      </c>
      <c r="C45" s="114">
        <v>86802</v>
      </c>
      <c r="D45" s="114">
        <v>80030</v>
      </c>
      <c r="E45" s="114">
        <v>124407</v>
      </c>
      <c r="F45" s="114">
        <v>42425</v>
      </c>
      <c r="G45" s="114">
        <v>13808</v>
      </c>
      <c r="H45" s="114">
        <v>64017</v>
      </c>
      <c r="I45" s="115">
        <v>26251</v>
      </c>
      <c r="J45" s="114">
        <v>17136</v>
      </c>
      <c r="K45" s="114">
        <v>9115</v>
      </c>
      <c r="L45" s="421">
        <v>9202</v>
      </c>
      <c r="M45" s="422">
        <v>11472</v>
      </c>
    </row>
    <row r="46" spans="1:13" ht="15" customHeight="1" x14ac:dyDescent="0.2">
      <c r="A46" s="420" t="s">
        <v>398</v>
      </c>
      <c r="B46" s="115">
        <v>165719</v>
      </c>
      <c r="C46" s="114">
        <v>86385</v>
      </c>
      <c r="D46" s="114">
        <v>79334</v>
      </c>
      <c r="E46" s="114">
        <v>123660</v>
      </c>
      <c r="F46" s="114">
        <v>42059</v>
      </c>
      <c r="G46" s="114">
        <v>13624</v>
      </c>
      <c r="H46" s="114">
        <v>63651</v>
      </c>
      <c r="I46" s="115">
        <v>26010</v>
      </c>
      <c r="J46" s="114">
        <v>17028</v>
      </c>
      <c r="K46" s="114">
        <v>8982</v>
      </c>
      <c r="L46" s="421">
        <v>13464</v>
      </c>
      <c r="M46" s="422">
        <v>14364</v>
      </c>
    </row>
    <row r="47" spans="1:13" ht="11.1" customHeight="1" x14ac:dyDescent="0.2">
      <c r="A47" s="420" t="s">
        <v>387</v>
      </c>
      <c r="B47" s="115">
        <v>165432</v>
      </c>
      <c r="C47" s="114">
        <v>86594</v>
      </c>
      <c r="D47" s="114">
        <v>78838</v>
      </c>
      <c r="E47" s="114">
        <v>123118</v>
      </c>
      <c r="F47" s="114">
        <v>42314</v>
      </c>
      <c r="G47" s="114">
        <v>13331</v>
      </c>
      <c r="H47" s="114">
        <v>63865</v>
      </c>
      <c r="I47" s="115">
        <v>26514</v>
      </c>
      <c r="J47" s="114">
        <v>17220</v>
      </c>
      <c r="K47" s="114">
        <v>9294</v>
      </c>
      <c r="L47" s="421">
        <v>10799</v>
      </c>
      <c r="M47" s="422">
        <v>10918</v>
      </c>
    </row>
    <row r="48" spans="1:13" ht="11.1" customHeight="1" x14ac:dyDescent="0.2">
      <c r="A48" s="420" t="s">
        <v>388</v>
      </c>
      <c r="B48" s="115">
        <v>166064</v>
      </c>
      <c r="C48" s="114">
        <v>87228</v>
      </c>
      <c r="D48" s="114">
        <v>78836</v>
      </c>
      <c r="E48" s="114">
        <v>123701</v>
      </c>
      <c r="F48" s="114">
        <v>42363</v>
      </c>
      <c r="G48" s="114">
        <v>14753</v>
      </c>
      <c r="H48" s="114">
        <v>63591</v>
      </c>
      <c r="I48" s="115">
        <v>26411</v>
      </c>
      <c r="J48" s="114">
        <v>16851</v>
      </c>
      <c r="K48" s="114">
        <v>9560</v>
      </c>
      <c r="L48" s="421">
        <v>14125</v>
      </c>
      <c r="M48" s="422">
        <v>13027</v>
      </c>
    </row>
    <row r="49" spans="1:17" s="110" customFormat="1" ht="11.1" customHeight="1" x14ac:dyDescent="0.2">
      <c r="A49" s="420" t="s">
        <v>389</v>
      </c>
      <c r="B49" s="115">
        <v>163938</v>
      </c>
      <c r="C49" s="114">
        <v>85760</v>
      </c>
      <c r="D49" s="114">
        <v>78178</v>
      </c>
      <c r="E49" s="114">
        <v>121584</v>
      </c>
      <c r="F49" s="114">
        <v>42354</v>
      </c>
      <c r="G49" s="114">
        <v>14262</v>
      </c>
      <c r="H49" s="114">
        <v>63177</v>
      </c>
      <c r="I49" s="115">
        <v>26164</v>
      </c>
      <c r="J49" s="114">
        <v>16652</v>
      </c>
      <c r="K49" s="114">
        <v>9512</v>
      </c>
      <c r="L49" s="421">
        <v>9514</v>
      </c>
      <c r="M49" s="422">
        <v>11777</v>
      </c>
    </row>
    <row r="50" spans="1:17" ht="15" customHeight="1" x14ac:dyDescent="0.2">
      <c r="A50" s="420" t="s">
        <v>399</v>
      </c>
      <c r="B50" s="143">
        <v>162268</v>
      </c>
      <c r="C50" s="144">
        <v>85060</v>
      </c>
      <c r="D50" s="144">
        <v>77208</v>
      </c>
      <c r="E50" s="144">
        <v>120249</v>
      </c>
      <c r="F50" s="144">
        <v>42019</v>
      </c>
      <c r="G50" s="144">
        <v>13830</v>
      </c>
      <c r="H50" s="144">
        <v>62805</v>
      </c>
      <c r="I50" s="143">
        <v>25097</v>
      </c>
      <c r="J50" s="144">
        <v>15969</v>
      </c>
      <c r="K50" s="144">
        <v>9128</v>
      </c>
      <c r="L50" s="424">
        <v>11345</v>
      </c>
      <c r="M50" s="425">
        <v>13268</v>
      </c>
    </row>
    <row r="51" spans="1:17" ht="11.25" customHeight="1" x14ac:dyDescent="0.2">
      <c r="A51" s="426"/>
      <c r="B51" s="427"/>
      <c r="C51" s="428"/>
      <c r="D51" s="428"/>
      <c r="E51" s="428"/>
      <c r="F51" s="428"/>
      <c r="G51" s="428"/>
      <c r="H51" s="428"/>
      <c r="I51" s="428"/>
      <c r="J51" s="429"/>
      <c r="K51" s="268"/>
      <c r="L51" s="428"/>
      <c r="M51" s="430" t="s">
        <v>45</v>
      </c>
    </row>
    <row r="52" spans="1:17" ht="18" customHeight="1" x14ac:dyDescent="0.2">
      <c r="A52" s="667" t="s">
        <v>400</v>
      </c>
      <c r="B52" s="667"/>
      <c r="C52" s="667"/>
      <c r="D52" s="667"/>
      <c r="E52" s="667"/>
      <c r="F52" s="667"/>
      <c r="G52" s="667"/>
      <c r="H52" s="667"/>
      <c r="I52" s="667"/>
      <c r="J52" s="667"/>
      <c r="K52" s="667"/>
      <c r="L52" s="667"/>
      <c r="M52" s="667"/>
    </row>
    <row r="53" spans="1:17" ht="38.1" customHeight="1" x14ac:dyDescent="0.2">
      <c r="A53" s="668" t="s">
        <v>401</v>
      </c>
      <c r="B53" s="668"/>
      <c r="C53" s="668"/>
      <c r="D53" s="668"/>
      <c r="E53" s="668"/>
      <c r="F53" s="668"/>
      <c r="G53" s="668"/>
      <c r="H53" s="668"/>
      <c r="I53" s="668"/>
      <c r="J53" s="668"/>
      <c r="K53" s="668"/>
      <c r="L53" s="668"/>
      <c r="M53" s="668"/>
    </row>
    <row r="54" spans="1:17" s="151" customFormat="1" ht="9" x14ac:dyDescent="0.15">
      <c r="A54" s="669" t="s">
        <v>323</v>
      </c>
      <c r="B54" s="669"/>
      <c r="C54" s="669"/>
      <c r="D54" s="669"/>
      <c r="E54" s="669"/>
      <c r="F54" s="669"/>
      <c r="G54" s="669"/>
      <c r="H54" s="669"/>
      <c r="I54" s="669"/>
      <c r="J54" s="669"/>
      <c r="K54" s="669"/>
      <c r="L54" s="669"/>
      <c r="M54" s="669"/>
    </row>
    <row r="55" spans="1:17" s="151" customFormat="1" ht="20.25" customHeight="1" x14ac:dyDescent="0.15">
      <c r="A55" s="670"/>
      <c r="B55" s="671"/>
      <c r="C55" s="671"/>
      <c r="D55" s="671"/>
      <c r="E55" s="671"/>
      <c r="F55" s="671"/>
      <c r="G55" s="671"/>
      <c r="H55" s="671"/>
      <c r="I55" s="671"/>
      <c r="J55" s="671"/>
      <c r="K55" s="671"/>
      <c r="L55" s="221"/>
      <c r="M55" s="221"/>
    </row>
    <row r="56" spans="1:17" s="151" customFormat="1" ht="18" customHeight="1" x14ac:dyDescent="0.2">
      <c r="A56" s="672" t="s">
        <v>522</v>
      </c>
      <c r="B56" s="673"/>
      <c r="C56" s="673"/>
      <c r="D56" s="673"/>
      <c r="E56" s="673"/>
      <c r="F56" s="673"/>
      <c r="G56" s="673"/>
      <c r="H56" s="673"/>
      <c r="I56" s="673"/>
      <c r="J56" s="673"/>
      <c r="K56" s="673"/>
    </row>
    <row r="57" spans="1:17" s="151" customFormat="1" ht="11.25" customHeight="1" x14ac:dyDescent="0.2">
      <c r="A57" s="663"/>
      <c r="B57" s="663"/>
      <c r="C57" s="663"/>
      <c r="D57" s="663"/>
      <c r="E57" s="663"/>
      <c r="F57" s="663"/>
      <c r="G57" s="663"/>
      <c r="H57" s="663"/>
      <c r="I57" s="663"/>
      <c r="J57" s="663"/>
      <c r="L57" s="219"/>
      <c r="N57" s="219"/>
      <c r="O57" s="219"/>
      <c r="P57" s="219"/>
      <c r="Q57" s="219"/>
    </row>
    <row r="58" spans="1:17" ht="12.75" customHeight="1" x14ac:dyDescent="0.2">
      <c r="A58" s="431"/>
      <c r="B58" s="432"/>
      <c r="C58" s="433"/>
      <c r="D58" s="433"/>
      <c r="E58" s="433"/>
      <c r="F58" s="433"/>
      <c r="G58" s="433"/>
      <c r="H58" s="433"/>
      <c r="I58" s="433"/>
      <c r="J58" s="434"/>
      <c r="L58" s="433"/>
      <c r="N58" s="226"/>
      <c r="O58" s="226"/>
      <c r="P58" s="226"/>
      <c r="Q58" s="226"/>
    </row>
    <row r="59" spans="1:17" ht="12.75" customHeight="1" x14ac:dyDescent="0.2">
      <c r="A59" s="435"/>
      <c r="B59" s="432"/>
      <c r="C59" s="433"/>
      <c r="D59" s="433"/>
      <c r="E59" s="433"/>
      <c r="F59" s="433"/>
      <c r="G59" s="433"/>
      <c r="H59" s="433"/>
      <c r="I59" s="433"/>
      <c r="J59" s="434"/>
      <c r="L59" s="433"/>
    </row>
    <row r="60" spans="1:17" ht="12.75" customHeight="1" x14ac:dyDescent="0.2">
      <c r="A60" s="436"/>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7"/>
    </row>
    <row r="68" spans="1:13" ht="15.95" customHeight="1" x14ac:dyDescent="0.2">
      <c r="A68" s="437"/>
    </row>
    <row r="70" spans="1:13" ht="15.95" customHeight="1" x14ac:dyDescent="0.2">
      <c r="K70" s="438"/>
      <c r="M70" s="438"/>
    </row>
    <row r="71" spans="1:13" ht="15.95" customHeight="1" x14ac:dyDescent="0.2">
      <c r="K71" s="438"/>
      <c r="M71" s="438"/>
    </row>
    <row r="72" spans="1:13" ht="15.95" customHeight="1" x14ac:dyDescent="0.2">
      <c r="A72" s="437"/>
      <c r="K72" s="438"/>
      <c r="M72" s="438"/>
    </row>
    <row r="76" spans="1:13" ht="15.95" customHeight="1" x14ac:dyDescent="0.2">
      <c r="A76" s="437"/>
    </row>
    <row r="80" spans="1:13" ht="15.95" customHeight="1" x14ac:dyDescent="0.2">
      <c r="A80" s="437"/>
    </row>
    <row r="84" spans="1:1" ht="15.95" customHeight="1" x14ac:dyDescent="0.2">
      <c r="A84" s="437"/>
    </row>
    <row r="88" spans="1:1" ht="15.95" customHeight="1" x14ac:dyDescent="0.2">
      <c r="A88" s="437"/>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4" customWidth="1"/>
    <col min="2" max="2" width="78" style="444" customWidth="1"/>
    <col min="3" max="6" width="102.75" style="444" customWidth="1"/>
    <col min="7" max="256" width="11" style="444"/>
    <col min="257" max="257" width="2" style="444" customWidth="1"/>
    <col min="258" max="258" width="78" style="444" customWidth="1"/>
    <col min="259" max="262" width="102.75" style="444" customWidth="1"/>
    <col min="263" max="512" width="11" style="444"/>
    <col min="513" max="513" width="2" style="444" customWidth="1"/>
    <col min="514" max="514" width="78" style="444" customWidth="1"/>
    <col min="515" max="518" width="102.75" style="444" customWidth="1"/>
    <col min="519" max="768" width="11" style="444"/>
    <col min="769" max="769" width="2" style="444" customWidth="1"/>
    <col min="770" max="770" width="78" style="444" customWidth="1"/>
    <col min="771" max="774" width="102.75" style="444" customWidth="1"/>
    <col min="775" max="1024" width="11" style="444"/>
    <col min="1025" max="1025" width="2" style="444" customWidth="1"/>
    <col min="1026" max="1026" width="78" style="444" customWidth="1"/>
    <col min="1027" max="1030" width="102.75" style="444" customWidth="1"/>
    <col min="1031" max="1280" width="11" style="444"/>
    <col min="1281" max="1281" width="2" style="444" customWidth="1"/>
    <col min="1282" max="1282" width="78" style="444" customWidth="1"/>
    <col min="1283" max="1286" width="102.75" style="444" customWidth="1"/>
    <col min="1287" max="1536" width="11" style="444"/>
    <col min="1537" max="1537" width="2" style="444" customWidth="1"/>
    <col min="1538" max="1538" width="78" style="444" customWidth="1"/>
    <col min="1539" max="1542" width="102.75" style="444" customWidth="1"/>
    <col min="1543" max="1792" width="11" style="444"/>
    <col min="1793" max="1793" width="2" style="444" customWidth="1"/>
    <col min="1794" max="1794" width="78" style="444" customWidth="1"/>
    <col min="1795" max="1798" width="102.75" style="444" customWidth="1"/>
    <col min="1799" max="2048" width="11" style="444"/>
    <col min="2049" max="2049" width="2" style="444" customWidth="1"/>
    <col min="2050" max="2050" width="78" style="444" customWidth="1"/>
    <col min="2051" max="2054" width="102.75" style="444" customWidth="1"/>
    <col min="2055" max="2304" width="11" style="444"/>
    <col min="2305" max="2305" width="2" style="444" customWidth="1"/>
    <col min="2306" max="2306" width="78" style="444" customWidth="1"/>
    <col min="2307" max="2310" width="102.75" style="444" customWidth="1"/>
    <col min="2311" max="2560" width="11" style="444"/>
    <col min="2561" max="2561" width="2" style="444" customWidth="1"/>
    <col min="2562" max="2562" width="78" style="444" customWidth="1"/>
    <col min="2563" max="2566" width="102.75" style="444" customWidth="1"/>
    <col min="2567" max="2816" width="11" style="444"/>
    <col min="2817" max="2817" width="2" style="444" customWidth="1"/>
    <col min="2818" max="2818" width="78" style="444" customWidth="1"/>
    <col min="2819" max="2822" width="102.75" style="444" customWidth="1"/>
    <col min="2823" max="3072" width="11" style="444"/>
    <col min="3073" max="3073" width="2" style="444" customWidth="1"/>
    <col min="3074" max="3074" width="78" style="444" customWidth="1"/>
    <col min="3075" max="3078" width="102.75" style="444" customWidth="1"/>
    <col min="3079" max="3328" width="11" style="444"/>
    <col min="3329" max="3329" width="2" style="444" customWidth="1"/>
    <col min="3330" max="3330" width="78" style="444" customWidth="1"/>
    <col min="3331" max="3334" width="102.75" style="444" customWidth="1"/>
    <col min="3335" max="3584" width="11" style="444"/>
    <col min="3585" max="3585" width="2" style="444" customWidth="1"/>
    <col min="3586" max="3586" width="78" style="444" customWidth="1"/>
    <col min="3587" max="3590" width="102.75" style="444" customWidth="1"/>
    <col min="3591" max="3840" width="11" style="444"/>
    <col min="3841" max="3841" width="2" style="444" customWidth="1"/>
    <col min="3842" max="3842" width="78" style="444" customWidth="1"/>
    <col min="3843" max="3846" width="102.75" style="444" customWidth="1"/>
    <col min="3847" max="4096" width="11" style="444"/>
    <col min="4097" max="4097" width="2" style="444" customWidth="1"/>
    <col min="4098" max="4098" width="78" style="444" customWidth="1"/>
    <col min="4099" max="4102" width="102.75" style="444" customWidth="1"/>
    <col min="4103" max="4352" width="11" style="444"/>
    <col min="4353" max="4353" width="2" style="444" customWidth="1"/>
    <col min="4354" max="4354" width="78" style="444" customWidth="1"/>
    <col min="4355" max="4358" width="102.75" style="444" customWidth="1"/>
    <col min="4359" max="4608" width="11" style="444"/>
    <col min="4609" max="4609" width="2" style="444" customWidth="1"/>
    <col min="4610" max="4610" width="78" style="444" customWidth="1"/>
    <col min="4611" max="4614" width="102.75" style="444" customWidth="1"/>
    <col min="4615" max="4864" width="11" style="444"/>
    <col min="4865" max="4865" width="2" style="444" customWidth="1"/>
    <col min="4866" max="4866" width="78" style="444" customWidth="1"/>
    <col min="4867" max="4870" width="102.75" style="444" customWidth="1"/>
    <col min="4871" max="5120" width="11" style="444"/>
    <col min="5121" max="5121" width="2" style="444" customWidth="1"/>
    <col min="5122" max="5122" width="78" style="444" customWidth="1"/>
    <col min="5123" max="5126" width="102.75" style="444" customWidth="1"/>
    <col min="5127" max="5376" width="11" style="444"/>
    <col min="5377" max="5377" width="2" style="444" customWidth="1"/>
    <col min="5378" max="5378" width="78" style="444" customWidth="1"/>
    <col min="5379" max="5382" width="102.75" style="444" customWidth="1"/>
    <col min="5383" max="5632" width="11" style="444"/>
    <col min="5633" max="5633" width="2" style="444" customWidth="1"/>
    <col min="5634" max="5634" width="78" style="444" customWidth="1"/>
    <col min="5635" max="5638" width="102.75" style="444" customWidth="1"/>
    <col min="5639" max="5888" width="11" style="444"/>
    <col min="5889" max="5889" width="2" style="444" customWidth="1"/>
    <col min="5890" max="5890" width="78" style="444" customWidth="1"/>
    <col min="5891" max="5894" width="102.75" style="444" customWidth="1"/>
    <col min="5895" max="6144" width="11" style="444"/>
    <col min="6145" max="6145" width="2" style="444" customWidth="1"/>
    <col min="6146" max="6146" width="78" style="444" customWidth="1"/>
    <col min="6147" max="6150" width="102.75" style="444" customWidth="1"/>
    <col min="6151" max="6400" width="11" style="444"/>
    <col min="6401" max="6401" width="2" style="444" customWidth="1"/>
    <col min="6402" max="6402" width="78" style="444" customWidth="1"/>
    <col min="6403" max="6406" width="102.75" style="444" customWidth="1"/>
    <col min="6407" max="6656" width="11" style="444"/>
    <col min="6657" max="6657" width="2" style="444" customWidth="1"/>
    <col min="6658" max="6658" width="78" style="444" customWidth="1"/>
    <col min="6659" max="6662" width="102.75" style="444" customWidth="1"/>
    <col min="6663" max="6912" width="11" style="444"/>
    <col min="6913" max="6913" width="2" style="444" customWidth="1"/>
    <col min="6914" max="6914" width="78" style="444" customWidth="1"/>
    <col min="6915" max="6918" width="102.75" style="444" customWidth="1"/>
    <col min="6919" max="7168" width="11" style="444"/>
    <col min="7169" max="7169" width="2" style="444" customWidth="1"/>
    <col min="7170" max="7170" width="78" style="444" customWidth="1"/>
    <col min="7171" max="7174" width="102.75" style="444" customWidth="1"/>
    <col min="7175" max="7424" width="11" style="444"/>
    <col min="7425" max="7425" width="2" style="444" customWidth="1"/>
    <col min="7426" max="7426" width="78" style="444" customWidth="1"/>
    <col min="7427" max="7430" width="102.75" style="444" customWidth="1"/>
    <col min="7431" max="7680" width="11" style="444"/>
    <col min="7681" max="7681" width="2" style="444" customWidth="1"/>
    <col min="7682" max="7682" width="78" style="444" customWidth="1"/>
    <col min="7683" max="7686" width="102.75" style="444" customWidth="1"/>
    <col min="7687" max="7936" width="11" style="444"/>
    <col min="7937" max="7937" width="2" style="444" customWidth="1"/>
    <col min="7938" max="7938" width="78" style="444" customWidth="1"/>
    <col min="7939" max="7942" width="102.75" style="444" customWidth="1"/>
    <col min="7943" max="8192" width="11" style="444"/>
    <col min="8193" max="8193" width="2" style="444" customWidth="1"/>
    <col min="8194" max="8194" width="78" style="444" customWidth="1"/>
    <col min="8195" max="8198" width="102.75" style="444" customWidth="1"/>
    <col min="8199" max="8448" width="11" style="444"/>
    <col min="8449" max="8449" width="2" style="444" customWidth="1"/>
    <col min="8450" max="8450" width="78" style="444" customWidth="1"/>
    <col min="8451" max="8454" width="102.75" style="444" customWidth="1"/>
    <col min="8455" max="8704" width="11" style="444"/>
    <col min="8705" max="8705" width="2" style="444" customWidth="1"/>
    <col min="8706" max="8706" width="78" style="444" customWidth="1"/>
    <col min="8707" max="8710" width="102.75" style="444" customWidth="1"/>
    <col min="8711" max="8960" width="11" style="444"/>
    <col min="8961" max="8961" width="2" style="444" customWidth="1"/>
    <col min="8962" max="8962" width="78" style="444" customWidth="1"/>
    <col min="8963" max="8966" width="102.75" style="444" customWidth="1"/>
    <col min="8967" max="9216" width="11" style="444"/>
    <col min="9217" max="9217" width="2" style="444" customWidth="1"/>
    <col min="9218" max="9218" width="78" style="444" customWidth="1"/>
    <col min="9219" max="9222" width="102.75" style="444" customWidth="1"/>
    <col min="9223" max="9472" width="11" style="444"/>
    <col min="9473" max="9473" width="2" style="444" customWidth="1"/>
    <col min="9474" max="9474" width="78" style="444" customWidth="1"/>
    <col min="9475" max="9478" width="102.75" style="444" customWidth="1"/>
    <col min="9479" max="9728" width="11" style="444"/>
    <col min="9729" max="9729" width="2" style="444" customWidth="1"/>
    <col min="9730" max="9730" width="78" style="444" customWidth="1"/>
    <col min="9731" max="9734" width="102.75" style="444" customWidth="1"/>
    <col min="9735" max="9984" width="11" style="444"/>
    <col min="9985" max="9985" width="2" style="444" customWidth="1"/>
    <col min="9986" max="9986" width="78" style="444" customWidth="1"/>
    <col min="9987" max="9990" width="102.75" style="444" customWidth="1"/>
    <col min="9991" max="10240" width="11" style="444"/>
    <col min="10241" max="10241" width="2" style="444" customWidth="1"/>
    <col min="10242" max="10242" width="78" style="444" customWidth="1"/>
    <col min="10243" max="10246" width="102.75" style="444" customWidth="1"/>
    <col min="10247" max="10496" width="11" style="444"/>
    <col min="10497" max="10497" width="2" style="444" customWidth="1"/>
    <col min="10498" max="10498" width="78" style="444" customWidth="1"/>
    <col min="10499" max="10502" width="102.75" style="444" customWidth="1"/>
    <col min="10503" max="10752" width="11" style="444"/>
    <col min="10753" max="10753" width="2" style="444" customWidth="1"/>
    <col min="10754" max="10754" width="78" style="444" customWidth="1"/>
    <col min="10755" max="10758" width="102.75" style="444" customWidth="1"/>
    <col min="10759" max="11008" width="11" style="444"/>
    <col min="11009" max="11009" width="2" style="444" customWidth="1"/>
    <col min="11010" max="11010" width="78" style="444" customWidth="1"/>
    <col min="11011" max="11014" width="102.75" style="444" customWidth="1"/>
    <col min="11015" max="11264" width="11" style="444"/>
    <col min="11265" max="11265" width="2" style="444" customWidth="1"/>
    <col min="11266" max="11266" width="78" style="444" customWidth="1"/>
    <col min="11267" max="11270" width="102.75" style="444" customWidth="1"/>
    <col min="11271" max="11520" width="11" style="444"/>
    <col min="11521" max="11521" width="2" style="444" customWidth="1"/>
    <col min="11522" max="11522" width="78" style="444" customWidth="1"/>
    <col min="11523" max="11526" width="102.75" style="444" customWidth="1"/>
    <col min="11527" max="11776" width="11" style="444"/>
    <col min="11777" max="11777" width="2" style="444" customWidth="1"/>
    <col min="11778" max="11778" width="78" style="444" customWidth="1"/>
    <col min="11779" max="11782" width="102.75" style="444" customWidth="1"/>
    <col min="11783" max="12032" width="11" style="444"/>
    <col min="12033" max="12033" width="2" style="444" customWidth="1"/>
    <col min="12034" max="12034" width="78" style="444" customWidth="1"/>
    <col min="12035" max="12038" width="102.75" style="444" customWidth="1"/>
    <col min="12039" max="12288" width="11" style="444"/>
    <col min="12289" max="12289" width="2" style="444" customWidth="1"/>
    <col min="12290" max="12290" width="78" style="444" customWidth="1"/>
    <col min="12291" max="12294" width="102.75" style="444" customWidth="1"/>
    <col min="12295" max="12544" width="11" style="444"/>
    <col min="12545" max="12545" width="2" style="444" customWidth="1"/>
    <col min="12546" max="12546" width="78" style="444" customWidth="1"/>
    <col min="12547" max="12550" width="102.75" style="444" customWidth="1"/>
    <col min="12551" max="12800" width="11" style="444"/>
    <col min="12801" max="12801" width="2" style="444" customWidth="1"/>
    <col min="12802" max="12802" width="78" style="444" customWidth="1"/>
    <col min="12803" max="12806" width="102.75" style="444" customWidth="1"/>
    <col min="12807" max="13056" width="11" style="444"/>
    <col min="13057" max="13057" width="2" style="444" customWidth="1"/>
    <col min="13058" max="13058" width="78" style="444" customWidth="1"/>
    <col min="13059" max="13062" width="102.75" style="444" customWidth="1"/>
    <col min="13063" max="13312" width="11" style="444"/>
    <col min="13313" max="13313" width="2" style="444" customWidth="1"/>
    <col min="13314" max="13314" width="78" style="444" customWidth="1"/>
    <col min="13315" max="13318" width="102.75" style="444" customWidth="1"/>
    <col min="13319" max="13568" width="11" style="444"/>
    <col min="13569" max="13569" width="2" style="444" customWidth="1"/>
    <col min="13570" max="13570" width="78" style="444" customWidth="1"/>
    <col min="13571" max="13574" width="102.75" style="444" customWidth="1"/>
    <col min="13575" max="13824" width="11" style="444"/>
    <col min="13825" max="13825" width="2" style="444" customWidth="1"/>
    <col min="13826" max="13826" width="78" style="444" customWidth="1"/>
    <col min="13827" max="13830" width="102.75" style="444" customWidth="1"/>
    <col min="13831" max="14080" width="11" style="444"/>
    <col min="14081" max="14081" width="2" style="444" customWidth="1"/>
    <col min="14082" max="14082" width="78" style="444" customWidth="1"/>
    <col min="14083" max="14086" width="102.75" style="444" customWidth="1"/>
    <col min="14087" max="14336" width="11" style="444"/>
    <col min="14337" max="14337" width="2" style="444" customWidth="1"/>
    <col min="14338" max="14338" width="78" style="444" customWidth="1"/>
    <col min="14339" max="14342" width="102.75" style="444" customWidth="1"/>
    <col min="14343" max="14592" width="11" style="444"/>
    <col min="14593" max="14593" width="2" style="444" customWidth="1"/>
    <col min="14594" max="14594" width="78" style="444" customWidth="1"/>
    <col min="14595" max="14598" width="102.75" style="444" customWidth="1"/>
    <col min="14599" max="14848" width="11" style="444"/>
    <col min="14849" max="14849" width="2" style="444" customWidth="1"/>
    <col min="14850" max="14850" width="78" style="444" customWidth="1"/>
    <col min="14851" max="14854" width="102.75" style="444" customWidth="1"/>
    <col min="14855" max="15104" width="11" style="444"/>
    <col min="15105" max="15105" width="2" style="444" customWidth="1"/>
    <col min="15106" max="15106" width="78" style="444" customWidth="1"/>
    <col min="15107" max="15110" width="102.75" style="444" customWidth="1"/>
    <col min="15111" max="15360" width="11" style="444"/>
    <col min="15361" max="15361" width="2" style="444" customWidth="1"/>
    <col min="15362" max="15362" width="78" style="444" customWidth="1"/>
    <col min="15363" max="15366" width="102.75" style="444" customWidth="1"/>
    <col min="15367" max="15616" width="11" style="444"/>
    <col min="15617" max="15617" width="2" style="444" customWidth="1"/>
    <col min="15618" max="15618" width="78" style="444" customWidth="1"/>
    <col min="15619" max="15622" width="102.75" style="444" customWidth="1"/>
    <col min="15623" max="15872" width="11" style="444"/>
    <col min="15873" max="15873" width="2" style="444" customWidth="1"/>
    <col min="15874" max="15874" width="78" style="444" customWidth="1"/>
    <col min="15875" max="15878" width="102.75" style="444" customWidth="1"/>
    <col min="15879" max="16128" width="11" style="444"/>
    <col min="16129" max="16129" width="2" style="444" customWidth="1"/>
    <col min="16130" max="16130" width="78" style="444" customWidth="1"/>
    <col min="16131" max="16134" width="102.75" style="444" customWidth="1"/>
    <col min="16135" max="16384" width="11" style="444"/>
  </cols>
  <sheetData>
    <row r="1" spans="1:2" s="441" customFormat="1" ht="36.75" customHeight="1" x14ac:dyDescent="0.2">
      <c r="A1" s="439"/>
      <c r="B1" s="440" t="s">
        <v>6</v>
      </c>
    </row>
    <row r="2" spans="1:2" s="442" customFormat="1" ht="19.5" customHeight="1" x14ac:dyDescent="0.2">
      <c r="B2" s="443" t="s">
        <v>402</v>
      </c>
    </row>
    <row r="3" spans="1:2" ht="15" x14ac:dyDescent="0.25">
      <c r="B3" s="445" t="s">
        <v>403</v>
      </c>
    </row>
    <row r="5" spans="1:2" ht="29.25" customHeight="1" x14ac:dyDescent="0.2">
      <c r="B5" s="446" t="s">
        <v>404</v>
      </c>
    </row>
    <row r="6" spans="1:2" ht="9.9499999999999993" customHeight="1" x14ac:dyDescent="0.2">
      <c r="B6" s="446"/>
    </row>
    <row r="7" spans="1:2" ht="73.5" customHeight="1" x14ac:dyDescent="0.2">
      <c r="B7" s="446" t="s">
        <v>405</v>
      </c>
    </row>
    <row r="8" spans="1:2" ht="9.9499999999999993" customHeight="1" x14ac:dyDescent="0.2">
      <c r="B8" s="446"/>
    </row>
    <row r="9" spans="1:2" ht="50.25" customHeight="1" x14ac:dyDescent="0.2">
      <c r="B9" s="446" t="s">
        <v>406</v>
      </c>
    </row>
    <row r="10" spans="1:2" ht="9.9499999999999993" customHeight="1" x14ac:dyDescent="0.2">
      <c r="B10" s="446"/>
    </row>
    <row r="11" spans="1:2" ht="79.5" customHeight="1" x14ac:dyDescent="0.2">
      <c r="B11" s="446" t="s">
        <v>407</v>
      </c>
    </row>
    <row r="12" spans="1:2" ht="9.9499999999999993" customHeight="1" x14ac:dyDescent="0.2">
      <c r="B12" s="446"/>
    </row>
    <row r="13" spans="1:2" ht="48.75" customHeight="1" x14ac:dyDescent="0.2">
      <c r="B13" s="446" t="s">
        <v>408</v>
      </c>
    </row>
    <row r="14" spans="1:2" ht="9.9499999999999993" customHeight="1" x14ac:dyDescent="0.2">
      <c r="B14" s="446"/>
    </row>
    <row r="15" spans="1:2" ht="33" customHeight="1" x14ac:dyDescent="0.2">
      <c r="B15" s="446" t="s">
        <v>409</v>
      </c>
    </row>
    <row r="16" spans="1:2" ht="9.9499999999999993" customHeight="1" x14ac:dyDescent="0.2">
      <c r="B16" s="446"/>
    </row>
    <row r="17" spans="2:2" ht="105" customHeight="1" x14ac:dyDescent="0.2">
      <c r="B17" s="446" t="s">
        <v>410</v>
      </c>
    </row>
    <row r="18" spans="2:2" ht="9.9499999999999993" customHeight="1" x14ac:dyDescent="0.2">
      <c r="B18" s="446"/>
    </row>
    <row r="19" spans="2:2" ht="13.5" customHeight="1" x14ac:dyDescent="0.2">
      <c r="B19" s="447" t="s">
        <v>411</v>
      </c>
    </row>
    <row r="20" spans="2:2" ht="40.5" customHeight="1" x14ac:dyDescent="0.2">
      <c r="B20" s="448"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1" customWidth="1"/>
    <col min="2" max="2" width="78" style="451" customWidth="1"/>
    <col min="3" max="6" width="11" style="451"/>
    <col min="7" max="7" width="4.125" style="451" customWidth="1"/>
    <col min="8" max="256" width="11" style="451"/>
    <col min="257" max="257" width="1.875" style="451" customWidth="1"/>
    <col min="258" max="258" width="78" style="451" customWidth="1"/>
    <col min="259" max="262" width="11" style="451"/>
    <col min="263" max="263" width="4.125" style="451" customWidth="1"/>
    <col min="264" max="512" width="11" style="451"/>
    <col min="513" max="513" width="1.875" style="451" customWidth="1"/>
    <col min="514" max="514" width="78" style="451" customWidth="1"/>
    <col min="515" max="518" width="11" style="451"/>
    <col min="519" max="519" width="4.125" style="451" customWidth="1"/>
    <col min="520" max="768" width="11" style="451"/>
    <col min="769" max="769" width="1.875" style="451" customWidth="1"/>
    <col min="770" max="770" width="78" style="451" customWidth="1"/>
    <col min="771" max="774" width="11" style="451"/>
    <col min="775" max="775" width="4.125" style="451" customWidth="1"/>
    <col min="776" max="1024" width="11" style="451"/>
    <col min="1025" max="1025" width="1.875" style="451" customWidth="1"/>
    <col min="1026" max="1026" width="78" style="451" customWidth="1"/>
    <col min="1027" max="1030" width="11" style="451"/>
    <col min="1031" max="1031" width="4.125" style="451" customWidth="1"/>
    <col min="1032" max="1280" width="11" style="451"/>
    <col min="1281" max="1281" width="1.875" style="451" customWidth="1"/>
    <col min="1282" max="1282" width="78" style="451" customWidth="1"/>
    <col min="1283" max="1286" width="11" style="451"/>
    <col min="1287" max="1287" width="4.125" style="451" customWidth="1"/>
    <col min="1288" max="1536" width="11" style="451"/>
    <col min="1537" max="1537" width="1.875" style="451" customWidth="1"/>
    <col min="1538" max="1538" width="78" style="451" customWidth="1"/>
    <col min="1539" max="1542" width="11" style="451"/>
    <col min="1543" max="1543" width="4.125" style="451" customWidth="1"/>
    <col min="1544" max="1792" width="11" style="451"/>
    <col min="1793" max="1793" width="1.875" style="451" customWidth="1"/>
    <col min="1794" max="1794" width="78" style="451" customWidth="1"/>
    <col min="1795" max="1798" width="11" style="451"/>
    <col min="1799" max="1799" width="4.125" style="451" customWidth="1"/>
    <col min="1800" max="2048" width="11" style="451"/>
    <col min="2049" max="2049" width="1.875" style="451" customWidth="1"/>
    <col min="2050" max="2050" width="78" style="451" customWidth="1"/>
    <col min="2051" max="2054" width="11" style="451"/>
    <col min="2055" max="2055" width="4.125" style="451" customWidth="1"/>
    <col min="2056" max="2304" width="11" style="451"/>
    <col min="2305" max="2305" width="1.875" style="451" customWidth="1"/>
    <col min="2306" max="2306" width="78" style="451" customWidth="1"/>
    <col min="2307" max="2310" width="11" style="451"/>
    <col min="2311" max="2311" width="4.125" style="451" customWidth="1"/>
    <col min="2312" max="2560" width="11" style="451"/>
    <col min="2561" max="2561" width="1.875" style="451" customWidth="1"/>
    <col min="2562" max="2562" width="78" style="451" customWidth="1"/>
    <col min="2563" max="2566" width="11" style="451"/>
    <col min="2567" max="2567" width="4.125" style="451" customWidth="1"/>
    <col min="2568" max="2816" width="11" style="451"/>
    <col min="2817" max="2817" width="1.875" style="451" customWidth="1"/>
    <col min="2818" max="2818" width="78" style="451" customWidth="1"/>
    <col min="2819" max="2822" width="11" style="451"/>
    <col min="2823" max="2823" width="4.125" style="451" customWidth="1"/>
    <col min="2824" max="3072" width="11" style="451"/>
    <col min="3073" max="3073" width="1.875" style="451" customWidth="1"/>
    <col min="3074" max="3074" width="78" style="451" customWidth="1"/>
    <col min="3075" max="3078" width="11" style="451"/>
    <col min="3079" max="3079" width="4.125" style="451" customWidth="1"/>
    <col min="3080" max="3328" width="11" style="451"/>
    <col min="3329" max="3329" width="1.875" style="451" customWidth="1"/>
    <col min="3330" max="3330" width="78" style="451" customWidth="1"/>
    <col min="3331" max="3334" width="11" style="451"/>
    <col min="3335" max="3335" width="4.125" style="451" customWidth="1"/>
    <col min="3336" max="3584" width="11" style="451"/>
    <col min="3585" max="3585" width="1.875" style="451" customWidth="1"/>
    <col min="3586" max="3586" width="78" style="451" customWidth="1"/>
    <col min="3587" max="3590" width="11" style="451"/>
    <col min="3591" max="3591" width="4.125" style="451" customWidth="1"/>
    <col min="3592" max="3840" width="11" style="451"/>
    <col min="3841" max="3841" width="1.875" style="451" customWidth="1"/>
    <col min="3842" max="3842" width="78" style="451" customWidth="1"/>
    <col min="3843" max="3846" width="11" style="451"/>
    <col min="3847" max="3847" width="4.125" style="451" customWidth="1"/>
    <col min="3848" max="4096" width="11" style="451"/>
    <col min="4097" max="4097" width="1.875" style="451" customWidth="1"/>
    <col min="4098" max="4098" width="78" style="451" customWidth="1"/>
    <col min="4099" max="4102" width="11" style="451"/>
    <col min="4103" max="4103" width="4.125" style="451" customWidth="1"/>
    <col min="4104" max="4352" width="11" style="451"/>
    <col min="4353" max="4353" width="1.875" style="451" customWidth="1"/>
    <col min="4354" max="4354" width="78" style="451" customWidth="1"/>
    <col min="4355" max="4358" width="11" style="451"/>
    <col min="4359" max="4359" width="4.125" style="451" customWidth="1"/>
    <col min="4360" max="4608" width="11" style="451"/>
    <col min="4609" max="4609" width="1.875" style="451" customWidth="1"/>
    <col min="4610" max="4610" width="78" style="451" customWidth="1"/>
    <col min="4611" max="4614" width="11" style="451"/>
    <col min="4615" max="4615" width="4.125" style="451" customWidth="1"/>
    <col min="4616" max="4864" width="11" style="451"/>
    <col min="4865" max="4865" width="1.875" style="451" customWidth="1"/>
    <col min="4866" max="4866" width="78" style="451" customWidth="1"/>
    <col min="4867" max="4870" width="11" style="451"/>
    <col min="4871" max="4871" width="4.125" style="451" customWidth="1"/>
    <col min="4872" max="5120" width="11" style="451"/>
    <col min="5121" max="5121" width="1.875" style="451" customWidth="1"/>
    <col min="5122" max="5122" width="78" style="451" customWidth="1"/>
    <col min="5123" max="5126" width="11" style="451"/>
    <col min="5127" max="5127" width="4.125" style="451" customWidth="1"/>
    <col min="5128" max="5376" width="11" style="451"/>
    <col min="5377" max="5377" width="1.875" style="451" customWidth="1"/>
    <col min="5378" max="5378" width="78" style="451" customWidth="1"/>
    <col min="5379" max="5382" width="11" style="451"/>
    <col min="5383" max="5383" width="4.125" style="451" customWidth="1"/>
    <col min="5384" max="5632" width="11" style="451"/>
    <col min="5633" max="5633" width="1.875" style="451" customWidth="1"/>
    <col min="5634" max="5634" width="78" style="451" customWidth="1"/>
    <col min="5635" max="5638" width="11" style="451"/>
    <col min="5639" max="5639" width="4.125" style="451" customWidth="1"/>
    <col min="5640" max="5888" width="11" style="451"/>
    <col min="5889" max="5889" width="1.875" style="451" customWidth="1"/>
    <col min="5890" max="5890" width="78" style="451" customWidth="1"/>
    <col min="5891" max="5894" width="11" style="451"/>
    <col min="5895" max="5895" width="4.125" style="451" customWidth="1"/>
    <col min="5896" max="6144" width="11" style="451"/>
    <col min="6145" max="6145" width="1.875" style="451" customWidth="1"/>
    <col min="6146" max="6146" width="78" style="451" customWidth="1"/>
    <col min="6147" max="6150" width="11" style="451"/>
    <col min="6151" max="6151" width="4.125" style="451" customWidth="1"/>
    <col min="6152" max="6400" width="11" style="451"/>
    <col min="6401" max="6401" width="1.875" style="451" customWidth="1"/>
    <col min="6402" max="6402" width="78" style="451" customWidth="1"/>
    <col min="6403" max="6406" width="11" style="451"/>
    <col min="6407" max="6407" width="4.125" style="451" customWidth="1"/>
    <col min="6408" max="6656" width="11" style="451"/>
    <col min="6657" max="6657" width="1.875" style="451" customWidth="1"/>
    <col min="6658" max="6658" width="78" style="451" customWidth="1"/>
    <col min="6659" max="6662" width="11" style="451"/>
    <col min="6663" max="6663" width="4.125" style="451" customWidth="1"/>
    <col min="6664" max="6912" width="11" style="451"/>
    <col min="6913" max="6913" width="1.875" style="451" customWidth="1"/>
    <col min="6914" max="6914" width="78" style="451" customWidth="1"/>
    <col min="6915" max="6918" width="11" style="451"/>
    <col min="6919" max="6919" width="4.125" style="451" customWidth="1"/>
    <col min="6920" max="7168" width="11" style="451"/>
    <col min="7169" max="7169" width="1.875" style="451" customWidth="1"/>
    <col min="7170" max="7170" width="78" style="451" customWidth="1"/>
    <col min="7171" max="7174" width="11" style="451"/>
    <col min="7175" max="7175" width="4.125" style="451" customWidth="1"/>
    <col min="7176" max="7424" width="11" style="451"/>
    <col min="7425" max="7425" width="1.875" style="451" customWidth="1"/>
    <col min="7426" max="7426" width="78" style="451" customWidth="1"/>
    <col min="7427" max="7430" width="11" style="451"/>
    <col min="7431" max="7431" width="4.125" style="451" customWidth="1"/>
    <col min="7432" max="7680" width="11" style="451"/>
    <col min="7681" max="7681" width="1.875" style="451" customWidth="1"/>
    <col min="7682" max="7682" width="78" style="451" customWidth="1"/>
    <col min="7683" max="7686" width="11" style="451"/>
    <col min="7687" max="7687" width="4.125" style="451" customWidth="1"/>
    <col min="7688" max="7936" width="11" style="451"/>
    <col min="7937" max="7937" width="1.875" style="451" customWidth="1"/>
    <col min="7938" max="7938" width="78" style="451" customWidth="1"/>
    <col min="7939" max="7942" width="11" style="451"/>
    <col min="7943" max="7943" width="4.125" style="451" customWidth="1"/>
    <col min="7944" max="8192" width="11" style="451"/>
    <col min="8193" max="8193" width="1.875" style="451" customWidth="1"/>
    <col min="8194" max="8194" width="78" style="451" customWidth="1"/>
    <col min="8195" max="8198" width="11" style="451"/>
    <col min="8199" max="8199" width="4.125" style="451" customWidth="1"/>
    <col min="8200" max="8448" width="11" style="451"/>
    <col min="8449" max="8449" width="1.875" style="451" customWidth="1"/>
    <col min="8450" max="8450" width="78" style="451" customWidth="1"/>
    <col min="8451" max="8454" width="11" style="451"/>
    <col min="8455" max="8455" width="4.125" style="451" customWidth="1"/>
    <col min="8456" max="8704" width="11" style="451"/>
    <col min="8705" max="8705" width="1.875" style="451" customWidth="1"/>
    <col min="8706" max="8706" width="78" style="451" customWidth="1"/>
    <col min="8707" max="8710" width="11" style="451"/>
    <col min="8711" max="8711" width="4.125" style="451" customWidth="1"/>
    <col min="8712" max="8960" width="11" style="451"/>
    <col min="8961" max="8961" width="1.875" style="451" customWidth="1"/>
    <col min="8962" max="8962" width="78" style="451" customWidth="1"/>
    <col min="8963" max="8966" width="11" style="451"/>
    <col min="8967" max="8967" width="4.125" style="451" customWidth="1"/>
    <col min="8968" max="9216" width="11" style="451"/>
    <col min="9217" max="9217" width="1.875" style="451" customWidth="1"/>
    <col min="9218" max="9218" width="78" style="451" customWidth="1"/>
    <col min="9219" max="9222" width="11" style="451"/>
    <col min="9223" max="9223" width="4.125" style="451" customWidth="1"/>
    <col min="9224" max="9472" width="11" style="451"/>
    <col min="9473" max="9473" width="1.875" style="451" customWidth="1"/>
    <col min="9474" max="9474" width="78" style="451" customWidth="1"/>
    <col min="9475" max="9478" width="11" style="451"/>
    <col min="9479" max="9479" width="4.125" style="451" customWidth="1"/>
    <col min="9480" max="9728" width="11" style="451"/>
    <col min="9729" max="9729" width="1.875" style="451" customWidth="1"/>
    <col min="9730" max="9730" width="78" style="451" customWidth="1"/>
    <col min="9731" max="9734" width="11" style="451"/>
    <col min="9735" max="9735" width="4.125" style="451" customWidth="1"/>
    <col min="9736" max="9984" width="11" style="451"/>
    <col min="9985" max="9985" width="1.875" style="451" customWidth="1"/>
    <col min="9986" max="9986" width="78" style="451" customWidth="1"/>
    <col min="9987" max="9990" width="11" style="451"/>
    <col min="9991" max="9991" width="4.125" style="451" customWidth="1"/>
    <col min="9992" max="10240" width="11" style="451"/>
    <col min="10241" max="10241" width="1.875" style="451" customWidth="1"/>
    <col min="10242" max="10242" width="78" style="451" customWidth="1"/>
    <col min="10243" max="10246" width="11" style="451"/>
    <col min="10247" max="10247" width="4.125" style="451" customWidth="1"/>
    <col min="10248" max="10496" width="11" style="451"/>
    <col min="10497" max="10497" width="1.875" style="451" customWidth="1"/>
    <col min="10498" max="10498" width="78" style="451" customWidth="1"/>
    <col min="10499" max="10502" width="11" style="451"/>
    <col min="10503" max="10503" width="4.125" style="451" customWidth="1"/>
    <col min="10504" max="10752" width="11" style="451"/>
    <col min="10753" max="10753" width="1.875" style="451" customWidth="1"/>
    <col min="10754" max="10754" width="78" style="451" customWidth="1"/>
    <col min="10755" max="10758" width="11" style="451"/>
    <col min="10759" max="10759" width="4.125" style="451" customWidth="1"/>
    <col min="10760" max="11008" width="11" style="451"/>
    <col min="11009" max="11009" width="1.875" style="451" customWidth="1"/>
    <col min="11010" max="11010" width="78" style="451" customWidth="1"/>
    <col min="11011" max="11014" width="11" style="451"/>
    <col min="11015" max="11015" width="4.125" style="451" customWidth="1"/>
    <col min="11016" max="11264" width="11" style="451"/>
    <col min="11265" max="11265" width="1.875" style="451" customWidth="1"/>
    <col min="11266" max="11266" width="78" style="451" customWidth="1"/>
    <col min="11267" max="11270" width="11" style="451"/>
    <col min="11271" max="11271" width="4.125" style="451" customWidth="1"/>
    <col min="11272" max="11520" width="11" style="451"/>
    <col min="11521" max="11521" width="1.875" style="451" customWidth="1"/>
    <col min="11522" max="11522" width="78" style="451" customWidth="1"/>
    <col min="11523" max="11526" width="11" style="451"/>
    <col min="11527" max="11527" width="4.125" style="451" customWidth="1"/>
    <col min="11528" max="11776" width="11" style="451"/>
    <col min="11777" max="11777" width="1.875" style="451" customWidth="1"/>
    <col min="11778" max="11778" width="78" style="451" customWidth="1"/>
    <col min="11779" max="11782" width="11" style="451"/>
    <col min="11783" max="11783" width="4.125" style="451" customWidth="1"/>
    <col min="11784" max="12032" width="11" style="451"/>
    <col min="12033" max="12033" width="1.875" style="451" customWidth="1"/>
    <col min="12034" max="12034" width="78" style="451" customWidth="1"/>
    <col min="12035" max="12038" width="11" style="451"/>
    <col min="12039" max="12039" width="4.125" style="451" customWidth="1"/>
    <col min="12040" max="12288" width="11" style="451"/>
    <col min="12289" max="12289" width="1.875" style="451" customWidth="1"/>
    <col min="12290" max="12290" width="78" style="451" customWidth="1"/>
    <col min="12291" max="12294" width="11" style="451"/>
    <col min="12295" max="12295" width="4.125" style="451" customWidth="1"/>
    <col min="12296" max="12544" width="11" style="451"/>
    <col min="12545" max="12545" width="1.875" style="451" customWidth="1"/>
    <col min="12546" max="12546" width="78" style="451" customWidth="1"/>
    <col min="12547" max="12550" width="11" style="451"/>
    <col min="12551" max="12551" width="4.125" style="451" customWidth="1"/>
    <col min="12552" max="12800" width="11" style="451"/>
    <col min="12801" max="12801" width="1.875" style="451" customWidth="1"/>
    <col min="12802" max="12802" width="78" style="451" customWidth="1"/>
    <col min="12803" max="12806" width="11" style="451"/>
    <col min="12807" max="12807" width="4.125" style="451" customWidth="1"/>
    <col min="12808" max="13056" width="11" style="451"/>
    <col min="13057" max="13057" width="1.875" style="451" customWidth="1"/>
    <col min="13058" max="13058" width="78" style="451" customWidth="1"/>
    <col min="13059" max="13062" width="11" style="451"/>
    <col min="13063" max="13063" width="4.125" style="451" customWidth="1"/>
    <col min="13064" max="13312" width="11" style="451"/>
    <col min="13313" max="13313" width="1.875" style="451" customWidth="1"/>
    <col min="13314" max="13314" width="78" style="451" customWidth="1"/>
    <col min="13315" max="13318" width="11" style="451"/>
    <col min="13319" max="13319" width="4.125" style="451" customWidth="1"/>
    <col min="13320" max="13568" width="11" style="451"/>
    <col min="13569" max="13569" width="1.875" style="451" customWidth="1"/>
    <col min="13570" max="13570" width="78" style="451" customWidth="1"/>
    <col min="13571" max="13574" width="11" style="451"/>
    <col min="13575" max="13575" width="4.125" style="451" customWidth="1"/>
    <col min="13576" max="13824" width="11" style="451"/>
    <col min="13825" max="13825" width="1.875" style="451" customWidth="1"/>
    <col min="13826" max="13826" width="78" style="451" customWidth="1"/>
    <col min="13827" max="13830" width="11" style="451"/>
    <col min="13831" max="13831" width="4.125" style="451" customWidth="1"/>
    <col min="13832" max="14080" width="11" style="451"/>
    <col min="14081" max="14081" width="1.875" style="451" customWidth="1"/>
    <col min="14082" max="14082" width="78" style="451" customWidth="1"/>
    <col min="14083" max="14086" width="11" style="451"/>
    <col min="14087" max="14087" width="4.125" style="451" customWidth="1"/>
    <col min="14088" max="14336" width="11" style="451"/>
    <col min="14337" max="14337" width="1.875" style="451" customWidth="1"/>
    <col min="14338" max="14338" width="78" style="451" customWidth="1"/>
    <col min="14339" max="14342" width="11" style="451"/>
    <col min="14343" max="14343" width="4.125" style="451" customWidth="1"/>
    <col min="14344" max="14592" width="11" style="451"/>
    <col min="14593" max="14593" width="1.875" style="451" customWidth="1"/>
    <col min="14594" max="14594" width="78" style="451" customWidth="1"/>
    <col min="14595" max="14598" width="11" style="451"/>
    <col min="14599" max="14599" width="4.125" style="451" customWidth="1"/>
    <col min="14600" max="14848" width="11" style="451"/>
    <col min="14849" max="14849" width="1.875" style="451" customWidth="1"/>
    <col min="14850" max="14850" width="78" style="451" customWidth="1"/>
    <col min="14851" max="14854" width="11" style="451"/>
    <col min="14855" max="14855" width="4.125" style="451" customWidth="1"/>
    <col min="14856" max="15104" width="11" style="451"/>
    <col min="15105" max="15105" width="1.875" style="451" customWidth="1"/>
    <col min="15106" max="15106" width="78" style="451" customWidth="1"/>
    <col min="15107" max="15110" width="11" style="451"/>
    <col min="15111" max="15111" width="4.125" style="451" customWidth="1"/>
    <col min="15112" max="15360" width="11" style="451"/>
    <col min="15361" max="15361" width="1.875" style="451" customWidth="1"/>
    <col min="15362" max="15362" width="78" style="451" customWidth="1"/>
    <col min="15363" max="15366" width="11" style="451"/>
    <col min="15367" max="15367" width="4.125" style="451" customWidth="1"/>
    <col min="15368" max="15616" width="11" style="451"/>
    <col min="15617" max="15617" width="1.875" style="451" customWidth="1"/>
    <col min="15618" max="15618" width="78" style="451" customWidth="1"/>
    <col min="15619" max="15622" width="11" style="451"/>
    <col min="15623" max="15623" width="4.125" style="451" customWidth="1"/>
    <col min="15624" max="15872" width="11" style="451"/>
    <col min="15873" max="15873" width="1.875" style="451" customWidth="1"/>
    <col min="15874" max="15874" width="78" style="451" customWidth="1"/>
    <col min="15875" max="15878" width="11" style="451"/>
    <col min="15879" max="15879" width="4.125" style="451" customWidth="1"/>
    <col min="15880" max="16128" width="11" style="451"/>
    <col min="16129" max="16129" width="1.875" style="451" customWidth="1"/>
    <col min="16130" max="16130" width="78" style="451" customWidth="1"/>
    <col min="16131" max="16134" width="11" style="451"/>
    <col min="16135" max="16135" width="4.125" style="451" customWidth="1"/>
    <col min="16136" max="16384" width="11" style="451"/>
  </cols>
  <sheetData>
    <row r="1" spans="1:2" ht="39.75" customHeight="1" x14ac:dyDescent="0.2">
      <c r="A1" s="449"/>
      <c r="B1" s="450" t="s">
        <v>6</v>
      </c>
    </row>
    <row r="2" spans="1:2" ht="25.5" customHeight="1" x14ac:dyDescent="0.2">
      <c r="B2" s="452" t="s">
        <v>402</v>
      </c>
    </row>
    <row r="3" spans="1:2" ht="24.95" customHeight="1" x14ac:dyDescent="0.2">
      <c r="A3" s="453"/>
      <c r="B3" s="454" t="s">
        <v>413</v>
      </c>
    </row>
    <row r="4" spans="1:2" s="444" customFormat="1" ht="12" x14ac:dyDescent="0.2"/>
    <row r="5" spans="1:2" s="444" customFormat="1" ht="139.5" customHeight="1" x14ac:dyDescent="0.2">
      <c r="B5" s="446" t="s">
        <v>414</v>
      </c>
    </row>
    <row r="6" spans="1:2" s="444" customFormat="1" ht="9.9499999999999993" customHeight="1" x14ac:dyDescent="0.2">
      <c r="B6" s="446"/>
    </row>
    <row r="7" spans="1:2" s="444" customFormat="1" ht="222.75" customHeight="1" x14ac:dyDescent="0.2">
      <c r="B7" s="446" t="s">
        <v>415</v>
      </c>
    </row>
    <row r="8" spans="1:2" s="444" customFormat="1" ht="9.9499999999999993" customHeight="1" x14ac:dyDescent="0.2">
      <c r="B8" s="446"/>
    </row>
    <row r="9" spans="1:2" s="444" customFormat="1" ht="61.5" customHeight="1" x14ac:dyDescent="0.2">
      <c r="B9" s="455" t="s">
        <v>416</v>
      </c>
    </row>
    <row r="10" spans="1:2" s="444" customFormat="1" ht="9.9499999999999993" customHeight="1" x14ac:dyDescent="0.2">
      <c r="B10" s="446"/>
    </row>
    <row r="11" spans="1:2" s="444" customFormat="1" ht="152.25" customHeight="1" x14ac:dyDescent="0.2">
      <c r="B11" s="446" t="s">
        <v>417</v>
      </c>
    </row>
    <row r="12" spans="1:2" s="444" customFormat="1" ht="9.9499999999999993" customHeight="1" x14ac:dyDescent="0.2">
      <c r="B12" s="446"/>
    </row>
    <row r="13" spans="1:2" s="444" customFormat="1" ht="96" customHeight="1" x14ac:dyDescent="0.2">
      <c r="B13" s="446" t="s">
        <v>418</v>
      </c>
    </row>
    <row r="14" spans="1:2" s="444" customFormat="1" ht="9.9499999999999993" customHeight="1" x14ac:dyDescent="0.2">
      <c r="B14" s="446"/>
    </row>
    <row r="15" spans="1:2" s="444" customFormat="1" ht="176.25" customHeight="1" x14ac:dyDescent="0.2">
      <c r="B15" s="455" t="s">
        <v>419</v>
      </c>
    </row>
    <row r="16" spans="1:2" s="444" customFormat="1" ht="9.9499999999999993" customHeight="1" x14ac:dyDescent="0.2">
      <c r="B16" s="446"/>
    </row>
    <row r="17" spans="1:6" s="444" customFormat="1" ht="26.25" customHeight="1" x14ac:dyDescent="0.2">
      <c r="B17" s="447" t="s">
        <v>420</v>
      </c>
    </row>
    <row r="18" spans="1:6" s="444" customFormat="1" ht="37.5" customHeight="1" x14ac:dyDescent="0.2">
      <c r="B18" s="448" t="s">
        <v>421</v>
      </c>
    </row>
    <row r="19" spans="1:6" s="444" customFormat="1" ht="12" x14ac:dyDescent="0.2"/>
    <row r="20" spans="1:6" s="444" customFormat="1" ht="12" x14ac:dyDescent="0.2"/>
    <row r="21" spans="1:6" s="444" customFormat="1" ht="12" x14ac:dyDescent="0.2"/>
    <row r="22" spans="1:6" x14ac:dyDescent="0.2">
      <c r="A22" s="453"/>
      <c r="B22" s="453"/>
      <c r="C22" s="453"/>
      <c r="D22" s="453"/>
      <c r="E22" s="453"/>
      <c r="F22" s="453"/>
    </row>
    <row r="23" spans="1:6" x14ac:dyDescent="0.2">
      <c r="A23" s="453"/>
      <c r="B23" s="453"/>
      <c r="C23" s="453"/>
      <c r="D23" s="453"/>
      <c r="E23" s="453"/>
      <c r="F23" s="453"/>
    </row>
    <row r="24" spans="1:6" x14ac:dyDescent="0.2">
      <c r="A24" s="456"/>
      <c r="B24" s="453"/>
      <c r="C24" s="453"/>
      <c r="D24" s="453"/>
      <c r="E24" s="453"/>
      <c r="F24" s="453"/>
    </row>
    <row r="25" spans="1:6" x14ac:dyDescent="0.2">
      <c r="A25" s="457"/>
      <c r="B25" s="453"/>
      <c r="C25" s="453"/>
      <c r="D25" s="453"/>
      <c r="E25" s="453"/>
      <c r="F25" s="453"/>
    </row>
    <row r="26" spans="1:6" x14ac:dyDescent="0.2">
      <c r="A26" s="453"/>
      <c r="B26" s="453"/>
      <c r="C26" s="453"/>
      <c r="D26" s="453"/>
      <c r="E26" s="453"/>
      <c r="F26" s="453"/>
    </row>
    <row r="27" spans="1:6" x14ac:dyDescent="0.2">
      <c r="A27" s="453"/>
      <c r="B27" s="453"/>
      <c r="C27" s="453"/>
      <c r="D27" s="453"/>
      <c r="E27" s="453"/>
      <c r="F27" s="453"/>
    </row>
    <row r="28" spans="1:6" x14ac:dyDescent="0.2">
      <c r="A28" s="453"/>
      <c r="B28" s="453"/>
      <c r="C28" s="453"/>
      <c r="D28" s="453"/>
      <c r="E28" s="453"/>
      <c r="F28" s="453"/>
    </row>
    <row r="29" spans="1:6" x14ac:dyDescent="0.2">
      <c r="A29" s="453"/>
      <c r="B29" s="453"/>
      <c r="C29" s="453"/>
      <c r="D29" s="453"/>
      <c r="E29" s="453"/>
      <c r="F29" s="453"/>
    </row>
    <row r="30" spans="1:6" x14ac:dyDescent="0.2">
      <c r="A30" s="453"/>
      <c r="B30" s="453"/>
      <c r="C30" s="453"/>
      <c r="D30" s="453"/>
      <c r="E30" s="453"/>
      <c r="F30" s="453"/>
    </row>
    <row r="31" spans="1:6" x14ac:dyDescent="0.2">
      <c r="A31" s="453"/>
      <c r="B31" s="453"/>
      <c r="C31" s="453"/>
      <c r="D31" s="453"/>
      <c r="E31" s="453"/>
      <c r="F31" s="453"/>
    </row>
    <row r="32" spans="1:6" x14ac:dyDescent="0.2">
      <c r="A32" s="453"/>
      <c r="B32" s="453"/>
      <c r="C32" s="453"/>
      <c r="D32" s="453"/>
      <c r="E32" s="453"/>
      <c r="F32" s="453"/>
    </row>
    <row r="33" spans="1:10" x14ac:dyDescent="0.2">
      <c r="A33" s="458"/>
      <c r="B33" s="458"/>
      <c r="C33" s="458"/>
      <c r="D33" s="458"/>
      <c r="E33" s="458"/>
      <c r="F33" s="458"/>
    </row>
    <row r="34" spans="1:10" x14ac:dyDescent="0.2">
      <c r="A34" s="453"/>
      <c r="B34" s="453"/>
      <c r="C34" s="453"/>
      <c r="D34" s="453"/>
      <c r="E34" s="453"/>
      <c r="F34" s="453"/>
    </row>
    <row r="35" spans="1:10" x14ac:dyDescent="0.2">
      <c r="A35" s="453"/>
      <c r="B35" s="453"/>
      <c r="C35" s="453"/>
      <c r="D35" s="453"/>
      <c r="E35" s="453"/>
      <c r="F35" s="453"/>
    </row>
    <row r="36" spans="1:10" ht="8.1" customHeight="1" x14ac:dyDescent="0.2">
      <c r="A36" s="453"/>
      <c r="B36" s="453"/>
      <c r="C36" s="453"/>
      <c r="D36" s="453"/>
      <c r="E36" s="453"/>
      <c r="F36" s="453"/>
    </row>
    <row r="37" spans="1:10" ht="13.5" customHeight="1" x14ac:dyDescent="0.2">
      <c r="A37" s="453"/>
      <c r="B37" s="453"/>
      <c r="C37" s="453"/>
      <c r="D37" s="453"/>
      <c r="E37" s="453"/>
      <c r="F37" s="453"/>
    </row>
    <row r="38" spans="1:10" x14ac:dyDescent="0.2">
      <c r="A38" s="453"/>
      <c r="B38" s="453"/>
      <c r="C38" s="453"/>
      <c r="D38" s="453"/>
      <c r="E38" s="453"/>
      <c r="F38" s="453"/>
    </row>
    <row r="39" spans="1:10" x14ac:dyDescent="0.2">
      <c r="A39" s="453"/>
      <c r="B39" s="453"/>
      <c r="C39" s="453"/>
      <c r="D39" s="453"/>
      <c r="E39" s="453"/>
      <c r="F39" s="453"/>
      <c r="J39" s="459"/>
    </row>
    <row r="40" spans="1:10" x14ac:dyDescent="0.2">
      <c r="A40" s="453"/>
      <c r="B40" s="453"/>
      <c r="C40" s="453"/>
      <c r="D40" s="453"/>
      <c r="E40" s="453"/>
      <c r="F40" s="453"/>
    </row>
    <row r="41" spans="1:10" x14ac:dyDescent="0.2">
      <c r="A41" s="453"/>
      <c r="B41" s="453"/>
      <c r="C41" s="453"/>
      <c r="D41" s="453"/>
      <c r="E41" s="453"/>
      <c r="F41" s="453"/>
    </row>
    <row r="42" spans="1:10" x14ac:dyDescent="0.2">
      <c r="A42" s="453"/>
      <c r="B42" s="453"/>
      <c r="C42" s="453"/>
      <c r="D42" s="453"/>
      <c r="E42" s="453"/>
      <c r="F42" s="453"/>
    </row>
    <row r="43" spans="1:10" ht="33" customHeight="1" x14ac:dyDescent="0.2">
      <c r="A43" s="453"/>
      <c r="B43" s="453"/>
      <c r="C43" s="453"/>
      <c r="D43" s="453"/>
      <c r="E43" s="453"/>
      <c r="F43" s="453"/>
    </row>
    <row r="44" spans="1:10" ht="16.5" customHeight="1" x14ac:dyDescent="0.2">
      <c r="A44" s="453"/>
      <c r="B44" s="453"/>
      <c r="C44" s="453"/>
      <c r="D44" s="453"/>
      <c r="E44" s="453"/>
      <c r="F44" s="453"/>
    </row>
    <row r="45" spans="1:10" x14ac:dyDescent="0.2">
      <c r="A45" s="453"/>
      <c r="B45" s="453"/>
      <c r="C45" s="453"/>
      <c r="D45" s="453"/>
      <c r="E45" s="453"/>
      <c r="F45" s="453"/>
    </row>
    <row r="46" spans="1:10" x14ac:dyDescent="0.2">
      <c r="A46" s="453"/>
      <c r="B46" s="453"/>
      <c r="C46" s="453"/>
      <c r="D46" s="453"/>
      <c r="E46" s="453"/>
      <c r="F46" s="453"/>
    </row>
    <row r="47" spans="1:10" x14ac:dyDescent="0.2">
      <c r="A47" s="453"/>
      <c r="B47" s="453"/>
      <c r="C47" s="453"/>
      <c r="D47" s="453"/>
      <c r="E47" s="453"/>
      <c r="F47" s="453"/>
    </row>
    <row r="48" spans="1:10" x14ac:dyDescent="0.2">
      <c r="A48" s="453"/>
      <c r="B48" s="453"/>
      <c r="C48" s="453"/>
      <c r="D48" s="453"/>
      <c r="E48" s="453"/>
      <c r="F48" s="453"/>
    </row>
    <row r="49" spans="1:6" x14ac:dyDescent="0.2">
      <c r="A49" s="453"/>
      <c r="B49" s="453"/>
      <c r="C49" s="453"/>
      <c r="D49" s="453"/>
      <c r="E49" s="453"/>
      <c r="F49" s="453"/>
    </row>
    <row r="50" spans="1:6" x14ac:dyDescent="0.2">
      <c r="A50" s="453"/>
      <c r="B50" s="453"/>
      <c r="C50" s="453"/>
      <c r="D50" s="453"/>
      <c r="E50" s="453"/>
      <c r="F50" s="453"/>
    </row>
    <row r="51" spans="1:6" x14ac:dyDescent="0.2">
      <c r="A51" s="453"/>
      <c r="B51" s="453"/>
      <c r="C51" s="453"/>
      <c r="D51" s="453"/>
      <c r="E51" s="453"/>
      <c r="F51" s="453"/>
    </row>
    <row r="52" spans="1:6" x14ac:dyDescent="0.2">
      <c r="A52" s="453"/>
      <c r="B52" s="453"/>
      <c r="C52" s="453"/>
      <c r="D52" s="453"/>
      <c r="E52" s="453"/>
      <c r="F52" s="453"/>
    </row>
    <row r="53" spans="1:6" x14ac:dyDescent="0.2">
      <c r="A53" s="453"/>
      <c r="B53" s="453"/>
      <c r="C53" s="453"/>
      <c r="D53" s="453"/>
      <c r="E53" s="453"/>
      <c r="F53" s="453"/>
    </row>
    <row r="54" spans="1:6" x14ac:dyDescent="0.2">
      <c r="A54" s="453"/>
      <c r="B54" s="453"/>
      <c r="C54" s="453"/>
      <c r="D54" s="453"/>
      <c r="E54" s="453"/>
      <c r="F54" s="453"/>
    </row>
    <row r="55" spans="1:6" x14ac:dyDescent="0.2">
      <c r="A55" s="453"/>
      <c r="B55" s="453"/>
      <c r="C55" s="453"/>
      <c r="D55" s="453"/>
      <c r="E55" s="453"/>
      <c r="F55" s="453"/>
    </row>
    <row r="56" spans="1:6" x14ac:dyDescent="0.2">
      <c r="A56" s="453"/>
      <c r="B56" s="453"/>
      <c r="C56" s="453"/>
      <c r="D56" s="453"/>
      <c r="E56" s="453"/>
      <c r="F56" s="453"/>
    </row>
    <row r="57" spans="1:6" x14ac:dyDescent="0.2">
      <c r="A57" s="453"/>
      <c r="B57" s="453"/>
      <c r="C57" s="453"/>
      <c r="D57" s="453"/>
      <c r="E57" s="453"/>
      <c r="F57" s="453"/>
    </row>
    <row r="58" spans="1:6" x14ac:dyDescent="0.2">
      <c r="A58" s="453"/>
      <c r="B58" s="453"/>
      <c r="C58" s="453"/>
      <c r="D58" s="453"/>
      <c r="E58" s="453"/>
      <c r="F58" s="453"/>
    </row>
    <row r="59" spans="1:6" x14ac:dyDescent="0.2">
      <c r="A59" s="453"/>
      <c r="B59" s="453"/>
      <c r="C59" s="453"/>
      <c r="D59" s="453"/>
      <c r="E59" s="453"/>
      <c r="F59" s="453"/>
    </row>
    <row r="60" spans="1:6" x14ac:dyDescent="0.2">
      <c r="A60" s="453"/>
      <c r="B60" s="453"/>
      <c r="C60" s="453"/>
      <c r="D60" s="453"/>
      <c r="E60" s="453"/>
      <c r="F60" s="453"/>
    </row>
    <row r="61" spans="1:6" x14ac:dyDescent="0.2">
      <c r="A61" s="453"/>
      <c r="B61" s="453"/>
      <c r="C61" s="453"/>
      <c r="D61" s="453"/>
      <c r="E61" s="453"/>
      <c r="F61" s="453"/>
    </row>
    <row r="62" spans="1:6" x14ac:dyDescent="0.2">
      <c r="A62" s="453"/>
      <c r="B62" s="453"/>
      <c r="C62" s="453"/>
      <c r="D62" s="453"/>
      <c r="E62" s="453"/>
      <c r="F62" s="453"/>
    </row>
    <row r="63" spans="1:6" x14ac:dyDescent="0.2">
      <c r="A63" s="453"/>
      <c r="B63" s="453"/>
      <c r="C63" s="453"/>
      <c r="D63" s="453"/>
      <c r="E63" s="453"/>
      <c r="F63" s="453"/>
    </row>
    <row r="64" spans="1:6" x14ac:dyDescent="0.2">
      <c r="A64" s="453"/>
      <c r="B64" s="453"/>
      <c r="C64" s="453"/>
      <c r="D64" s="453"/>
      <c r="E64" s="453"/>
      <c r="F64" s="453"/>
    </row>
    <row r="65" spans="1:6" x14ac:dyDescent="0.2">
      <c r="A65" s="453"/>
      <c r="B65" s="453"/>
      <c r="C65" s="453"/>
      <c r="D65" s="453"/>
      <c r="E65" s="453"/>
      <c r="F65" s="453"/>
    </row>
    <row r="66" spans="1:6" x14ac:dyDescent="0.2">
      <c r="A66" s="453"/>
      <c r="B66" s="453"/>
      <c r="C66" s="453"/>
      <c r="D66" s="453"/>
      <c r="E66" s="453"/>
      <c r="F66" s="453"/>
    </row>
    <row r="67" spans="1:6" x14ac:dyDescent="0.2">
      <c r="A67" s="453"/>
      <c r="B67" s="453"/>
      <c r="C67" s="453"/>
      <c r="D67" s="453"/>
      <c r="E67" s="453"/>
      <c r="F67" s="453"/>
    </row>
    <row r="68" spans="1:6" x14ac:dyDescent="0.2">
      <c r="A68" s="453"/>
      <c r="B68" s="453"/>
      <c r="C68" s="453"/>
      <c r="D68" s="453"/>
      <c r="E68" s="453"/>
      <c r="F68" s="453"/>
    </row>
    <row r="69" spans="1:6" x14ac:dyDescent="0.2">
      <c r="A69" s="453"/>
      <c r="B69" s="453"/>
      <c r="C69" s="453"/>
      <c r="D69" s="453"/>
      <c r="E69" s="453"/>
      <c r="F69" s="453"/>
    </row>
    <row r="70" spans="1:6" x14ac:dyDescent="0.2">
      <c r="A70" s="453"/>
      <c r="B70" s="453"/>
      <c r="C70" s="453"/>
      <c r="D70" s="453"/>
      <c r="E70" s="453"/>
      <c r="F70" s="453"/>
    </row>
    <row r="71" spans="1:6" x14ac:dyDescent="0.2">
      <c r="A71" s="453"/>
      <c r="B71" s="453"/>
      <c r="C71" s="453"/>
      <c r="D71" s="453"/>
      <c r="E71" s="453"/>
      <c r="F71" s="453"/>
    </row>
    <row r="72" spans="1:6" x14ac:dyDescent="0.2">
      <c r="A72" s="453"/>
      <c r="B72" s="453"/>
      <c r="C72" s="453"/>
      <c r="D72" s="453"/>
      <c r="E72" s="453"/>
      <c r="F72" s="453"/>
    </row>
    <row r="73" spans="1:6" x14ac:dyDescent="0.2">
      <c r="A73" s="453"/>
      <c r="B73" s="453"/>
      <c r="C73" s="453"/>
      <c r="D73" s="453"/>
      <c r="E73" s="453"/>
      <c r="F73" s="453"/>
    </row>
    <row r="74" spans="1:6" x14ac:dyDescent="0.2">
      <c r="A74" s="453"/>
      <c r="B74" s="453"/>
      <c r="C74" s="453"/>
      <c r="D74" s="453"/>
      <c r="E74" s="453"/>
      <c r="F74" s="453"/>
    </row>
    <row r="75" spans="1:6" x14ac:dyDescent="0.2">
      <c r="A75" s="453"/>
      <c r="B75" s="453"/>
      <c r="C75" s="453"/>
      <c r="D75" s="453"/>
      <c r="E75" s="453"/>
      <c r="F75" s="453"/>
    </row>
    <row r="76" spans="1:6" x14ac:dyDescent="0.2">
      <c r="A76" s="453"/>
      <c r="B76" s="453"/>
      <c r="C76" s="453"/>
      <c r="D76" s="453"/>
      <c r="E76" s="453"/>
      <c r="F76" s="453"/>
    </row>
    <row r="77" spans="1:6" x14ac:dyDescent="0.2">
      <c r="A77" s="453"/>
      <c r="B77" s="453"/>
      <c r="C77" s="453"/>
      <c r="D77" s="453"/>
      <c r="E77" s="453"/>
      <c r="F77" s="453"/>
    </row>
    <row r="78" spans="1:6" x14ac:dyDescent="0.2">
      <c r="A78" s="453"/>
      <c r="B78" s="453"/>
      <c r="C78" s="453"/>
      <c r="D78" s="453"/>
      <c r="E78" s="453"/>
      <c r="F78" s="453"/>
    </row>
    <row r="79" spans="1:6" x14ac:dyDescent="0.2">
      <c r="A79" s="453"/>
      <c r="B79" s="453"/>
      <c r="C79" s="453"/>
      <c r="D79" s="453"/>
      <c r="E79" s="453"/>
      <c r="F79" s="453"/>
    </row>
    <row r="80" spans="1:6" x14ac:dyDescent="0.2">
      <c r="A80" s="453"/>
      <c r="B80" s="453"/>
      <c r="C80" s="453"/>
      <c r="D80" s="453"/>
      <c r="E80" s="453"/>
      <c r="F80" s="453"/>
    </row>
    <row r="81" spans="1:6" x14ac:dyDescent="0.2">
      <c r="A81" s="453"/>
      <c r="B81" s="453"/>
      <c r="C81" s="453"/>
      <c r="D81" s="453"/>
      <c r="E81" s="453"/>
      <c r="F81" s="453"/>
    </row>
    <row r="82" spans="1:6" x14ac:dyDescent="0.2">
      <c r="A82" s="453"/>
      <c r="B82" s="453"/>
      <c r="C82" s="453"/>
      <c r="D82" s="453"/>
      <c r="E82" s="453"/>
      <c r="F82" s="453"/>
    </row>
    <row r="83" spans="1:6" x14ac:dyDescent="0.2">
      <c r="A83" s="453"/>
      <c r="B83" s="453"/>
      <c r="C83" s="453"/>
      <c r="D83" s="453"/>
      <c r="E83" s="453"/>
      <c r="F83" s="453"/>
    </row>
    <row r="84" spans="1:6" x14ac:dyDescent="0.2">
      <c r="A84" s="453"/>
      <c r="B84" s="453"/>
      <c r="C84" s="453"/>
      <c r="D84" s="453"/>
      <c r="E84" s="453"/>
      <c r="F84" s="453"/>
    </row>
    <row r="85" spans="1:6" x14ac:dyDescent="0.2">
      <c r="A85" s="453"/>
      <c r="B85" s="453"/>
      <c r="C85" s="453"/>
      <c r="D85" s="453"/>
      <c r="E85" s="453"/>
      <c r="F85" s="453"/>
    </row>
    <row r="86" spans="1:6" x14ac:dyDescent="0.2">
      <c r="A86" s="453"/>
      <c r="B86" s="453"/>
      <c r="C86" s="453"/>
      <c r="D86" s="453"/>
      <c r="E86" s="453"/>
      <c r="F86" s="453"/>
    </row>
    <row r="87" spans="1:6" x14ac:dyDescent="0.2">
      <c r="A87" s="453"/>
      <c r="B87" s="453"/>
      <c r="C87" s="453"/>
      <c r="D87" s="453"/>
      <c r="E87" s="453"/>
      <c r="F87" s="453"/>
    </row>
    <row r="88" spans="1:6" x14ac:dyDescent="0.2">
      <c r="A88" s="453"/>
      <c r="B88" s="453"/>
      <c r="C88" s="453"/>
      <c r="D88" s="453"/>
      <c r="E88" s="453"/>
      <c r="F88" s="453"/>
    </row>
    <row r="89" spans="1:6" x14ac:dyDescent="0.2">
      <c r="A89" s="453"/>
      <c r="B89" s="453"/>
      <c r="C89" s="453"/>
      <c r="D89" s="453"/>
      <c r="E89" s="453"/>
      <c r="F89" s="453"/>
    </row>
    <row r="90" spans="1:6" x14ac:dyDescent="0.2">
      <c r="A90" s="453"/>
      <c r="B90" s="453"/>
      <c r="C90" s="453"/>
      <c r="D90" s="453"/>
      <c r="E90" s="453"/>
      <c r="F90" s="453"/>
    </row>
    <row r="91" spans="1:6" x14ac:dyDescent="0.2">
      <c r="A91" s="453"/>
      <c r="B91" s="453"/>
      <c r="C91" s="453"/>
      <c r="D91" s="453"/>
      <c r="E91" s="453"/>
      <c r="F91" s="453"/>
    </row>
    <row r="92" spans="1:6" x14ac:dyDescent="0.2">
      <c r="A92" s="453"/>
      <c r="B92" s="453"/>
      <c r="C92" s="453"/>
      <c r="D92" s="453"/>
      <c r="E92" s="453"/>
      <c r="F92" s="453"/>
    </row>
    <row r="93" spans="1:6" x14ac:dyDescent="0.2">
      <c r="A93" s="453"/>
      <c r="B93" s="453"/>
      <c r="C93" s="453"/>
      <c r="D93" s="453"/>
      <c r="E93" s="453"/>
      <c r="F93" s="453"/>
    </row>
    <row r="94" spans="1:6" x14ac:dyDescent="0.2">
      <c r="A94" s="453"/>
      <c r="B94" s="453"/>
      <c r="C94" s="453"/>
      <c r="D94" s="453"/>
      <c r="E94" s="453"/>
      <c r="F94" s="453"/>
    </row>
    <row r="95" spans="1:6" x14ac:dyDescent="0.2">
      <c r="A95" s="453"/>
      <c r="B95" s="453"/>
      <c r="C95" s="453"/>
      <c r="D95" s="453"/>
      <c r="E95" s="453"/>
      <c r="F95" s="453"/>
    </row>
    <row r="96" spans="1:6" x14ac:dyDescent="0.2">
      <c r="A96" s="453"/>
      <c r="B96" s="453"/>
      <c r="C96" s="453"/>
      <c r="D96" s="453"/>
      <c r="E96" s="453"/>
      <c r="F96" s="453"/>
    </row>
    <row r="97" spans="1:6" x14ac:dyDescent="0.2">
      <c r="A97" s="453"/>
      <c r="B97" s="453"/>
      <c r="C97" s="453"/>
      <c r="D97" s="453"/>
      <c r="E97" s="453"/>
      <c r="F97" s="453"/>
    </row>
    <row r="98" spans="1:6" x14ac:dyDescent="0.2">
      <c r="A98" s="453"/>
      <c r="B98" s="453"/>
      <c r="C98" s="453"/>
      <c r="D98" s="453"/>
      <c r="E98" s="453"/>
      <c r="F98" s="453"/>
    </row>
    <row r="99" spans="1:6" x14ac:dyDescent="0.2">
      <c r="A99" s="453"/>
      <c r="B99" s="453"/>
      <c r="C99" s="453"/>
      <c r="D99" s="453"/>
      <c r="E99" s="453"/>
      <c r="F99" s="453"/>
    </row>
    <row r="100" spans="1:6" x14ac:dyDescent="0.2">
      <c r="A100" s="453"/>
      <c r="B100" s="453"/>
      <c r="C100" s="453"/>
      <c r="D100" s="453"/>
      <c r="E100" s="453"/>
      <c r="F100" s="453"/>
    </row>
    <row r="101" spans="1:6" x14ac:dyDescent="0.2">
      <c r="A101" s="453"/>
      <c r="B101" s="453"/>
      <c r="C101" s="453"/>
      <c r="D101" s="453"/>
      <c r="E101" s="453"/>
      <c r="F101" s="453"/>
    </row>
    <row r="102" spans="1:6" x14ac:dyDescent="0.2">
      <c r="A102" s="453"/>
      <c r="B102" s="453"/>
      <c r="C102" s="453"/>
      <c r="D102" s="453"/>
      <c r="E102" s="453"/>
      <c r="F102" s="453"/>
    </row>
    <row r="103" spans="1:6" x14ac:dyDescent="0.2">
      <c r="A103" s="453"/>
      <c r="B103" s="453"/>
      <c r="C103" s="453"/>
      <c r="D103" s="453"/>
      <c r="E103" s="453"/>
      <c r="F103" s="453"/>
    </row>
    <row r="104" spans="1:6" x14ac:dyDescent="0.2">
      <c r="A104" s="453"/>
      <c r="B104" s="453"/>
      <c r="C104" s="453"/>
      <c r="D104" s="453"/>
      <c r="E104" s="453"/>
      <c r="F104" s="453"/>
    </row>
    <row r="105" spans="1:6" x14ac:dyDescent="0.2">
      <c r="A105" s="453"/>
      <c r="B105" s="453"/>
      <c r="C105" s="453"/>
      <c r="D105" s="453"/>
      <c r="E105" s="453"/>
      <c r="F105" s="453"/>
    </row>
    <row r="106" spans="1:6" x14ac:dyDescent="0.2">
      <c r="A106" s="453"/>
      <c r="B106" s="453"/>
      <c r="C106" s="453"/>
      <c r="D106" s="453"/>
      <c r="E106" s="453"/>
      <c r="F106" s="453"/>
    </row>
    <row r="107" spans="1:6" x14ac:dyDescent="0.2">
      <c r="A107" s="453"/>
      <c r="B107" s="453"/>
      <c r="C107" s="453"/>
      <c r="D107" s="453"/>
      <c r="E107" s="453"/>
      <c r="F107" s="453"/>
    </row>
    <row r="108" spans="1:6" x14ac:dyDescent="0.2">
      <c r="A108" s="453"/>
      <c r="B108" s="453"/>
      <c r="C108" s="453"/>
      <c r="D108" s="453"/>
      <c r="E108" s="453"/>
      <c r="F108" s="453"/>
    </row>
    <row r="109" spans="1:6" x14ac:dyDescent="0.2">
      <c r="A109" s="453"/>
      <c r="B109" s="453"/>
      <c r="C109" s="453"/>
      <c r="D109" s="453"/>
      <c r="E109" s="453"/>
      <c r="F109" s="453"/>
    </row>
    <row r="110" spans="1:6" x14ac:dyDescent="0.2">
      <c r="A110" s="453"/>
      <c r="B110" s="453"/>
      <c r="C110" s="453"/>
      <c r="D110" s="453"/>
      <c r="E110" s="453"/>
      <c r="F110" s="453"/>
    </row>
    <row r="111" spans="1:6" x14ac:dyDescent="0.2">
      <c r="A111" s="453"/>
      <c r="B111" s="453"/>
      <c r="C111" s="453"/>
      <c r="D111" s="453"/>
      <c r="E111" s="453"/>
      <c r="F111" s="453"/>
    </row>
    <row r="112" spans="1:6" x14ac:dyDescent="0.2">
      <c r="A112" s="453"/>
      <c r="B112" s="453"/>
      <c r="C112" s="453"/>
      <c r="D112" s="453"/>
      <c r="E112" s="453"/>
      <c r="F112" s="453"/>
    </row>
    <row r="113" spans="1:6" x14ac:dyDescent="0.2">
      <c r="A113" s="453"/>
      <c r="B113" s="453"/>
      <c r="C113" s="453"/>
      <c r="D113" s="453"/>
      <c r="E113" s="453"/>
      <c r="F113" s="453"/>
    </row>
    <row r="114" spans="1:6" x14ac:dyDescent="0.2">
      <c r="A114" s="453"/>
      <c r="B114" s="453"/>
      <c r="C114" s="453"/>
      <c r="D114" s="453"/>
      <c r="E114" s="453"/>
      <c r="F114" s="453"/>
    </row>
    <row r="115" spans="1:6" x14ac:dyDescent="0.2">
      <c r="A115" s="453"/>
      <c r="B115" s="453"/>
      <c r="C115" s="453"/>
      <c r="D115" s="453"/>
      <c r="E115" s="453"/>
      <c r="F115" s="453"/>
    </row>
    <row r="116" spans="1:6" x14ac:dyDescent="0.2">
      <c r="A116" s="453"/>
      <c r="B116" s="453"/>
      <c r="C116" s="453"/>
      <c r="D116" s="453"/>
      <c r="E116" s="453"/>
      <c r="F116" s="453"/>
    </row>
    <row r="117" spans="1:6" x14ac:dyDescent="0.2">
      <c r="A117" s="453"/>
      <c r="B117" s="453"/>
      <c r="C117" s="453"/>
      <c r="D117" s="453"/>
      <c r="E117" s="453"/>
      <c r="F117" s="453"/>
    </row>
    <row r="118" spans="1:6" x14ac:dyDescent="0.2">
      <c r="A118" s="453"/>
      <c r="B118" s="453"/>
      <c r="C118" s="453"/>
      <c r="D118" s="453"/>
      <c r="E118" s="453"/>
      <c r="F118" s="453"/>
    </row>
    <row r="119" spans="1:6" x14ac:dyDescent="0.2">
      <c r="A119" s="453"/>
      <c r="B119" s="453"/>
      <c r="C119" s="453"/>
      <c r="D119" s="453"/>
      <c r="E119" s="453"/>
      <c r="F119" s="453"/>
    </row>
    <row r="120" spans="1:6" x14ac:dyDescent="0.2">
      <c r="A120" s="453"/>
      <c r="B120" s="453"/>
      <c r="C120" s="453"/>
      <c r="D120" s="453"/>
      <c r="E120" s="453"/>
      <c r="F120" s="453"/>
    </row>
    <row r="121" spans="1:6" x14ac:dyDescent="0.2">
      <c r="A121" s="453"/>
      <c r="B121" s="453"/>
      <c r="C121" s="453"/>
      <c r="D121" s="453"/>
      <c r="E121" s="453"/>
      <c r="F121" s="453"/>
    </row>
    <row r="122" spans="1:6" x14ac:dyDescent="0.2">
      <c r="A122" s="453"/>
      <c r="B122" s="453"/>
      <c r="C122" s="453"/>
      <c r="D122" s="453"/>
      <c r="E122" s="453"/>
      <c r="F122" s="453"/>
    </row>
    <row r="123" spans="1:6" x14ac:dyDescent="0.2">
      <c r="A123" s="453"/>
      <c r="B123" s="453"/>
      <c r="C123" s="453"/>
      <c r="D123" s="453"/>
      <c r="E123" s="453"/>
      <c r="F123" s="453"/>
    </row>
    <row r="124" spans="1:6" x14ac:dyDescent="0.2">
      <c r="A124" s="453"/>
      <c r="B124" s="453"/>
      <c r="C124" s="453"/>
      <c r="D124" s="453"/>
      <c r="E124" s="453"/>
      <c r="F124" s="453"/>
    </row>
    <row r="125" spans="1:6" x14ac:dyDescent="0.2">
      <c r="A125" s="453"/>
      <c r="B125" s="453"/>
      <c r="C125" s="453"/>
      <c r="D125" s="453"/>
      <c r="E125" s="453"/>
      <c r="F125" s="453"/>
    </row>
    <row r="126" spans="1:6" x14ac:dyDescent="0.2">
      <c r="A126" s="453"/>
      <c r="B126" s="453"/>
      <c r="C126" s="453"/>
      <c r="D126" s="453"/>
      <c r="E126" s="453"/>
      <c r="F126" s="453"/>
    </row>
    <row r="127" spans="1:6" x14ac:dyDescent="0.2">
      <c r="A127" s="453"/>
      <c r="B127" s="453"/>
      <c r="C127" s="453"/>
      <c r="D127" s="453"/>
      <c r="E127" s="453"/>
      <c r="F127" s="453"/>
    </row>
    <row r="128" spans="1:6" x14ac:dyDescent="0.2">
      <c r="A128" s="453"/>
      <c r="B128" s="453"/>
      <c r="C128" s="453"/>
      <c r="D128" s="453"/>
      <c r="E128" s="453"/>
      <c r="F128" s="453"/>
    </row>
    <row r="129" spans="1:6" x14ac:dyDescent="0.2">
      <c r="A129" s="453"/>
      <c r="B129" s="453"/>
      <c r="C129" s="453"/>
      <c r="D129" s="453"/>
      <c r="E129" s="453"/>
      <c r="F129" s="453"/>
    </row>
    <row r="130" spans="1:6" x14ac:dyDescent="0.2">
      <c r="A130" s="453"/>
      <c r="B130" s="453"/>
      <c r="C130" s="453"/>
      <c r="D130" s="453"/>
      <c r="E130" s="453"/>
      <c r="F130" s="453"/>
    </row>
    <row r="131" spans="1:6" x14ac:dyDescent="0.2">
      <c r="A131" s="453"/>
      <c r="B131" s="453"/>
      <c r="C131" s="453"/>
      <c r="D131" s="453"/>
      <c r="E131" s="453"/>
      <c r="F131" s="453"/>
    </row>
    <row r="132" spans="1:6" x14ac:dyDescent="0.2">
      <c r="A132" s="453"/>
      <c r="B132" s="453"/>
      <c r="C132" s="453"/>
      <c r="D132" s="453"/>
      <c r="E132" s="453"/>
      <c r="F132" s="453"/>
    </row>
    <row r="133" spans="1:6" x14ac:dyDescent="0.2">
      <c r="A133" s="453"/>
      <c r="B133" s="453"/>
      <c r="C133" s="453"/>
      <c r="D133" s="453"/>
      <c r="E133" s="453"/>
      <c r="F133" s="453"/>
    </row>
    <row r="134" spans="1:6" x14ac:dyDescent="0.2">
      <c r="A134" s="453"/>
      <c r="B134" s="453"/>
      <c r="C134" s="453"/>
      <c r="D134" s="453"/>
      <c r="E134" s="453"/>
      <c r="F134" s="453"/>
    </row>
    <row r="135" spans="1:6" x14ac:dyDescent="0.2">
      <c r="A135" s="453"/>
      <c r="B135" s="453"/>
      <c r="C135" s="453"/>
      <c r="D135" s="453"/>
      <c r="E135" s="453"/>
      <c r="F135" s="453"/>
    </row>
    <row r="136" spans="1:6" x14ac:dyDescent="0.2">
      <c r="A136" s="453"/>
      <c r="B136" s="453"/>
      <c r="C136" s="453"/>
      <c r="D136" s="453"/>
      <c r="E136" s="453"/>
      <c r="F136" s="453"/>
    </row>
    <row r="137" spans="1:6" x14ac:dyDescent="0.2">
      <c r="A137" s="453"/>
      <c r="B137" s="453"/>
      <c r="C137" s="453"/>
      <c r="D137" s="453"/>
      <c r="E137" s="453"/>
      <c r="F137" s="453"/>
    </row>
    <row r="138" spans="1:6" x14ac:dyDescent="0.2">
      <c r="A138" s="453"/>
      <c r="B138" s="453"/>
      <c r="C138" s="453"/>
      <c r="D138" s="453"/>
      <c r="E138" s="453"/>
      <c r="F138" s="453"/>
    </row>
    <row r="139" spans="1:6" x14ac:dyDescent="0.2">
      <c r="A139" s="453"/>
      <c r="B139" s="453"/>
      <c r="C139" s="453"/>
      <c r="D139" s="453"/>
      <c r="E139" s="453"/>
      <c r="F139" s="453"/>
    </row>
    <row r="140" spans="1:6" x14ac:dyDescent="0.2">
      <c r="A140" s="453"/>
      <c r="B140" s="453"/>
      <c r="C140" s="453"/>
      <c r="D140" s="453"/>
      <c r="E140" s="453"/>
      <c r="F140" s="453"/>
    </row>
    <row r="141" spans="1:6" x14ac:dyDescent="0.2">
      <c r="A141" s="453"/>
      <c r="B141" s="453"/>
      <c r="C141" s="453"/>
      <c r="D141" s="453"/>
      <c r="E141" s="453"/>
      <c r="F141" s="453"/>
    </row>
    <row r="142" spans="1:6" x14ac:dyDescent="0.2">
      <c r="A142" s="453"/>
      <c r="B142" s="453"/>
      <c r="C142" s="453"/>
      <c r="D142" s="453"/>
      <c r="E142" s="453"/>
      <c r="F142" s="453"/>
    </row>
    <row r="143" spans="1:6" x14ac:dyDescent="0.2">
      <c r="A143" s="453"/>
      <c r="B143" s="453"/>
      <c r="C143" s="453"/>
      <c r="D143" s="453"/>
      <c r="E143" s="453"/>
      <c r="F143" s="453"/>
    </row>
    <row r="144" spans="1:6" x14ac:dyDescent="0.2">
      <c r="A144" s="453"/>
      <c r="B144" s="453"/>
      <c r="C144" s="453"/>
      <c r="D144" s="453"/>
      <c r="E144" s="453"/>
      <c r="F144" s="453"/>
    </row>
    <row r="145" spans="1:6" x14ac:dyDescent="0.2">
      <c r="A145" s="453"/>
      <c r="B145" s="453"/>
      <c r="C145" s="453"/>
      <c r="D145" s="453"/>
      <c r="E145" s="453"/>
      <c r="F145" s="453"/>
    </row>
    <row r="146" spans="1:6" x14ac:dyDescent="0.2">
      <c r="A146" s="453"/>
      <c r="B146" s="453"/>
      <c r="C146" s="453"/>
      <c r="D146" s="453"/>
      <c r="E146" s="453"/>
      <c r="F146" s="453"/>
    </row>
    <row r="147" spans="1:6" x14ac:dyDescent="0.2">
      <c r="A147" s="453"/>
      <c r="B147" s="453"/>
      <c r="C147" s="453"/>
      <c r="D147" s="453"/>
      <c r="E147" s="453"/>
      <c r="F147" s="453"/>
    </row>
    <row r="148" spans="1:6" x14ac:dyDescent="0.2">
      <c r="A148" s="453"/>
      <c r="B148" s="453"/>
      <c r="C148" s="453"/>
      <c r="D148" s="453"/>
      <c r="E148" s="453"/>
      <c r="F148" s="453"/>
    </row>
    <row r="149" spans="1:6" x14ac:dyDescent="0.2">
      <c r="A149" s="453"/>
      <c r="B149" s="453"/>
      <c r="C149" s="453"/>
      <c r="D149" s="453"/>
      <c r="E149" s="453"/>
      <c r="F149" s="453"/>
    </row>
    <row r="150" spans="1:6" x14ac:dyDescent="0.2">
      <c r="A150" s="453"/>
      <c r="B150" s="453"/>
      <c r="C150" s="453"/>
      <c r="D150" s="453"/>
      <c r="E150" s="453"/>
      <c r="F150" s="453"/>
    </row>
    <row r="151" spans="1:6" x14ac:dyDescent="0.2">
      <c r="A151" s="453"/>
      <c r="B151" s="453"/>
      <c r="C151" s="453"/>
      <c r="D151" s="453"/>
      <c r="E151" s="453"/>
      <c r="F151" s="453"/>
    </row>
    <row r="152" spans="1:6" x14ac:dyDescent="0.2">
      <c r="A152" s="453"/>
      <c r="B152" s="453"/>
      <c r="C152" s="453"/>
      <c r="D152" s="453"/>
      <c r="E152" s="453"/>
      <c r="F152" s="453"/>
    </row>
    <row r="153" spans="1:6" x14ac:dyDescent="0.2">
      <c r="A153" s="453"/>
      <c r="B153" s="453"/>
      <c r="C153" s="453"/>
      <c r="D153" s="453"/>
      <c r="E153" s="453"/>
      <c r="F153" s="453"/>
    </row>
    <row r="154" spans="1:6" x14ac:dyDescent="0.2">
      <c r="A154" s="453"/>
      <c r="B154" s="453"/>
      <c r="C154" s="453"/>
      <c r="D154" s="453"/>
      <c r="E154" s="453"/>
      <c r="F154" s="453"/>
    </row>
    <row r="155" spans="1:6" x14ac:dyDescent="0.2">
      <c r="A155" s="453"/>
      <c r="B155" s="453"/>
      <c r="C155" s="453"/>
      <c r="D155" s="453"/>
      <c r="E155" s="453"/>
      <c r="F155" s="453"/>
    </row>
    <row r="156" spans="1:6" x14ac:dyDescent="0.2">
      <c r="A156" s="453"/>
      <c r="B156" s="453"/>
      <c r="C156" s="453"/>
      <c r="D156" s="453"/>
      <c r="E156" s="453"/>
      <c r="F156" s="453"/>
    </row>
    <row r="157" spans="1:6" x14ac:dyDescent="0.2">
      <c r="A157" s="453"/>
      <c r="B157" s="453"/>
      <c r="C157" s="453"/>
      <c r="D157" s="453"/>
      <c r="E157" s="453"/>
      <c r="F157" s="453"/>
    </row>
    <row r="158" spans="1:6" x14ac:dyDescent="0.2">
      <c r="A158" s="453"/>
      <c r="B158" s="453"/>
      <c r="C158" s="453"/>
      <c r="D158" s="453"/>
      <c r="E158" s="453"/>
      <c r="F158" s="453"/>
    </row>
    <row r="159" spans="1:6" x14ac:dyDescent="0.2">
      <c r="A159" s="453"/>
      <c r="B159" s="453"/>
      <c r="C159" s="453"/>
      <c r="D159" s="453"/>
      <c r="E159" s="453"/>
      <c r="F159" s="453"/>
    </row>
    <row r="160" spans="1:6" x14ac:dyDescent="0.2">
      <c r="A160" s="453"/>
      <c r="B160" s="453"/>
      <c r="C160" s="453"/>
      <c r="D160" s="453"/>
      <c r="E160" s="453"/>
      <c r="F160" s="453"/>
    </row>
    <row r="161" spans="1:6" x14ac:dyDescent="0.2">
      <c r="A161" s="453"/>
      <c r="B161" s="453"/>
      <c r="C161" s="453"/>
      <c r="D161" s="453"/>
      <c r="E161" s="453"/>
      <c r="F161" s="453"/>
    </row>
    <row r="162" spans="1:6" x14ac:dyDescent="0.2">
      <c r="A162" s="453"/>
      <c r="B162" s="453"/>
      <c r="C162" s="453"/>
      <c r="D162" s="453"/>
      <c r="E162" s="453"/>
      <c r="F162" s="453"/>
    </row>
    <row r="163" spans="1:6" x14ac:dyDescent="0.2">
      <c r="A163" s="453"/>
      <c r="B163" s="453"/>
      <c r="C163" s="453"/>
      <c r="D163" s="453"/>
      <c r="E163" s="453"/>
      <c r="F163" s="453"/>
    </row>
    <row r="164" spans="1:6" x14ac:dyDescent="0.2">
      <c r="A164" s="453"/>
      <c r="B164" s="453"/>
      <c r="C164" s="453"/>
      <c r="D164" s="453"/>
      <c r="E164" s="453"/>
      <c r="F164" s="453"/>
    </row>
    <row r="165" spans="1:6" x14ac:dyDescent="0.2">
      <c r="A165" s="453"/>
      <c r="B165" s="453"/>
      <c r="C165" s="453"/>
      <c r="D165" s="453"/>
      <c r="E165" s="453"/>
      <c r="F165" s="453"/>
    </row>
    <row r="166" spans="1:6" x14ac:dyDescent="0.2">
      <c r="A166" s="453"/>
      <c r="B166" s="453"/>
      <c r="C166" s="453"/>
      <c r="D166" s="453"/>
      <c r="E166" s="453"/>
      <c r="F166" s="453"/>
    </row>
    <row r="167" spans="1:6" x14ac:dyDescent="0.2">
      <c r="A167" s="453"/>
      <c r="B167" s="453"/>
      <c r="C167" s="453"/>
      <c r="D167" s="453"/>
      <c r="E167" s="453"/>
      <c r="F167" s="453"/>
    </row>
    <row r="168" spans="1:6" x14ac:dyDescent="0.2">
      <c r="A168" s="453"/>
      <c r="B168" s="453"/>
      <c r="C168" s="453"/>
      <c r="D168" s="453"/>
      <c r="E168" s="453"/>
      <c r="F168" s="453"/>
    </row>
    <row r="169" spans="1:6" x14ac:dyDescent="0.2">
      <c r="A169" s="453"/>
      <c r="B169" s="453"/>
      <c r="C169" s="453"/>
      <c r="D169" s="453"/>
      <c r="E169" s="453"/>
      <c r="F169" s="453"/>
    </row>
    <row r="170" spans="1:6" x14ac:dyDescent="0.2">
      <c r="A170" s="453"/>
      <c r="B170" s="453"/>
      <c r="C170" s="453"/>
      <c r="D170" s="453"/>
      <c r="E170" s="453"/>
      <c r="F170" s="453"/>
    </row>
    <row r="171" spans="1:6" x14ac:dyDescent="0.2">
      <c r="A171" s="453"/>
      <c r="B171" s="453"/>
      <c r="C171" s="453"/>
      <c r="D171" s="453"/>
      <c r="E171" s="453"/>
      <c r="F171" s="453"/>
    </row>
    <row r="172" spans="1:6" x14ac:dyDescent="0.2">
      <c r="A172" s="453"/>
      <c r="B172" s="453"/>
      <c r="C172" s="453"/>
      <c r="D172" s="453"/>
      <c r="E172" s="453"/>
      <c r="F172" s="453"/>
    </row>
    <row r="173" spans="1:6" x14ac:dyDescent="0.2">
      <c r="A173" s="453"/>
      <c r="B173" s="453"/>
      <c r="C173" s="453"/>
      <c r="D173" s="453"/>
      <c r="E173" s="453"/>
      <c r="F173" s="453"/>
    </row>
    <row r="174" spans="1:6" x14ac:dyDescent="0.2">
      <c r="A174" s="453"/>
      <c r="B174" s="453"/>
      <c r="C174" s="453"/>
      <c r="D174" s="453"/>
      <c r="E174" s="453"/>
      <c r="F174" s="453"/>
    </row>
    <row r="175" spans="1:6" x14ac:dyDescent="0.2">
      <c r="A175" s="453"/>
      <c r="B175" s="453"/>
      <c r="C175" s="453"/>
      <c r="D175" s="453"/>
      <c r="E175" s="453"/>
      <c r="F175" s="453"/>
    </row>
    <row r="176" spans="1:6" x14ac:dyDescent="0.2">
      <c r="A176" s="453"/>
      <c r="B176" s="453"/>
      <c r="C176" s="453"/>
      <c r="D176" s="453"/>
      <c r="E176" s="453"/>
      <c r="F176" s="453"/>
    </row>
    <row r="177" spans="1:6" x14ac:dyDescent="0.2">
      <c r="A177" s="453"/>
      <c r="B177" s="453"/>
      <c r="C177" s="453"/>
      <c r="D177" s="453"/>
      <c r="E177" s="453"/>
      <c r="F177" s="453"/>
    </row>
    <row r="178" spans="1:6" x14ac:dyDescent="0.2">
      <c r="A178" s="453"/>
      <c r="B178" s="453"/>
      <c r="C178" s="453"/>
      <c r="D178" s="453"/>
      <c r="E178" s="453"/>
      <c r="F178" s="453"/>
    </row>
    <row r="179" spans="1:6" x14ac:dyDescent="0.2">
      <c r="A179" s="453"/>
      <c r="B179" s="453"/>
      <c r="C179" s="453"/>
      <c r="D179" s="453"/>
      <c r="E179" s="453"/>
      <c r="F179" s="453"/>
    </row>
    <row r="180" spans="1:6" x14ac:dyDescent="0.2">
      <c r="A180" s="453"/>
      <c r="B180" s="453"/>
      <c r="C180" s="453"/>
      <c r="D180" s="453"/>
      <c r="E180" s="453"/>
      <c r="F180" s="453"/>
    </row>
    <row r="181" spans="1:6" x14ac:dyDescent="0.2">
      <c r="A181" s="453"/>
      <c r="B181" s="453"/>
      <c r="C181" s="453"/>
      <c r="D181" s="453"/>
      <c r="E181" s="453"/>
      <c r="F181" s="453"/>
    </row>
    <row r="182" spans="1:6" x14ac:dyDescent="0.2">
      <c r="A182" s="453"/>
      <c r="B182" s="453"/>
      <c r="C182" s="453"/>
      <c r="D182" s="453"/>
      <c r="E182" s="453"/>
      <c r="F182" s="453"/>
    </row>
    <row r="183" spans="1:6" x14ac:dyDescent="0.2">
      <c r="A183" s="453"/>
      <c r="B183" s="453"/>
      <c r="C183" s="453"/>
      <c r="D183" s="453"/>
      <c r="E183" s="453"/>
      <c r="F183" s="453"/>
    </row>
    <row r="184" spans="1:6" x14ac:dyDescent="0.2">
      <c r="A184" s="453"/>
      <c r="B184" s="453"/>
      <c r="C184" s="453"/>
      <c r="D184" s="453"/>
      <c r="E184" s="453"/>
      <c r="F184" s="453"/>
    </row>
    <row r="185" spans="1:6" x14ac:dyDescent="0.2">
      <c r="A185" s="453"/>
      <c r="B185" s="453"/>
      <c r="C185" s="453"/>
      <c r="D185" s="453"/>
      <c r="E185" s="453"/>
      <c r="F185" s="453"/>
    </row>
    <row r="186" spans="1:6" x14ac:dyDescent="0.2">
      <c r="A186" s="453"/>
      <c r="B186" s="453"/>
      <c r="C186" s="453"/>
      <c r="D186" s="453"/>
      <c r="E186" s="453"/>
      <c r="F186" s="453"/>
    </row>
    <row r="187" spans="1:6" x14ac:dyDescent="0.2">
      <c r="A187" s="453"/>
      <c r="B187" s="453"/>
      <c r="C187" s="453"/>
      <c r="D187" s="453"/>
      <c r="E187" s="453"/>
      <c r="F187" s="453"/>
    </row>
    <row r="188" spans="1:6" x14ac:dyDescent="0.2">
      <c r="A188" s="453"/>
      <c r="B188" s="453"/>
      <c r="C188" s="453"/>
      <c r="D188" s="453"/>
      <c r="E188" s="453"/>
      <c r="F188" s="453"/>
    </row>
    <row r="189" spans="1:6" x14ac:dyDescent="0.2">
      <c r="A189" s="453"/>
      <c r="B189" s="453"/>
      <c r="C189" s="453"/>
      <c r="D189" s="453"/>
      <c r="E189" s="453"/>
      <c r="F189" s="453"/>
    </row>
    <row r="190" spans="1:6" x14ac:dyDescent="0.2">
      <c r="A190" s="453"/>
      <c r="B190" s="453"/>
      <c r="C190" s="453"/>
      <c r="D190" s="453"/>
      <c r="E190" s="453"/>
      <c r="F190" s="453"/>
    </row>
    <row r="191" spans="1:6" x14ac:dyDescent="0.2">
      <c r="A191" s="453"/>
      <c r="B191" s="453"/>
      <c r="C191" s="453"/>
      <c r="D191" s="453"/>
      <c r="E191" s="453"/>
      <c r="F191" s="453"/>
    </row>
    <row r="192" spans="1:6" x14ac:dyDescent="0.2">
      <c r="A192" s="453"/>
      <c r="B192" s="453"/>
      <c r="C192" s="453"/>
      <c r="D192" s="453"/>
      <c r="E192" s="453"/>
      <c r="F192" s="453"/>
    </row>
    <row r="193" spans="1:6" x14ac:dyDescent="0.2">
      <c r="A193" s="453"/>
      <c r="B193" s="453"/>
      <c r="C193" s="453"/>
      <c r="D193" s="453"/>
      <c r="E193" s="453"/>
      <c r="F193" s="453"/>
    </row>
    <row r="194" spans="1:6" x14ac:dyDescent="0.2">
      <c r="A194" s="453"/>
      <c r="B194" s="453"/>
      <c r="C194" s="453"/>
      <c r="D194" s="453"/>
      <c r="E194" s="453"/>
      <c r="F194" s="453"/>
    </row>
    <row r="195" spans="1:6" x14ac:dyDescent="0.2">
      <c r="A195" s="453"/>
      <c r="B195" s="453"/>
      <c r="C195" s="453"/>
      <c r="D195" s="453"/>
      <c r="E195" s="453"/>
      <c r="F195" s="453"/>
    </row>
    <row r="196" spans="1:6" x14ac:dyDescent="0.2">
      <c r="A196" s="453"/>
      <c r="B196" s="453"/>
      <c r="C196" s="453"/>
      <c r="D196" s="453"/>
      <c r="E196" s="453"/>
      <c r="F196" s="453"/>
    </row>
    <row r="197" spans="1:6" x14ac:dyDescent="0.2">
      <c r="A197" s="453"/>
      <c r="B197" s="453"/>
      <c r="C197" s="453"/>
      <c r="D197" s="453"/>
      <c r="E197" s="453"/>
      <c r="F197" s="453"/>
    </row>
    <row r="198" spans="1:6" x14ac:dyDescent="0.2">
      <c r="A198" s="453"/>
      <c r="B198" s="453"/>
      <c r="C198" s="453"/>
      <c r="D198" s="453"/>
      <c r="E198" s="453"/>
      <c r="F198" s="453"/>
    </row>
    <row r="199" spans="1:6" x14ac:dyDescent="0.2">
      <c r="A199" s="453"/>
      <c r="B199" s="453"/>
      <c r="C199" s="453"/>
      <c r="D199" s="453"/>
      <c r="E199" s="453"/>
      <c r="F199" s="453"/>
    </row>
    <row r="200" spans="1:6" x14ac:dyDescent="0.2">
      <c r="A200" s="453"/>
      <c r="B200" s="453"/>
      <c r="C200" s="453"/>
      <c r="D200" s="453"/>
      <c r="E200" s="453"/>
      <c r="F200" s="453"/>
    </row>
    <row r="201" spans="1:6" x14ac:dyDescent="0.2">
      <c r="A201" s="453"/>
      <c r="B201" s="453"/>
      <c r="C201" s="453"/>
      <c r="D201" s="453"/>
      <c r="E201" s="453"/>
      <c r="F201" s="453"/>
    </row>
    <row r="202" spans="1:6" x14ac:dyDescent="0.2">
      <c r="A202" s="453"/>
      <c r="B202" s="453"/>
      <c r="C202" s="453"/>
      <c r="D202" s="453"/>
      <c r="E202" s="453"/>
      <c r="F202" s="453"/>
    </row>
    <row r="203" spans="1:6" x14ac:dyDescent="0.2">
      <c r="A203" s="453"/>
      <c r="B203" s="453"/>
      <c r="C203" s="453"/>
      <c r="D203" s="453"/>
      <c r="E203" s="453"/>
      <c r="F203" s="453"/>
    </row>
    <row r="204" spans="1:6" x14ac:dyDescent="0.2">
      <c r="A204" s="453"/>
      <c r="B204" s="453"/>
      <c r="C204" s="453"/>
      <c r="D204" s="453"/>
      <c r="E204" s="453"/>
      <c r="F204" s="453"/>
    </row>
    <row r="205" spans="1:6" x14ac:dyDescent="0.2">
      <c r="A205" s="453"/>
      <c r="B205" s="453"/>
      <c r="C205" s="453"/>
      <c r="D205" s="453"/>
      <c r="E205" s="453"/>
      <c r="F205" s="453"/>
    </row>
    <row r="206" spans="1:6" x14ac:dyDescent="0.2">
      <c r="A206" s="453"/>
      <c r="B206" s="453"/>
      <c r="C206" s="453"/>
      <c r="D206" s="453"/>
      <c r="E206" s="453"/>
      <c r="F206" s="453"/>
    </row>
    <row r="207" spans="1:6" x14ac:dyDescent="0.2">
      <c r="A207" s="453"/>
      <c r="B207" s="453"/>
      <c r="C207" s="453"/>
      <c r="D207" s="453"/>
      <c r="E207" s="453"/>
      <c r="F207" s="453"/>
    </row>
    <row r="208" spans="1:6" x14ac:dyDescent="0.2">
      <c r="A208" s="453"/>
      <c r="B208" s="453"/>
      <c r="C208" s="453"/>
      <c r="D208" s="453"/>
      <c r="E208" s="453"/>
      <c r="F208" s="453"/>
    </row>
    <row r="209" spans="1:6" x14ac:dyDescent="0.2">
      <c r="A209" s="453"/>
      <c r="B209" s="453"/>
      <c r="C209" s="453"/>
      <c r="D209" s="453"/>
      <c r="E209" s="453"/>
      <c r="F209" s="453"/>
    </row>
    <row r="210" spans="1:6" x14ac:dyDescent="0.2">
      <c r="A210" s="453"/>
      <c r="B210" s="453"/>
      <c r="C210" s="453"/>
      <c r="D210" s="453"/>
      <c r="E210" s="453"/>
      <c r="F210" s="453"/>
    </row>
    <row r="211" spans="1:6" x14ac:dyDescent="0.2">
      <c r="A211" s="453"/>
      <c r="B211" s="453"/>
      <c r="C211" s="453"/>
      <c r="D211" s="453"/>
      <c r="E211" s="453"/>
      <c r="F211" s="453"/>
    </row>
    <row r="212" spans="1:6" x14ac:dyDescent="0.2">
      <c r="A212" s="453"/>
      <c r="B212" s="453"/>
      <c r="C212" s="453"/>
      <c r="D212" s="453"/>
      <c r="E212" s="453"/>
      <c r="F212" s="453"/>
    </row>
    <row r="213" spans="1:6" x14ac:dyDescent="0.2">
      <c r="A213" s="453"/>
      <c r="B213" s="453"/>
      <c r="C213" s="453"/>
      <c r="D213" s="453"/>
      <c r="E213" s="453"/>
      <c r="F213" s="453"/>
    </row>
    <row r="214" spans="1:6" x14ac:dyDescent="0.2">
      <c r="A214" s="453"/>
      <c r="B214" s="453"/>
      <c r="C214" s="453"/>
      <c r="D214" s="453"/>
      <c r="E214" s="453"/>
      <c r="F214" s="453"/>
    </row>
    <row r="215" spans="1:6" x14ac:dyDescent="0.2">
      <c r="A215" s="453"/>
      <c r="B215" s="453"/>
      <c r="C215" s="453"/>
      <c r="D215" s="453"/>
      <c r="E215" s="453"/>
      <c r="F215" s="453"/>
    </row>
    <row r="216" spans="1:6" x14ac:dyDescent="0.2">
      <c r="A216" s="453"/>
      <c r="B216" s="453"/>
      <c r="C216" s="453"/>
      <c r="D216" s="453"/>
      <c r="E216" s="453"/>
      <c r="F216" s="453"/>
    </row>
    <row r="217" spans="1:6" x14ac:dyDescent="0.2">
      <c r="A217" s="453"/>
      <c r="B217" s="453"/>
      <c r="C217" s="453"/>
      <c r="D217" s="453"/>
      <c r="E217" s="453"/>
      <c r="F217" s="453"/>
    </row>
    <row r="218" spans="1:6" x14ac:dyDescent="0.2">
      <c r="A218" s="453"/>
      <c r="B218" s="453"/>
      <c r="C218" s="453"/>
      <c r="D218" s="453"/>
      <c r="E218" s="453"/>
      <c r="F218" s="453"/>
    </row>
    <row r="219" spans="1:6" x14ac:dyDescent="0.2">
      <c r="A219" s="453"/>
      <c r="B219" s="453"/>
      <c r="C219" s="453"/>
      <c r="D219" s="453"/>
      <c r="E219" s="453"/>
      <c r="F219" s="453"/>
    </row>
    <row r="220" spans="1:6" x14ac:dyDescent="0.2">
      <c r="A220" s="453"/>
      <c r="B220" s="453"/>
      <c r="C220" s="453"/>
      <c r="D220" s="453"/>
      <c r="E220" s="453"/>
      <c r="F220" s="453"/>
    </row>
    <row r="221" spans="1:6" x14ac:dyDescent="0.2">
      <c r="A221" s="453"/>
      <c r="B221" s="453"/>
      <c r="C221" s="453"/>
      <c r="D221" s="453"/>
      <c r="E221" s="453"/>
      <c r="F221" s="453"/>
    </row>
    <row r="222" spans="1:6" x14ac:dyDescent="0.2">
      <c r="A222" s="453"/>
      <c r="B222" s="453"/>
      <c r="C222" s="453"/>
      <c r="D222" s="453"/>
      <c r="E222" s="453"/>
      <c r="F222" s="453"/>
    </row>
    <row r="223" spans="1:6" x14ac:dyDescent="0.2">
      <c r="A223" s="453"/>
      <c r="B223" s="453"/>
      <c r="C223" s="453"/>
      <c r="D223" s="453"/>
      <c r="E223" s="453"/>
      <c r="F223" s="453"/>
    </row>
    <row r="224" spans="1:6" x14ac:dyDescent="0.2">
      <c r="A224" s="453"/>
      <c r="B224" s="453"/>
      <c r="C224" s="453"/>
      <c r="D224" s="453"/>
      <c r="E224" s="453"/>
      <c r="F224" s="453"/>
    </row>
    <row r="225" spans="1:6" x14ac:dyDescent="0.2">
      <c r="A225" s="453"/>
      <c r="B225" s="453"/>
      <c r="C225" s="453"/>
      <c r="D225" s="453"/>
      <c r="E225" s="453"/>
      <c r="F225" s="453"/>
    </row>
    <row r="226" spans="1:6" x14ac:dyDescent="0.2">
      <c r="A226" s="453"/>
      <c r="B226" s="453"/>
      <c r="C226" s="453"/>
      <c r="D226" s="453"/>
      <c r="E226" s="453"/>
      <c r="F226" s="453"/>
    </row>
    <row r="227" spans="1:6" x14ac:dyDescent="0.2">
      <c r="A227" s="453"/>
      <c r="B227" s="453"/>
      <c r="C227" s="453"/>
      <c r="D227" s="453"/>
      <c r="E227" s="453"/>
      <c r="F227" s="453"/>
    </row>
    <row r="228" spans="1:6" x14ac:dyDescent="0.2">
      <c r="A228" s="453"/>
      <c r="B228" s="453"/>
      <c r="C228" s="453"/>
      <c r="D228" s="453"/>
      <c r="E228" s="453"/>
      <c r="F228" s="453"/>
    </row>
    <row r="229" spans="1:6" x14ac:dyDescent="0.2">
      <c r="A229" s="453"/>
      <c r="B229" s="453"/>
      <c r="C229" s="453"/>
      <c r="D229" s="453"/>
      <c r="E229" s="453"/>
      <c r="F229" s="453"/>
    </row>
    <row r="230" spans="1:6" x14ac:dyDescent="0.2">
      <c r="A230" s="453"/>
      <c r="B230" s="453"/>
      <c r="C230" s="453"/>
      <c r="D230" s="453"/>
      <c r="E230" s="453"/>
      <c r="F230" s="453"/>
    </row>
    <row r="231" spans="1:6" x14ac:dyDescent="0.2">
      <c r="A231" s="453"/>
      <c r="B231" s="453"/>
      <c r="C231" s="453"/>
      <c r="D231" s="453"/>
      <c r="E231" s="453"/>
      <c r="F231" s="453"/>
    </row>
    <row r="232" spans="1:6" x14ac:dyDescent="0.2">
      <c r="A232" s="453"/>
      <c r="B232" s="453"/>
      <c r="C232" s="453"/>
      <c r="D232" s="453"/>
      <c r="E232" s="453"/>
      <c r="F232" s="453"/>
    </row>
    <row r="233" spans="1:6" x14ac:dyDescent="0.2">
      <c r="A233" s="453"/>
      <c r="B233" s="453"/>
      <c r="C233" s="453"/>
      <c r="D233" s="453"/>
      <c r="E233" s="453"/>
      <c r="F233" s="453"/>
    </row>
    <row r="234" spans="1:6" x14ac:dyDescent="0.2">
      <c r="A234" s="453"/>
      <c r="B234" s="453"/>
      <c r="C234" s="453"/>
      <c r="D234" s="453"/>
      <c r="E234" s="453"/>
      <c r="F234" s="453"/>
    </row>
    <row r="235" spans="1:6" x14ac:dyDescent="0.2">
      <c r="A235" s="453"/>
      <c r="B235" s="453"/>
      <c r="C235" s="453"/>
      <c r="D235" s="453"/>
      <c r="E235" s="453"/>
      <c r="F235" s="453"/>
    </row>
    <row r="236" spans="1:6" x14ac:dyDescent="0.2">
      <c r="A236" s="453"/>
      <c r="B236" s="453"/>
      <c r="C236" s="453"/>
      <c r="D236" s="453"/>
      <c r="E236" s="453"/>
      <c r="F236" s="453"/>
    </row>
    <row r="237" spans="1:6" x14ac:dyDescent="0.2">
      <c r="A237" s="453"/>
      <c r="B237" s="453"/>
      <c r="C237" s="453"/>
      <c r="D237" s="453"/>
      <c r="E237" s="453"/>
      <c r="F237" s="453"/>
    </row>
    <row r="238" spans="1:6" x14ac:dyDescent="0.2">
      <c r="A238" s="453"/>
      <c r="B238" s="453"/>
      <c r="C238" s="453"/>
      <c r="D238" s="453"/>
      <c r="E238" s="453"/>
      <c r="F238" s="453"/>
    </row>
    <row r="239" spans="1:6" x14ac:dyDescent="0.2">
      <c r="A239" s="453"/>
      <c r="B239" s="453"/>
      <c r="C239" s="453"/>
      <c r="D239" s="453"/>
      <c r="E239" s="453"/>
      <c r="F239" s="453"/>
    </row>
    <row r="240" spans="1:6" x14ac:dyDescent="0.2">
      <c r="A240" s="453"/>
      <c r="B240" s="453"/>
      <c r="C240" s="453"/>
      <c r="D240" s="453"/>
      <c r="E240" s="453"/>
      <c r="F240" s="453"/>
    </row>
    <row r="241" spans="1:6" x14ac:dyDescent="0.2">
      <c r="A241" s="453"/>
      <c r="B241" s="453"/>
      <c r="C241" s="453"/>
      <c r="D241" s="453"/>
      <c r="E241" s="453"/>
      <c r="F241" s="453"/>
    </row>
    <row r="242" spans="1:6" x14ac:dyDescent="0.2">
      <c r="A242" s="453"/>
      <c r="B242" s="453"/>
      <c r="C242" s="453"/>
      <c r="D242" s="453"/>
      <c r="E242" s="453"/>
      <c r="F242" s="453"/>
    </row>
    <row r="243" spans="1:6" x14ac:dyDescent="0.2">
      <c r="A243" s="453"/>
      <c r="B243" s="453"/>
      <c r="C243" s="453"/>
      <c r="D243" s="453"/>
      <c r="E243" s="453"/>
      <c r="F243" s="453"/>
    </row>
    <row r="244" spans="1:6" x14ac:dyDescent="0.2">
      <c r="A244" s="453"/>
      <c r="B244" s="453"/>
      <c r="C244" s="453"/>
      <c r="D244" s="453"/>
      <c r="E244" s="453"/>
      <c r="F244" s="453"/>
    </row>
    <row r="245" spans="1:6" x14ac:dyDescent="0.2">
      <c r="A245" s="453"/>
      <c r="B245" s="453"/>
      <c r="C245" s="453"/>
      <c r="D245" s="453"/>
      <c r="E245" s="453"/>
      <c r="F245" s="453"/>
    </row>
    <row r="246" spans="1:6" x14ac:dyDescent="0.2">
      <c r="A246" s="453"/>
      <c r="B246" s="453"/>
      <c r="C246" s="453"/>
      <c r="D246" s="453"/>
      <c r="E246" s="453"/>
      <c r="F246" s="453"/>
    </row>
    <row r="247" spans="1:6" x14ac:dyDescent="0.2">
      <c r="A247" s="453"/>
      <c r="B247" s="453"/>
      <c r="C247" s="453"/>
      <c r="D247" s="453"/>
      <c r="E247" s="453"/>
      <c r="F247" s="453"/>
    </row>
    <row r="248" spans="1:6" x14ac:dyDescent="0.2">
      <c r="A248" s="453"/>
      <c r="B248" s="453"/>
      <c r="C248" s="453"/>
      <c r="D248" s="453"/>
      <c r="E248" s="453"/>
      <c r="F248" s="453"/>
    </row>
    <row r="249" spans="1:6" x14ac:dyDescent="0.2">
      <c r="A249" s="453"/>
      <c r="B249" s="453"/>
      <c r="C249" s="453"/>
      <c r="D249" s="453"/>
      <c r="E249" s="453"/>
      <c r="F249" s="453"/>
    </row>
    <row r="250" spans="1:6" x14ac:dyDescent="0.2">
      <c r="A250" s="453"/>
      <c r="B250" s="453"/>
      <c r="C250" s="453"/>
      <c r="D250" s="453"/>
      <c r="E250" s="453"/>
      <c r="F250" s="453"/>
    </row>
    <row r="251" spans="1:6" x14ac:dyDescent="0.2">
      <c r="A251" s="453"/>
      <c r="B251" s="453"/>
      <c r="C251" s="453"/>
      <c r="D251" s="453"/>
      <c r="E251" s="453"/>
      <c r="F251" s="453"/>
    </row>
    <row r="252" spans="1:6" x14ac:dyDescent="0.2">
      <c r="A252" s="453"/>
      <c r="B252" s="453"/>
      <c r="C252" s="453"/>
      <c r="D252" s="453"/>
      <c r="E252" s="453"/>
      <c r="F252" s="453"/>
    </row>
    <row r="253" spans="1:6" x14ac:dyDescent="0.2">
      <c r="A253" s="453"/>
      <c r="B253" s="453"/>
      <c r="C253" s="453"/>
      <c r="D253" s="453"/>
      <c r="E253" s="453"/>
      <c r="F253" s="453"/>
    </row>
    <row r="254" spans="1:6" x14ac:dyDescent="0.2">
      <c r="A254" s="453"/>
      <c r="B254" s="453"/>
      <c r="C254" s="453"/>
      <c r="D254" s="453"/>
      <c r="E254" s="453"/>
      <c r="F254" s="453"/>
    </row>
    <row r="255" spans="1:6" x14ac:dyDescent="0.2">
      <c r="A255" s="453"/>
      <c r="B255" s="453"/>
      <c r="C255" s="453"/>
      <c r="D255" s="453"/>
      <c r="E255" s="453"/>
      <c r="F255" s="453"/>
    </row>
    <row r="256" spans="1:6" x14ac:dyDescent="0.2">
      <c r="A256" s="453"/>
      <c r="B256" s="453"/>
      <c r="C256" s="453"/>
      <c r="D256" s="453"/>
      <c r="E256" s="453"/>
      <c r="F256" s="453"/>
    </row>
    <row r="257" spans="1:6" x14ac:dyDescent="0.2">
      <c r="A257" s="453"/>
      <c r="B257" s="453"/>
      <c r="C257" s="453"/>
      <c r="D257" s="453"/>
      <c r="E257" s="453"/>
      <c r="F257" s="453"/>
    </row>
    <row r="258" spans="1:6" x14ac:dyDescent="0.2">
      <c r="A258" s="453"/>
      <c r="B258" s="453"/>
      <c r="C258" s="453"/>
      <c r="D258" s="453"/>
      <c r="E258" s="453"/>
      <c r="F258" s="453"/>
    </row>
    <row r="259" spans="1:6" x14ac:dyDescent="0.2">
      <c r="A259" s="453"/>
      <c r="B259" s="453"/>
      <c r="C259" s="453"/>
      <c r="D259" s="453"/>
      <c r="E259" s="453"/>
      <c r="F259" s="453"/>
    </row>
    <row r="260" spans="1:6" x14ac:dyDescent="0.2">
      <c r="A260" s="453"/>
      <c r="B260" s="453"/>
      <c r="C260" s="453"/>
      <c r="D260" s="453"/>
      <c r="E260" s="453"/>
      <c r="F260" s="453"/>
    </row>
    <row r="261" spans="1:6" x14ac:dyDescent="0.2">
      <c r="A261" s="453"/>
      <c r="B261" s="453"/>
      <c r="C261" s="453"/>
      <c r="D261" s="453"/>
      <c r="E261" s="453"/>
      <c r="F261" s="453"/>
    </row>
    <row r="262" spans="1:6" x14ac:dyDescent="0.2">
      <c r="A262" s="453"/>
      <c r="B262" s="453"/>
      <c r="C262" s="453"/>
      <c r="D262" s="453"/>
      <c r="E262" s="453"/>
      <c r="F262" s="453"/>
    </row>
    <row r="263" spans="1:6" x14ac:dyDescent="0.2">
      <c r="A263" s="453"/>
      <c r="B263" s="453"/>
      <c r="C263" s="453"/>
      <c r="D263" s="453"/>
      <c r="E263" s="453"/>
      <c r="F263" s="453"/>
    </row>
    <row r="264" spans="1:6" x14ac:dyDescent="0.2">
      <c r="A264" s="453"/>
      <c r="B264" s="453"/>
      <c r="C264" s="453"/>
      <c r="D264" s="453"/>
      <c r="E264" s="453"/>
      <c r="F264" s="453"/>
    </row>
    <row r="265" spans="1:6" x14ac:dyDescent="0.2">
      <c r="A265" s="453"/>
      <c r="B265" s="453"/>
      <c r="C265" s="453"/>
      <c r="D265" s="453"/>
      <c r="E265" s="453"/>
      <c r="F265" s="453"/>
    </row>
    <row r="266" spans="1:6" x14ac:dyDescent="0.2">
      <c r="A266" s="453"/>
      <c r="B266" s="453"/>
      <c r="C266" s="453"/>
      <c r="D266" s="453"/>
      <c r="E266" s="453"/>
      <c r="F266" s="453"/>
    </row>
    <row r="267" spans="1:6" x14ac:dyDescent="0.2">
      <c r="A267" s="453"/>
      <c r="B267" s="453"/>
      <c r="C267" s="453"/>
      <c r="D267" s="453"/>
      <c r="E267" s="453"/>
      <c r="F267" s="453"/>
    </row>
    <row r="268" spans="1:6" x14ac:dyDescent="0.2">
      <c r="A268" s="453"/>
      <c r="B268" s="453"/>
      <c r="C268" s="453"/>
      <c r="D268" s="453"/>
      <c r="E268" s="453"/>
      <c r="F268" s="453"/>
    </row>
    <row r="269" spans="1:6" x14ac:dyDescent="0.2">
      <c r="A269" s="453"/>
      <c r="B269" s="453"/>
      <c r="C269" s="453"/>
      <c r="D269" s="453"/>
      <c r="E269" s="453"/>
      <c r="F269" s="453"/>
    </row>
    <row r="270" spans="1:6" x14ac:dyDescent="0.2">
      <c r="A270" s="453"/>
      <c r="B270" s="453"/>
      <c r="C270" s="453"/>
      <c r="D270" s="453"/>
      <c r="E270" s="453"/>
      <c r="F270" s="453"/>
    </row>
    <row r="271" spans="1:6" x14ac:dyDescent="0.2">
      <c r="A271" s="453"/>
      <c r="B271" s="453"/>
      <c r="C271" s="453"/>
      <c r="D271" s="453"/>
      <c r="E271" s="453"/>
      <c r="F271" s="453"/>
    </row>
    <row r="272" spans="1:6" x14ac:dyDescent="0.2">
      <c r="A272" s="453"/>
      <c r="B272" s="453"/>
      <c r="C272" s="453"/>
      <c r="D272" s="453"/>
      <c r="E272" s="453"/>
      <c r="F272" s="453"/>
    </row>
    <row r="273" spans="1:6" x14ac:dyDescent="0.2">
      <c r="A273" s="453"/>
      <c r="B273" s="453"/>
      <c r="C273" s="453"/>
      <c r="D273" s="453"/>
      <c r="E273" s="453"/>
      <c r="F273" s="453"/>
    </row>
    <row r="274" spans="1:6" x14ac:dyDescent="0.2">
      <c r="A274" s="453"/>
      <c r="B274" s="453"/>
      <c r="C274" s="453"/>
      <c r="D274" s="453"/>
      <c r="E274" s="453"/>
      <c r="F274" s="453"/>
    </row>
    <row r="275" spans="1:6" x14ac:dyDescent="0.2">
      <c r="A275" s="453"/>
      <c r="B275" s="453"/>
      <c r="C275" s="453"/>
      <c r="D275" s="453"/>
      <c r="E275" s="453"/>
      <c r="F275" s="453"/>
    </row>
    <row r="276" spans="1:6" x14ac:dyDescent="0.2">
      <c r="A276" s="453"/>
      <c r="B276" s="453"/>
      <c r="C276" s="453"/>
      <c r="D276" s="453"/>
      <c r="E276" s="453"/>
      <c r="F276" s="453"/>
    </row>
    <row r="277" spans="1:6" x14ac:dyDescent="0.2">
      <c r="A277" s="453"/>
      <c r="B277" s="453"/>
      <c r="C277" s="453"/>
      <c r="D277" s="453"/>
      <c r="E277" s="453"/>
      <c r="F277" s="453"/>
    </row>
    <row r="278" spans="1:6" x14ac:dyDescent="0.2">
      <c r="A278" s="453"/>
      <c r="B278" s="453"/>
      <c r="C278" s="453"/>
      <c r="D278" s="453"/>
      <c r="E278" s="453"/>
      <c r="F278" s="453"/>
    </row>
    <row r="279" spans="1:6" x14ac:dyDescent="0.2">
      <c r="A279" s="453"/>
      <c r="B279" s="453"/>
      <c r="C279" s="453"/>
      <c r="D279" s="453"/>
      <c r="E279" s="453"/>
      <c r="F279" s="453"/>
    </row>
    <row r="280" spans="1:6" x14ac:dyDescent="0.2">
      <c r="A280" s="453"/>
      <c r="B280" s="453"/>
      <c r="C280" s="453"/>
      <c r="D280" s="453"/>
      <c r="E280" s="453"/>
      <c r="F280" s="453"/>
    </row>
    <row r="281" spans="1:6" x14ac:dyDescent="0.2">
      <c r="A281" s="453"/>
      <c r="B281" s="453"/>
      <c r="C281" s="453"/>
      <c r="D281" s="453"/>
      <c r="E281" s="453"/>
      <c r="F281" s="453"/>
    </row>
    <row r="282" spans="1:6" x14ac:dyDescent="0.2">
      <c r="A282" s="453"/>
      <c r="B282" s="453"/>
      <c r="C282" s="453"/>
      <c r="D282" s="453"/>
      <c r="E282" s="453"/>
      <c r="F282" s="453"/>
    </row>
    <row r="283" spans="1:6" x14ac:dyDescent="0.2">
      <c r="A283" s="453"/>
      <c r="B283" s="453"/>
      <c r="C283" s="453"/>
      <c r="D283" s="453"/>
      <c r="E283" s="453"/>
      <c r="F283" s="453"/>
    </row>
    <row r="284" spans="1:6" x14ac:dyDescent="0.2">
      <c r="A284" s="453"/>
      <c r="B284" s="453"/>
      <c r="C284" s="453"/>
      <c r="D284" s="453"/>
      <c r="E284" s="453"/>
      <c r="F284" s="453"/>
    </row>
    <row r="285" spans="1:6" x14ac:dyDescent="0.2">
      <c r="A285" s="453"/>
      <c r="B285" s="453"/>
      <c r="C285" s="453"/>
      <c r="D285" s="453"/>
      <c r="E285" s="453"/>
      <c r="F285" s="453"/>
    </row>
    <row r="286" spans="1:6" x14ac:dyDescent="0.2">
      <c r="A286" s="453"/>
      <c r="B286" s="453"/>
      <c r="C286" s="453"/>
      <c r="D286" s="453"/>
      <c r="E286" s="453"/>
      <c r="F286" s="453"/>
    </row>
    <row r="287" spans="1:6" x14ac:dyDescent="0.2">
      <c r="A287" s="453"/>
      <c r="B287" s="453"/>
      <c r="C287" s="453"/>
      <c r="D287" s="453"/>
      <c r="E287" s="453"/>
      <c r="F287" s="453"/>
    </row>
    <row r="288" spans="1:6" x14ac:dyDescent="0.2">
      <c r="A288" s="453"/>
      <c r="B288" s="453"/>
      <c r="C288" s="453"/>
      <c r="D288" s="453"/>
      <c r="E288" s="453"/>
      <c r="F288" s="453"/>
    </row>
    <row r="289" spans="1:6" x14ac:dyDescent="0.2">
      <c r="A289" s="453"/>
      <c r="B289" s="453"/>
      <c r="C289" s="453"/>
      <c r="D289" s="453"/>
      <c r="E289" s="453"/>
      <c r="F289" s="453"/>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2" customWidth="1"/>
    <col min="2" max="2" width="78.75" style="462" customWidth="1"/>
    <col min="3" max="5" width="10.25" style="462"/>
    <col min="6" max="6" width="4.25" style="462" customWidth="1"/>
    <col min="7" max="256" width="10.25" style="462"/>
    <col min="257" max="257" width="1.25" style="462" customWidth="1"/>
    <col min="258" max="258" width="78.75" style="462" customWidth="1"/>
    <col min="259" max="261" width="10.25" style="462"/>
    <col min="262" max="262" width="4.25" style="462" customWidth="1"/>
    <col min="263" max="512" width="10.25" style="462"/>
    <col min="513" max="513" width="1.25" style="462" customWidth="1"/>
    <col min="514" max="514" width="78.75" style="462" customWidth="1"/>
    <col min="515" max="517" width="10.25" style="462"/>
    <col min="518" max="518" width="4.25" style="462" customWidth="1"/>
    <col min="519" max="768" width="10.25" style="462"/>
    <col min="769" max="769" width="1.25" style="462" customWidth="1"/>
    <col min="770" max="770" width="78.75" style="462" customWidth="1"/>
    <col min="771" max="773" width="10.25" style="462"/>
    <col min="774" max="774" width="4.25" style="462" customWidth="1"/>
    <col min="775" max="1024" width="10.25" style="462"/>
    <col min="1025" max="1025" width="1.25" style="462" customWidth="1"/>
    <col min="1026" max="1026" width="78.75" style="462" customWidth="1"/>
    <col min="1027" max="1029" width="10.25" style="462"/>
    <col min="1030" max="1030" width="4.25" style="462" customWidth="1"/>
    <col min="1031" max="1280" width="10.25" style="462"/>
    <col min="1281" max="1281" width="1.25" style="462" customWidth="1"/>
    <col min="1282" max="1282" width="78.75" style="462" customWidth="1"/>
    <col min="1283" max="1285" width="10.25" style="462"/>
    <col min="1286" max="1286" width="4.25" style="462" customWidth="1"/>
    <col min="1287" max="1536" width="10.25" style="462"/>
    <col min="1537" max="1537" width="1.25" style="462" customWidth="1"/>
    <col min="1538" max="1538" width="78.75" style="462" customWidth="1"/>
    <col min="1539" max="1541" width="10.25" style="462"/>
    <col min="1542" max="1542" width="4.25" style="462" customWidth="1"/>
    <col min="1543" max="1792" width="10.25" style="462"/>
    <col min="1793" max="1793" width="1.25" style="462" customWidth="1"/>
    <col min="1794" max="1794" width="78.75" style="462" customWidth="1"/>
    <col min="1795" max="1797" width="10.25" style="462"/>
    <col min="1798" max="1798" width="4.25" style="462" customWidth="1"/>
    <col min="1799" max="2048" width="10.25" style="462"/>
    <col min="2049" max="2049" width="1.25" style="462" customWidth="1"/>
    <col min="2050" max="2050" width="78.75" style="462" customWidth="1"/>
    <col min="2051" max="2053" width="10.25" style="462"/>
    <col min="2054" max="2054" width="4.25" style="462" customWidth="1"/>
    <col min="2055" max="2304" width="10.25" style="462"/>
    <col min="2305" max="2305" width="1.25" style="462" customWidth="1"/>
    <col min="2306" max="2306" width="78.75" style="462" customWidth="1"/>
    <col min="2307" max="2309" width="10.25" style="462"/>
    <col min="2310" max="2310" width="4.25" style="462" customWidth="1"/>
    <col min="2311" max="2560" width="10.25" style="462"/>
    <col min="2561" max="2561" width="1.25" style="462" customWidth="1"/>
    <col min="2562" max="2562" width="78.75" style="462" customWidth="1"/>
    <col min="2563" max="2565" width="10.25" style="462"/>
    <col min="2566" max="2566" width="4.25" style="462" customWidth="1"/>
    <col min="2567" max="2816" width="10.25" style="462"/>
    <col min="2817" max="2817" width="1.25" style="462" customWidth="1"/>
    <col min="2818" max="2818" width="78.75" style="462" customWidth="1"/>
    <col min="2819" max="2821" width="10.25" style="462"/>
    <col min="2822" max="2822" width="4.25" style="462" customWidth="1"/>
    <col min="2823" max="3072" width="10.25" style="462"/>
    <col min="3073" max="3073" width="1.25" style="462" customWidth="1"/>
    <col min="3074" max="3074" width="78.75" style="462" customWidth="1"/>
    <col min="3075" max="3077" width="10.25" style="462"/>
    <col min="3078" max="3078" width="4.25" style="462" customWidth="1"/>
    <col min="3079" max="3328" width="10.25" style="462"/>
    <col min="3329" max="3329" width="1.25" style="462" customWidth="1"/>
    <col min="3330" max="3330" width="78.75" style="462" customWidth="1"/>
    <col min="3331" max="3333" width="10.25" style="462"/>
    <col min="3334" max="3334" width="4.25" style="462" customWidth="1"/>
    <col min="3335" max="3584" width="10.25" style="462"/>
    <col min="3585" max="3585" width="1.25" style="462" customWidth="1"/>
    <col min="3586" max="3586" width="78.75" style="462" customWidth="1"/>
    <col min="3587" max="3589" width="10.25" style="462"/>
    <col min="3590" max="3590" width="4.25" style="462" customWidth="1"/>
    <col min="3591" max="3840" width="10.25" style="462"/>
    <col min="3841" max="3841" width="1.25" style="462" customWidth="1"/>
    <col min="3842" max="3842" width="78.75" style="462" customWidth="1"/>
    <col min="3843" max="3845" width="10.25" style="462"/>
    <col min="3846" max="3846" width="4.25" style="462" customWidth="1"/>
    <col min="3847" max="4096" width="10.25" style="462"/>
    <col min="4097" max="4097" width="1.25" style="462" customWidth="1"/>
    <col min="4098" max="4098" width="78.75" style="462" customWidth="1"/>
    <col min="4099" max="4101" width="10.25" style="462"/>
    <col min="4102" max="4102" width="4.25" style="462" customWidth="1"/>
    <col min="4103" max="4352" width="10.25" style="462"/>
    <col min="4353" max="4353" width="1.25" style="462" customWidth="1"/>
    <col min="4354" max="4354" width="78.75" style="462" customWidth="1"/>
    <col min="4355" max="4357" width="10.25" style="462"/>
    <col min="4358" max="4358" width="4.25" style="462" customWidth="1"/>
    <col min="4359" max="4608" width="10.25" style="462"/>
    <col min="4609" max="4609" width="1.25" style="462" customWidth="1"/>
    <col min="4610" max="4610" width="78.75" style="462" customWidth="1"/>
    <col min="4611" max="4613" width="10.25" style="462"/>
    <col min="4614" max="4614" width="4.25" style="462" customWidth="1"/>
    <col min="4615" max="4864" width="10.25" style="462"/>
    <col min="4865" max="4865" width="1.25" style="462" customWidth="1"/>
    <col min="4866" max="4866" width="78.75" style="462" customWidth="1"/>
    <col min="4867" max="4869" width="10.25" style="462"/>
    <col min="4870" max="4870" width="4.25" style="462" customWidth="1"/>
    <col min="4871" max="5120" width="10.25" style="462"/>
    <col min="5121" max="5121" width="1.25" style="462" customWidth="1"/>
    <col min="5122" max="5122" width="78.75" style="462" customWidth="1"/>
    <col min="5123" max="5125" width="10.25" style="462"/>
    <col min="5126" max="5126" width="4.25" style="462" customWidth="1"/>
    <col min="5127" max="5376" width="10.25" style="462"/>
    <col min="5377" max="5377" width="1.25" style="462" customWidth="1"/>
    <col min="5378" max="5378" width="78.75" style="462" customWidth="1"/>
    <col min="5379" max="5381" width="10.25" style="462"/>
    <col min="5382" max="5382" width="4.25" style="462" customWidth="1"/>
    <col min="5383" max="5632" width="10.25" style="462"/>
    <col min="5633" max="5633" width="1.25" style="462" customWidth="1"/>
    <col min="5634" max="5634" width="78.75" style="462" customWidth="1"/>
    <col min="5635" max="5637" width="10.25" style="462"/>
    <col min="5638" max="5638" width="4.25" style="462" customWidth="1"/>
    <col min="5639" max="5888" width="10.25" style="462"/>
    <col min="5889" max="5889" width="1.25" style="462" customWidth="1"/>
    <col min="5890" max="5890" width="78.75" style="462" customWidth="1"/>
    <col min="5891" max="5893" width="10.25" style="462"/>
    <col min="5894" max="5894" width="4.25" style="462" customWidth="1"/>
    <col min="5895" max="6144" width="10.25" style="462"/>
    <col min="6145" max="6145" width="1.25" style="462" customWidth="1"/>
    <col min="6146" max="6146" width="78.75" style="462" customWidth="1"/>
    <col min="6147" max="6149" width="10.25" style="462"/>
    <col min="6150" max="6150" width="4.25" style="462" customWidth="1"/>
    <col min="6151" max="6400" width="10.25" style="462"/>
    <col min="6401" max="6401" width="1.25" style="462" customWidth="1"/>
    <col min="6402" max="6402" width="78.75" style="462" customWidth="1"/>
    <col min="6403" max="6405" width="10.25" style="462"/>
    <col min="6406" max="6406" width="4.25" style="462" customWidth="1"/>
    <col min="6407" max="6656" width="10.25" style="462"/>
    <col min="6657" max="6657" width="1.25" style="462" customWidth="1"/>
    <col min="6658" max="6658" width="78.75" style="462" customWidth="1"/>
    <col min="6659" max="6661" width="10.25" style="462"/>
    <col min="6662" max="6662" width="4.25" style="462" customWidth="1"/>
    <col min="6663" max="6912" width="10.25" style="462"/>
    <col min="6913" max="6913" width="1.25" style="462" customWidth="1"/>
    <col min="6914" max="6914" width="78.75" style="462" customWidth="1"/>
    <col min="6915" max="6917" width="10.25" style="462"/>
    <col min="6918" max="6918" width="4.25" style="462" customWidth="1"/>
    <col min="6919" max="7168" width="10.25" style="462"/>
    <col min="7169" max="7169" width="1.25" style="462" customWidth="1"/>
    <col min="7170" max="7170" width="78.75" style="462" customWidth="1"/>
    <col min="7171" max="7173" width="10.25" style="462"/>
    <col min="7174" max="7174" width="4.25" style="462" customWidth="1"/>
    <col min="7175" max="7424" width="10.25" style="462"/>
    <col min="7425" max="7425" width="1.25" style="462" customWidth="1"/>
    <col min="7426" max="7426" width="78.75" style="462" customWidth="1"/>
    <col min="7427" max="7429" width="10.25" style="462"/>
    <col min="7430" max="7430" width="4.25" style="462" customWidth="1"/>
    <col min="7431" max="7680" width="10.25" style="462"/>
    <col min="7681" max="7681" width="1.25" style="462" customWidth="1"/>
    <col min="7682" max="7682" width="78.75" style="462" customWidth="1"/>
    <col min="7683" max="7685" width="10.25" style="462"/>
    <col min="7686" max="7686" width="4.25" style="462" customWidth="1"/>
    <col min="7687" max="7936" width="10.25" style="462"/>
    <col min="7937" max="7937" width="1.25" style="462" customWidth="1"/>
    <col min="7938" max="7938" width="78.75" style="462" customWidth="1"/>
    <col min="7939" max="7941" width="10.25" style="462"/>
    <col min="7942" max="7942" width="4.25" style="462" customWidth="1"/>
    <col min="7943" max="8192" width="10.25" style="462"/>
    <col min="8193" max="8193" width="1.25" style="462" customWidth="1"/>
    <col min="8194" max="8194" width="78.75" style="462" customWidth="1"/>
    <col min="8195" max="8197" width="10.25" style="462"/>
    <col min="8198" max="8198" width="4.25" style="462" customWidth="1"/>
    <col min="8199" max="8448" width="10.25" style="462"/>
    <col min="8449" max="8449" width="1.25" style="462" customWidth="1"/>
    <col min="8450" max="8450" width="78.75" style="462" customWidth="1"/>
    <col min="8451" max="8453" width="10.25" style="462"/>
    <col min="8454" max="8454" width="4.25" style="462" customWidth="1"/>
    <col min="8455" max="8704" width="10.25" style="462"/>
    <col min="8705" max="8705" width="1.25" style="462" customWidth="1"/>
    <col min="8706" max="8706" width="78.75" style="462" customWidth="1"/>
    <col min="8707" max="8709" width="10.25" style="462"/>
    <col min="8710" max="8710" width="4.25" style="462" customWidth="1"/>
    <col min="8711" max="8960" width="10.25" style="462"/>
    <col min="8961" max="8961" width="1.25" style="462" customWidth="1"/>
    <col min="8962" max="8962" width="78.75" style="462" customWidth="1"/>
    <col min="8963" max="8965" width="10.25" style="462"/>
    <col min="8966" max="8966" width="4.25" style="462" customWidth="1"/>
    <col min="8967" max="9216" width="10.25" style="462"/>
    <col min="9217" max="9217" width="1.25" style="462" customWidth="1"/>
    <col min="9218" max="9218" width="78.75" style="462" customWidth="1"/>
    <col min="9219" max="9221" width="10.25" style="462"/>
    <col min="9222" max="9222" width="4.25" style="462" customWidth="1"/>
    <col min="9223" max="9472" width="10.25" style="462"/>
    <col min="9473" max="9473" width="1.25" style="462" customWidth="1"/>
    <col min="9474" max="9474" width="78.75" style="462" customWidth="1"/>
    <col min="9475" max="9477" width="10.25" style="462"/>
    <col min="9478" max="9478" width="4.25" style="462" customWidth="1"/>
    <col min="9479" max="9728" width="10.25" style="462"/>
    <col min="9729" max="9729" width="1.25" style="462" customWidth="1"/>
    <col min="9730" max="9730" width="78.75" style="462" customWidth="1"/>
    <col min="9731" max="9733" width="10.25" style="462"/>
    <col min="9734" max="9734" width="4.25" style="462" customWidth="1"/>
    <col min="9735" max="9984" width="10.25" style="462"/>
    <col min="9985" max="9985" width="1.25" style="462" customWidth="1"/>
    <col min="9986" max="9986" width="78.75" style="462" customWidth="1"/>
    <col min="9987" max="9989" width="10.25" style="462"/>
    <col min="9990" max="9990" width="4.25" style="462" customWidth="1"/>
    <col min="9991" max="10240" width="10.25" style="462"/>
    <col min="10241" max="10241" width="1.25" style="462" customWidth="1"/>
    <col min="10242" max="10242" width="78.75" style="462" customWidth="1"/>
    <col min="10243" max="10245" width="10.25" style="462"/>
    <col min="10246" max="10246" width="4.25" style="462" customWidth="1"/>
    <col min="10247" max="10496" width="10.25" style="462"/>
    <col min="10497" max="10497" width="1.25" style="462" customWidth="1"/>
    <col min="10498" max="10498" width="78.75" style="462" customWidth="1"/>
    <col min="10499" max="10501" width="10.25" style="462"/>
    <col min="10502" max="10502" width="4.25" style="462" customWidth="1"/>
    <col min="10503" max="10752" width="10.25" style="462"/>
    <col min="10753" max="10753" width="1.25" style="462" customWidth="1"/>
    <col min="10754" max="10754" width="78.75" style="462" customWidth="1"/>
    <col min="10755" max="10757" width="10.25" style="462"/>
    <col min="10758" max="10758" width="4.25" style="462" customWidth="1"/>
    <col min="10759" max="11008" width="10.25" style="462"/>
    <col min="11009" max="11009" width="1.25" style="462" customWidth="1"/>
    <col min="11010" max="11010" width="78.75" style="462" customWidth="1"/>
    <col min="11011" max="11013" width="10.25" style="462"/>
    <col min="11014" max="11014" width="4.25" style="462" customWidth="1"/>
    <col min="11015" max="11264" width="10.25" style="462"/>
    <col min="11265" max="11265" width="1.25" style="462" customWidth="1"/>
    <col min="11266" max="11266" width="78.75" style="462" customWidth="1"/>
    <col min="11267" max="11269" width="10.25" style="462"/>
    <col min="11270" max="11270" width="4.25" style="462" customWidth="1"/>
    <col min="11271" max="11520" width="10.25" style="462"/>
    <col min="11521" max="11521" width="1.25" style="462" customWidth="1"/>
    <col min="11522" max="11522" width="78.75" style="462" customWidth="1"/>
    <col min="11523" max="11525" width="10.25" style="462"/>
    <col min="11526" max="11526" width="4.25" style="462" customWidth="1"/>
    <col min="11527" max="11776" width="10.25" style="462"/>
    <col min="11777" max="11777" width="1.25" style="462" customWidth="1"/>
    <col min="11778" max="11778" width="78.75" style="462" customWidth="1"/>
    <col min="11779" max="11781" width="10.25" style="462"/>
    <col min="11782" max="11782" width="4.25" style="462" customWidth="1"/>
    <col min="11783" max="12032" width="10.25" style="462"/>
    <col min="12033" max="12033" width="1.25" style="462" customWidth="1"/>
    <col min="12034" max="12034" width="78.75" style="462" customWidth="1"/>
    <col min="12035" max="12037" width="10.25" style="462"/>
    <col min="12038" max="12038" width="4.25" style="462" customWidth="1"/>
    <col min="12039" max="12288" width="10.25" style="462"/>
    <col min="12289" max="12289" width="1.25" style="462" customWidth="1"/>
    <col min="12290" max="12290" width="78.75" style="462" customWidth="1"/>
    <col min="12291" max="12293" width="10.25" style="462"/>
    <col min="12294" max="12294" width="4.25" style="462" customWidth="1"/>
    <col min="12295" max="12544" width="10.25" style="462"/>
    <col min="12545" max="12545" width="1.25" style="462" customWidth="1"/>
    <col min="12546" max="12546" width="78.75" style="462" customWidth="1"/>
    <col min="12547" max="12549" width="10.25" style="462"/>
    <col min="12550" max="12550" width="4.25" style="462" customWidth="1"/>
    <col min="12551" max="12800" width="10.25" style="462"/>
    <col min="12801" max="12801" width="1.25" style="462" customWidth="1"/>
    <col min="12802" max="12802" width="78.75" style="462" customWidth="1"/>
    <col min="12803" max="12805" width="10.25" style="462"/>
    <col min="12806" max="12806" width="4.25" style="462" customWidth="1"/>
    <col min="12807" max="13056" width="10.25" style="462"/>
    <col min="13057" max="13057" width="1.25" style="462" customWidth="1"/>
    <col min="13058" max="13058" width="78.75" style="462" customWidth="1"/>
    <col min="13059" max="13061" width="10.25" style="462"/>
    <col min="13062" max="13062" width="4.25" style="462" customWidth="1"/>
    <col min="13063" max="13312" width="10.25" style="462"/>
    <col min="13313" max="13313" width="1.25" style="462" customWidth="1"/>
    <col min="13314" max="13314" width="78.75" style="462" customWidth="1"/>
    <col min="13315" max="13317" width="10.25" style="462"/>
    <col min="13318" max="13318" width="4.25" style="462" customWidth="1"/>
    <col min="13319" max="13568" width="10.25" style="462"/>
    <col min="13569" max="13569" width="1.25" style="462" customWidth="1"/>
    <col min="13570" max="13570" width="78.75" style="462" customWidth="1"/>
    <col min="13571" max="13573" width="10.25" style="462"/>
    <col min="13574" max="13574" width="4.25" style="462" customWidth="1"/>
    <col min="13575" max="13824" width="10.25" style="462"/>
    <col min="13825" max="13825" width="1.25" style="462" customWidth="1"/>
    <col min="13826" max="13826" width="78.75" style="462" customWidth="1"/>
    <col min="13827" max="13829" width="10.25" style="462"/>
    <col min="13830" max="13830" width="4.25" style="462" customWidth="1"/>
    <col min="13831" max="14080" width="10.25" style="462"/>
    <col min="14081" max="14081" width="1.25" style="462" customWidth="1"/>
    <col min="14082" max="14082" width="78.75" style="462" customWidth="1"/>
    <col min="14083" max="14085" width="10.25" style="462"/>
    <col min="14086" max="14086" width="4.25" style="462" customWidth="1"/>
    <col min="14087" max="14336" width="10.25" style="462"/>
    <col min="14337" max="14337" width="1.25" style="462" customWidth="1"/>
    <col min="14338" max="14338" width="78.75" style="462" customWidth="1"/>
    <col min="14339" max="14341" width="10.25" style="462"/>
    <col min="14342" max="14342" width="4.25" style="462" customWidth="1"/>
    <col min="14343" max="14592" width="10.25" style="462"/>
    <col min="14593" max="14593" width="1.25" style="462" customWidth="1"/>
    <col min="14594" max="14594" width="78.75" style="462" customWidth="1"/>
    <col min="14595" max="14597" width="10.25" style="462"/>
    <col min="14598" max="14598" width="4.25" style="462" customWidth="1"/>
    <col min="14599" max="14848" width="10.25" style="462"/>
    <col min="14849" max="14849" width="1.25" style="462" customWidth="1"/>
    <col min="14850" max="14850" width="78.75" style="462" customWidth="1"/>
    <col min="14851" max="14853" width="10.25" style="462"/>
    <col min="14854" max="14854" width="4.25" style="462" customWidth="1"/>
    <col min="14855" max="15104" width="10.25" style="462"/>
    <col min="15105" max="15105" width="1.25" style="462" customWidth="1"/>
    <col min="15106" max="15106" width="78.75" style="462" customWidth="1"/>
    <col min="15107" max="15109" width="10.25" style="462"/>
    <col min="15110" max="15110" width="4.25" style="462" customWidth="1"/>
    <col min="15111" max="15360" width="10.25" style="462"/>
    <col min="15361" max="15361" width="1.25" style="462" customWidth="1"/>
    <col min="15362" max="15362" width="78.75" style="462" customWidth="1"/>
    <col min="15363" max="15365" width="10.25" style="462"/>
    <col min="15366" max="15366" width="4.25" style="462" customWidth="1"/>
    <col min="15367" max="15616" width="10.25" style="462"/>
    <col min="15617" max="15617" width="1.25" style="462" customWidth="1"/>
    <col min="15618" max="15618" width="78.75" style="462" customWidth="1"/>
    <col min="15619" max="15621" width="10.25" style="462"/>
    <col min="15622" max="15622" width="4.25" style="462" customWidth="1"/>
    <col min="15623" max="15872" width="10.25" style="462"/>
    <col min="15873" max="15873" width="1.25" style="462" customWidth="1"/>
    <col min="15874" max="15874" width="78.75" style="462" customWidth="1"/>
    <col min="15875" max="15877" width="10.25" style="462"/>
    <col min="15878" max="15878" width="4.25" style="462" customWidth="1"/>
    <col min="15879" max="16128" width="10.25" style="462"/>
    <col min="16129" max="16129" width="1.25" style="462" customWidth="1"/>
    <col min="16130" max="16130" width="78.75" style="462" customWidth="1"/>
    <col min="16131" max="16133" width="10.25" style="462"/>
    <col min="16134" max="16134" width="4.25" style="462" customWidth="1"/>
    <col min="16135" max="16384" width="10.25" style="462"/>
  </cols>
  <sheetData>
    <row r="1" spans="1:5" ht="39.75" customHeight="1" x14ac:dyDescent="0.2">
      <c r="A1" s="460"/>
      <c r="B1" s="461" t="s">
        <v>6</v>
      </c>
    </row>
    <row r="2" spans="1:5" ht="25.5" customHeight="1" x14ac:dyDescent="0.2">
      <c r="B2" s="463" t="s">
        <v>422</v>
      </c>
    </row>
    <row r="3" spans="1:5" ht="24.95" customHeight="1" x14ac:dyDescent="0.2">
      <c r="A3" s="464"/>
      <c r="B3" s="465" t="s">
        <v>423</v>
      </c>
    </row>
    <row r="4" spans="1:5" ht="24.75" customHeight="1" x14ac:dyDescent="0.2">
      <c r="A4" s="464"/>
      <c r="B4" s="466"/>
    </row>
    <row r="5" spans="1:5" s="469" customFormat="1" ht="60" x14ac:dyDescent="0.2">
      <c r="A5" s="467"/>
      <c r="B5" s="468" t="s">
        <v>424</v>
      </c>
      <c r="C5" s="467"/>
      <c r="D5" s="467"/>
      <c r="E5" s="467"/>
    </row>
    <row r="6" spans="1:5" s="469" customFormat="1" ht="10.15" customHeight="1" x14ac:dyDescent="0.2">
      <c r="A6" s="467"/>
      <c r="B6" s="468"/>
      <c r="C6" s="467"/>
      <c r="D6" s="467"/>
      <c r="E6" s="467"/>
    </row>
    <row r="7" spans="1:5" ht="96" x14ac:dyDescent="0.2">
      <c r="A7" s="464"/>
      <c r="B7" s="468" t="s">
        <v>425</v>
      </c>
      <c r="C7" s="464"/>
      <c r="D7" s="464"/>
      <c r="E7" s="464"/>
    </row>
    <row r="8" spans="1:5" ht="10.15" customHeight="1" x14ac:dyDescent="0.2">
      <c r="A8" s="464"/>
      <c r="B8" s="464"/>
      <c r="C8" s="464"/>
      <c r="D8" s="464"/>
      <c r="E8" s="464"/>
    </row>
    <row r="9" spans="1:5" ht="204" x14ac:dyDescent="0.2">
      <c r="A9" s="464"/>
      <c r="B9" s="468" t="s">
        <v>426</v>
      </c>
      <c r="C9" s="464"/>
      <c r="D9" s="464"/>
      <c r="E9" s="464"/>
    </row>
    <row r="10" spans="1:5" ht="10.15" customHeight="1" x14ac:dyDescent="0.2">
      <c r="A10" s="464"/>
      <c r="B10" s="470"/>
      <c r="C10" s="464"/>
      <c r="D10" s="464"/>
      <c r="E10" s="464"/>
    </row>
    <row r="11" spans="1:5" ht="36" x14ac:dyDescent="0.2">
      <c r="A11" s="464"/>
      <c r="B11" s="468" t="s">
        <v>427</v>
      </c>
      <c r="C11" s="464"/>
      <c r="D11" s="464"/>
      <c r="E11" s="464"/>
    </row>
    <row r="12" spans="1:5" ht="9" customHeight="1" x14ac:dyDescent="0.2">
      <c r="A12" s="464"/>
      <c r="B12" s="470"/>
      <c r="C12" s="464"/>
      <c r="D12" s="464"/>
      <c r="E12" s="464"/>
    </row>
    <row r="13" spans="1:5" ht="96" x14ac:dyDescent="0.2">
      <c r="A13" s="464"/>
      <c r="B13" s="468" t="s">
        <v>428</v>
      </c>
      <c r="C13" s="464"/>
      <c r="D13" s="464"/>
      <c r="E13" s="464"/>
    </row>
    <row r="14" spans="1:5" ht="9" customHeight="1" x14ac:dyDescent="0.2">
      <c r="A14" s="464"/>
      <c r="B14" s="470"/>
      <c r="C14" s="464"/>
      <c r="D14" s="464"/>
      <c r="E14" s="464"/>
    </row>
    <row r="15" spans="1:5" ht="96" x14ac:dyDescent="0.2">
      <c r="A15" s="464"/>
      <c r="B15" s="468" t="s">
        <v>429</v>
      </c>
      <c r="C15" s="464"/>
      <c r="D15" s="464"/>
      <c r="E15" s="464"/>
    </row>
    <row r="16" spans="1:5" ht="9" customHeight="1" x14ac:dyDescent="0.2">
      <c r="A16" s="464"/>
      <c r="B16" s="470"/>
      <c r="C16" s="464"/>
      <c r="D16" s="464"/>
      <c r="E16" s="464"/>
    </row>
    <row r="17" spans="1:8" ht="120" x14ac:dyDescent="0.2">
      <c r="A17" s="464"/>
      <c r="B17" s="468" t="s">
        <v>430</v>
      </c>
      <c r="C17" s="464"/>
      <c r="D17" s="464"/>
      <c r="E17" s="464"/>
    </row>
    <row r="18" spans="1:8" ht="9" customHeight="1" x14ac:dyDescent="0.2">
      <c r="A18" s="464"/>
      <c r="B18" s="470"/>
      <c r="C18" s="464"/>
      <c r="D18" s="464"/>
      <c r="E18" s="464"/>
    </row>
    <row r="19" spans="1:8" ht="168" x14ac:dyDescent="0.2">
      <c r="A19" s="464"/>
      <c r="B19" s="468" t="s">
        <v>431</v>
      </c>
      <c r="C19" s="464"/>
      <c r="D19" s="464"/>
      <c r="E19" s="464"/>
    </row>
    <row r="20" spans="1:8" ht="9" customHeight="1" x14ac:dyDescent="0.2">
      <c r="A20" s="464"/>
      <c r="B20" s="470"/>
      <c r="C20" s="464"/>
      <c r="D20" s="464"/>
      <c r="E20" s="464"/>
    </row>
    <row r="21" spans="1:8" ht="24" x14ac:dyDescent="0.2">
      <c r="A21" s="464"/>
      <c r="B21" s="468" t="s">
        <v>432</v>
      </c>
      <c r="C21" s="464"/>
      <c r="D21" s="464"/>
      <c r="E21" s="464"/>
    </row>
    <row r="22" spans="1:8" ht="9" customHeight="1" x14ac:dyDescent="0.2">
      <c r="A22" s="464"/>
      <c r="B22" s="470"/>
      <c r="C22" s="464"/>
      <c r="D22" s="464"/>
      <c r="E22" s="464"/>
    </row>
    <row r="23" spans="1:8" ht="96" x14ac:dyDescent="0.2">
      <c r="A23" s="464"/>
      <c r="B23" s="468" t="s">
        <v>433</v>
      </c>
      <c r="C23" s="464"/>
      <c r="D23" s="464"/>
      <c r="E23" s="464"/>
    </row>
    <row r="24" spans="1:8" ht="9" customHeight="1" x14ac:dyDescent="0.2">
      <c r="A24" s="464"/>
      <c r="B24" s="470"/>
      <c r="C24" s="464"/>
      <c r="D24" s="464"/>
      <c r="E24" s="464"/>
    </row>
    <row r="25" spans="1:8" ht="24" x14ac:dyDescent="0.2">
      <c r="A25" s="464"/>
      <c r="B25" s="468" t="s">
        <v>434</v>
      </c>
      <c r="C25" s="464"/>
      <c r="D25" s="464"/>
      <c r="E25" s="464"/>
    </row>
    <row r="26" spans="1:8" ht="24" x14ac:dyDescent="0.2">
      <c r="A26" s="464"/>
      <c r="B26" s="471" t="s">
        <v>435</v>
      </c>
      <c r="C26" s="471"/>
      <c r="D26" s="471"/>
      <c r="E26" s="471"/>
      <c r="F26" s="471"/>
      <c r="G26" s="471"/>
      <c r="H26" s="471"/>
    </row>
    <row r="27" spans="1:8" x14ac:dyDescent="0.2">
      <c r="A27" s="464"/>
      <c r="B27" s="471"/>
      <c r="C27" s="471"/>
      <c r="D27" s="471"/>
      <c r="E27" s="471"/>
      <c r="F27" s="471"/>
      <c r="G27" s="471"/>
      <c r="H27" s="471"/>
    </row>
    <row r="28" spans="1:8" x14ac:dyDescent="0.2">
      <c r="A28" s="464"/>
      <c r="B28" s="464"/>
      <c r="C28" s="464"/>
      <c r="D28" s="464"/>
      <c r="E28" s="464"/>
    </row>
    <row r="29" spans="1:8" x14ac:dyDescent="0.2">
      <c r="A29" s="464"/>
      <c r="B29" s="464"/>
      <c r="C29" s="464"/>
      <c r="D29" s="464"/>
      <c r="E29" s="464"/>
    </row>
    <row r="30" spans="1:8" x14ac:dyDescent="0.2">
      <c r="A30" s="458"/>
      <c r="B30" s="458"/>
      <c r="C30" s="458"/>
      <c r="D30" s="458"/>
      <c r="E30" s="458"/>
    </row>
    <row r="31" spans="1:8" x14ac:dyDescent="0.2">
      <c r="A31" s="464"/>
      <c r="B31" s="464"/>
      <c r="C31" s="464"/>
      <c r="D31" s="464"/>
      <c r="E31" s="464"/>
    </row>
    <row r="32" spans="1:8" x14ac:dyDescent="0.2">
      <c r="A32" s="464"/>
      <c r="B32" s="464"/>
      <c r="C32" s="464"/>
      <c r="D32" s="464"/>
      <c r="E32" s="464"/>
    </row>
    <row r="33" spans="1:9" ht="8.1" customHeight="1" x14ac:dyDescent="0.2">
      <c r="A33" s="464"/>
      <c r="B33" s="464"/>
      <c r="C33" s="464"/>
      <c r="D33" s="464"/>
      <c r="E33" s="464"/>
    </row>
    <row r="34" spans="1:9" ht="13.5" customHeight="1" x14ac:dyDescent="0.2">
      <c r="A34" s="464"/>
      <c r="B34" s="464"/>
      <c r="C34" s="464"/>
      <c r="D34" s="464"/>
      <c r="E34" s="464"/>
    </row>
    <row r="35" spans="1:9" x14ac:dyDescent="0.2">
      <c r="A35" s="464"/>
      <c r="B35" s="464"/>
      <c r="C35" s="464"/>
      <c r="D35" s="464"/>
      <c r="E35" s="464"/>
    </row>
    <row r="36" spans="1:9" x14ac:dyDescent="0.2">
      <c r="A36" s="464"/>
      <c r="B36" s="464"/>
      <c r="C36" s="464"/>
      <c r="D36" s="464"/>
      <c r="E36" s="464"/>
      <c r="I36" s="472"/>
    </row>
    <row r="37" spans="1:9" x14ac:dyDescent="0.2">
      <c r="A37" s="464"/>
      <c r="B37" s="464"/>
      <c r="C37" s="464"/>
      <c r="D37" s="464"/>
      <c r="E37" s="464"/>
    </row>
    <row r="38" spans="1:9" x14ac:dyDescent="0.2">
      <c r="A38" s="464"/>
      <c r="B38" s="464"/>
      <c r="C38" s="464"/>
      <c r="D38" s="464"/>
      <c r="E38" s="464"/>
    </row>
    <row r="39" spans="1:9" x14ac:dyDescent="0.2">
      <c r="A39" s="464"/>
      <c r="B39" s="464"/>
      <c r="C39" s="464"/>
      <c r="D39" s="464"/>
      <c r="E39" s="464"/>
    </row>
    <row r="40" spans="1:9" ht="33" customHeight="1" x14ac:dyDescent="0.2">
      <c r="A40" s="464"/>
      <c r="B40" s="464"/>
      <c r="C40" s="464"/>
      <c r="D40" s="464"/>
      <c r="E40" s="464"/>
    </row>
    <row r="41" spans="1:9" ht="16.5" customHeight="1" x14ac:dyDescent="0.2">
      <c r="A41" s="464"/>
      <c r="B41" s="464"/>
      <c r="C41" s="464"/>
      <c r="D41" s="464"/>
      <c r="E41" s="464"/>
    </row>
    <row r="42" spans="1:9" x14ac:dyDescent="0.2">
      <c r="A42" s="464"/>
      <c r="B42" s="464"/>
      <c r="C42" s="464"/>
      <c r="D42" s="464"/>
      <c r="E42" s="464"/>
    </row>
    <row r="43" spans="1:9" x14ac:dyDescent="0.2">
      <c r="A43" s="464"/>
      <c r="B43" s="464"/>
      <c r="C43" s="464"/>
      <c r="D43" s="464"/>
      <c r="E43" s="464"/>
    </row>
    <row r="44" spans="1:9" x14ac:dyDescent="0.2">
      <c r="A44" s="464"/>
      <c r="B44" s="464"/>
      <c r="C44" s="464"/>
      <c r="D44" s="464"/>
      <c r="E44" s="464"/>
    </row>
    <row r="45" spans="1:9" x14ac:dyDescent="0.2">
      <c r="A45" s="464"/>
      <c r="B45" s="464"/>
      <c r="C45" s="464"/>
      <c r="D45" s="464"/>
      <c r="E45" s="464"/>
    </row>
    <row r="46" spans="1:9" x14ac:dyDescent="0.2">
      <c r="A46" s="464"/>
      <c r="B46" s="464"/>
      <c r="C46" s="464"/>
      <c r="D46" s="464"/>
      <c r="E46" s="464"/>
    </row>
    <row r="47" spans="1:9" x14ac:dyDescent="0.2">
      <c r="A47" s="464"/>
      <c r="B47" s="464"/>
      <c r="C47" s="464"/>
      <c r="D47" s="464"/>
      <c r="E47" s="464"/>
    </row>
    <row r="48" spans="1:9" x14ac:dyDescent="0.2">
      <c r="A48" s="464"/>
      <c r="B48" s="464"/>
      <c r="C48" s="464"/>
      <c r="D48" s="464"/>
      <c r="E48" s="464"/>
    </row>
    <row r="49" spans="1:5" x14ac:dyDescent="0.2">
      <c r="A49" s="464"/>
      <c r="B49" s="464"/>
      <c r="C49" s="464"/>
      <c r="D49" s="464"/>
      <c r="E49" s="464"/>
    </row>
    <row r="50" spans="1:5" x14ac:dyDescent="0.2">
      <c r="A50" s="464"/>
      <c r="B50" s="464"/>
      <c r="C50" s="464"/>
      <c r="D50" s="464"/>
      <c r="E50" s="464"/>
    </row>
    <row r="51" spans="1:5" x14ac:dyDescent="0.2">
      <c r="A51" s="464"/>
      <c r="B51" s="464"/>
      <c r="C51" s="464"/>
      <c r="D51" s="464"/>
      <c r="E51" s="464"/>
    </row>
    <row r="52" spans="1:5" x14ac:dyDescent="0.2">
      <c r="A52" s="464"/>
      <c r="B52" s="464"/>
      <c r="C52" s="464"/>
      <c r="D52" s="464"/>
      <c r="E52" s="464"/>
    </row>
    <row r="53" spans="1:5" x14ac:dyDescent="0.2">
      <c r="A53" s="464"/>
      <c r="B53" s="464"/>
      <c r="C53" s="464"/>
      <c r="D53" s="464"/>
      <c r="E53" s="464"/>
    </row>
    <row r="54" spans="1:5" x14ac:dyDescent="0.2">
      <c r="A54" s="464"/>
      <c r="B54" s="464"/>
      <c r="C54" s="464"/>
      <c r="D54" s="464"/>
      <c r="E54" s="464"/>
    </row>
    <row r="55" spans="1:5" x14ac:dyDescent="0.2">
      <c r="A55" s="464"/>
      <c r="B55" s="464"/>
      <c r="C55" s="464"/>
      <c r="D55" s="464"/>
      <c r="E55" s="464"/>
    </row>
    <row r="56" spans="1:5" x14ac:dyDescent="0.2">
      <c r="A56" s="464"/>
      <c r="B56" s="464"/>
      <c r="C56" s="464"/>
      <c r="D56" s="464"/>
      <c r="E56" s="464"/>
    </row>
    <row r="57" spans="1:5" x14ac:dyDescent="0.2">
      <c r="A57" s="464"/>
      <c r="B57" s="464"/>
      <c r="C57" s="464"/>
      <c r="D57" s="464"/>
      <c r="E57" s="464"/>
    </row>
    <row r="58" spans="1:5" x14ac:dyDescent="0.2">
      <c r="A58" s="464"/>
      <c r="B58" s="464"/>
      <c r="C58" s="464"/>
      <c r="D58" s="464"/>
      <c r="E58" s="464"/>
    </row>
    <row r="59" spans="1:5" x14ac:dyDescent="0.2">
      <c r="A59" s="464"/>
      <c r="B59" s="464"/>
      <c r="C59" s="464"/>
      <c r="D59" s="464"/>
      <c r="E59" s="464"/>
    </row>
    <row r="60" spans="1:5" x14ac:dyDescent="0.2">
      <c r="A60" s="464"/>
      <c r="B60" s="464"/>
      <c r="C60" s="464"/>
      <c r="D60" s="464"/>
      <c r="E60" s="464"/>
    </row>
    <row r="61" spans="1:5" x14ac:dyDescent="0.2">
      <c r="A61" s="464"/>
      <c r="B61" s="464"/>
      <c r="C61" s="464"/>
      <c r="D61" s="464"/>
      <c r="E61" s="464"/>
    </row>
    <row r="62" spans="1:5" x14ac:dyDescent="0.2">
      <c r="A62" s="464"/>
      <c r="B62" s="464"/>
      <c r="C62" s="464"/>
      <c r="D62" s="464"/>
      <c r="E62" s="464"/>
    </row>
    <row r="63" spans="1:5" x14ac:dyDescent="0.2">
      <c r="A63" s="464"/>
      <c r="B63" s="464"/>
      <c r="C63" s="464"/>
      <c r="D63" s="464"/>
      <c r="E63" s="464"/>
    </row>
    <row r="64" spans="1:5" x14ac:dyDescent="0.2">
      <c r="A64" s="464"/>
      <c r="B64" s="464"/>
      <c r="C64" s="464"/>
      <c r="D64" s="464"/>
      <c r="E64" s="464"/>
    </row>
    <row r="65" spans="1:5" x14ac:dyDescent="0.2">
      <c r="A65" s="464"/>
      <c r="B65" s="464"/>
      <c r="C65" s="464"/>
      <c r="D65" s="464"/>
      <c r="E65" s="464"/>
    </row>
    <row r="66" spans="1:5" x14ac:dyDescent="0.2">
      <c r="A66" s="464"/>
      <c r="B66" s="464"/>
      <c r="C66" s="464"/>
      <c r="D66" s="464"/>
      <c r="E66" s="464"/>
    </row>
    <row r="67" spans="1:5" x14ac:dyDescent="0.2">
      <c r="A67" s="464"/>
      <c r="B67" s="464"/>
      <c r="C67" s="464"/>
      <c r="D67" s="464"/>
      <c r="E67" s="464"/>
    </row>
    <row r="68" spans="1:5" x14ac:dyDescent="0.2">
      <c r="A68" s="464"/>
      <c r="B68" s="464"/>
      <c r="C68" s="464"/>
      <c r="D68" s="464"/>
      <c r="E68" s="464"/>
    </row>
    <row r="69" spans="1:5" x14ac:dyDescent="0.2">
      <c r="A69" s="464"/>
      <c r="B69" s="464"/>
      <c r="C69" s="464"/>
      <c r="D69" s="464"/>
      <c r="E69" s="464"/>
    </row>
    <row r="70" spans="1:5" x14ac:dyDescent="0.2">
      <c r="A70" s="464"/>
      <c r="B70" s="464"/>
      <c r="C70" s="464"/>
      <c r="D70" s="464"/>
      <c r="E70" s="464"/>
    </row>
    <row r="71" spans="1:5" x14ac:dyDescent="0.2">
      <c r="A71" s="464"/>
      <c r="B71" s="464"/>
      <c r="C71" s="464"/>
      <c r="D71" s="464"/>
      <c r="E71" s="464"/>
    </row>
    <row r="72" spans="1:5" x14ac:dyDescent="0.2">
      <c r="A72" s="464"/>
      <c r="B72" s="464"/>
      <c r="C72" s="464"/>
      <c r="D72" s="464"/>
      <c r="E72" s="464"/>
    </row>
    <row r="73" spans="1:5" x14ac:dyDescent="0.2">
      <c r="A73" s="464"/>
      <c r="B73" s="464"/>
      <c r="C73" s="464"/>
      <c r="D73" s="464"/>
      <c r="E73" s="464"/>
    </row>
    <row r="74" spans="1:5" x14ac:dyDescent="0.2">
      <c r="A74" s="464"/>
      <c r="B74" s="464"/>
      <c r="C74" s="464"/>
      <c r="D74" s="464"/>
      <c r="E74" s="464"/>
    </row>
    <row r="75" spans="1:5" x14ac:dyDescent="0.2">
      <c r="A75" s="464"/>
      <c r="B75" s="464"/>
      <c r="C75" s="464"/>
      <c r="D75" s="464"/>
      <c r="E75" s="464"/>
    </row>
    <row r="76" spans="1:5" x14ac:dyDescent="0.2">
      <c r="A76" s="464"/>
      <c r="B76" s="464"/>
      <c r="C76" s="464"/>
      <c r="D76" s="464"/>
      <c r="E76" s="464"/>
    </row>
    <row r="77" spans="1:5" x14ac:dyDescent="0.2">
      <c r="A77" s="464"/>
      <c r="B77" s="464"/>
      <c r="C77" s="464"/>
      <c r="D77" s="464"/>
      <c r="E77" s="464"/>
    </row>
    <row r="78" spans="1:5" x14ac:dyDescent="0.2">
      <c r="A78" s="464"/>
      <c r="B78" s="464"/>
      <c r="C78" s="464"/>
      <c r="D78" s="464"/>
      <c r="E78" s="464"/>
    </row>
    <row r="79" spans="1:5" x14ac:dyDescent="0.2">
      <c r="A79" s="464"/>
      <c r="B79" s="464"/>
      <c r="C79" s="464"/>
      <c r="D79" s="464"/>
      <c r="E79" s="464"/>
    </row>
    <row r="80" spans="1:5" x14ac:dyDescent="0.2">
      <c r="A80" s="464"/>
      <c r="B80" s="464"/>
      <c r="C80" s="464"/>
      <c r="D80" s="464"/>
      <c r="E80" s="464"/>
    </row>
    <row r="81" spans="1:5" x14ac:dyDescent="0.2">
      <c r="A81" s="464"/>
      <c r="B81" s="464"/>
      <c r="C81" s="464"/>
      <c r="D81" s="464"/>
      <c r="E81" s="464"/>
    </row>
    <row r="82" spans="1:5" x14ac:dyDescent="0.2">
      <c r="A82" s="464"/>
      <c r="B82" s="464"/>
      <c r="C82" s="464"/>
      <c r="D82" s="464"/>
      <c r="E82" s="464"/>
    </row>
    <row r="83" spans="1:5" x14ac:dyDescent="0.2">
      <c r="A83" s="464"/>
      <c r="B83" s="464"/>
      <c r="C83" s="464"/>
      <c r="D83" s="464"/>
      <c r="E83" s="464"/>
    </row>
    <row r="84" spans="1:5" x14ac:dyDescent="0.2">
      <c r="A84" s="464"/>
      <c r="B84" s="464"/>
      <c r="C84" s="464"/>
      <c r="D84" s="464"/>
      <c r="E84" s="464"/>
    </row>
    <row r="85" spans="1:5" x14ac:dyDescent="0.2">
      <c r="A85" s="464"/>
      <c r="B85" s="464"/>
      <c r="C85" s="464"/>
      <c r="D85" s="464"/>
      <c r="E85" s="464"/>
    </row>
    <row r="86" spans="1:5" x14ac:dyDescent="0.2">
      <c r="A86" s="464"/>
      <c r="B86" s="464"/>
      <c r="C86" s="464"/>
      <c r="D86" s="464"/>
      <c r="E86" s="464"/>
    </row>
    <row r="87" spans="1:5" x14ac:dyDescent="0.2">
      <c r="A87" s="464"/>
      <c r="B87" s="464"/>
      <c r="C87" s="464"/>
      <c r="D87" s="464"/>
      <c r="E87" s="464"/>
    </row>
    <row r="88" spans="1:5" x14ac:dyDescent="0.2">
      <c r="A88" s="464"/>
      <c r="B88" s="464"/>
      <c r="C88" s="464"/>
      <c r="D88" s="464"/>
      <c r="E88" s="464"/>
    </row>
    <row r="89" spans="1:5" x14ac:dyDescent="0.2">
      <c r="A89" s="464"/>
      <c r="B89" s="464"/>
      <c r="C89" s="464"/>
      <c r="D89" s="464"/>
      <c r="E89" s="464"/>
    </row>
    <row r="90" spans="1:5" x14ac:dyDescent="0.2">
      <c r="A90" s="464"/>
      <c r="B90" s="464"/>
      <c r="C90" s="464"/>
      <c r="D90" s="464"/>
      <c r="E90" s="464"/>
    </row>
    <row r="91" spans="1:5" x14ac:dyDescent="0.2">
      <c r="A91" s="464"/>
      <c r="B91" s="464"/>
      <c r="C91" s="464"/>
      <c r="D91" s="464"/>
      <c r="E91" s="464"/>
    </row>
    <row r="92" spans="1:5" x14ac:dyDescent="0.2">
      <c r="A92" s="464"/>
      <c r="B92" s="464"/>
      <c r="C92" s="464"/>
      <c r="D92" s="464"/>
      <c r="E92" s="464"/>
    </row>
    <row r="93" spans="1:5" x14ac:dyDescent="0.2">
      <c r="A93" s="464"/>
      <c r="B93" s="464"/>
      <c r="C93" s="464"/>
      <c r="D93" s="464"/>
      <c r="E93" s="464"/>
    </row>
    <row r="94" spans="1:5" x14ac:dyDescent="0.2">
      <c r="A94" s="464"/>
      <c r="B94" s="464"/>
      <c r="C94" s="464"/>
      <c r="D94" s="464"/>
      <c r="E94" s="464"/>
    </row>
    <row r="95" spans="1:5" x14ac:dyDescent="0.2">
      <c r="A95" s="464"/>
      <c r="B95" s="464"/>
      <c r="C95" s="464"/>
      <c r="D95" s="464"/>
      <c r="E95" s="464"/>
    </row>
    <row r="96" spans="1:5" x14ac:dyDescent="0.2">
      <c r="A96" s="464"/>
      <c r="B96" s="464"/>
      <c r="C96" s="464"/>
      <c r="D96" s="464"/>
      <c r="E96" s="464"/>
    </row>
    <row r="97" spans="1:5" x14ac:dyDescent="0.2">
      <c r="A97" s="464"/>
      <c r="B97" s="464"/>
      <c r="C97" s="464"/>
      <c r="D97" s="464"/>
      <c r="E97" s="464"/>
    </row>
    <row r="98" spans="1:5" x14ac:dyDescent="0.2">
      <c r="A98" s="464"/>
      <c r="B98" s="464"/>
      <c r="C98" s="464"/>
      <c r="D98" s="464"/>
      <c r="E98" s="464"/>
    </row>
    <row r="99" spans="1:5" x14ac:dyDescent="0.2">
      <c r="A99" s="464"/>
      <c r="B99" s="464"/>
      <c r="C99" s="464"/>
      <c r="D99" s="464"/>
      <c r="E99" s="464"/>
    </row>
    <row r="100" spans="1:5" x14ac:dyDescent="0.2">
      <c r="A100" s="464"/>
      <c r="B100" s="464"/>
      <c r="C100" s="464"/>
      <c r="D100" s="464"/>
      <c r="E100" s="464"/>
    </row>
    <row r="101" spans="1:5" x14ac:dyDescent="0.2">
      <c r="A101" s="464"/>
      <c r="B101" s="464"/>
      <c r="C101" s="464"/>
      <c r="D101" s="464"/>
      <c r="E101" s="464"/>
    </row>
    <row r="102" spans="1:5" x14ac:dyDescent="0.2">
      <c r="A102" s="464"/>
      <c r="B102" s="464"/>
      <c r="C102" s="464"/>
      <c r="D102" s="464"/>
      <c r="E102" s="464"/>
    </row>
    <row r="103" spans="1:5" x14ac:dyDescent="0.2">
      <c r="A103" s="464"/>
      <c r="B103" s="464"/>
      <c r="C103" s="464"/>
      <c r="D103" s="464"/>
      <c r="E103" s="464"/>
    </row>
    <row r="104" spans="1:5" x14ac:dyDescent="0.2">
      <c r="A104" s="464"/>
      <c r="B104" s="464"/>
      <c r="C104" s="464"/>
      <c r="D104" s="464"/>
      <c r="E104" s="464"/>
    </row>
    <row r="105" spans="1:5" x14ac:dyDescent="0.2">
      <c r="A105" s="464"/>
      <c r="B105" s="464"/>
      <c r="C105" s="464"/>
      <c r="D105" s="464"/>
      <c r="E105" s="464"/>
    </row>
    <row r="106" spans="1:5" x14ac:dyDescent="0.2">
      <c r="A106" s="464"/>
      <c r="B106" s="464"/>
      <c r="C106" s="464"/>
      <c r="D106" s="464"/>
      <c r="E106" s="464"/>
    </row>
    <row r="107" spans="1:5" x14ac:dyDescent="0.2">
      <c r="A107" s="464"/>
      <c r="B107" s="464"/>
      <c r="C107" s="464"/>
      <c r="D107" s="464"/>
      <c r="E107" s="464"/>
    </row>
    <row r="108" spans="1:5" x14ac:dyDescent="0.2">
      <c r="A108" s="464"/>
      <c r="B108" s="464"/>
      <c r="C108" s="464"/>
      <c r="D108" s="464"/>
      <c r="E108" s="464"/>
    </row>
    <row r="109" spans="1:5" x14ac:dyDescent="0.2">
      <c r="A109" s="464"/>
      <c r="B109" s="464"/>
      <c r="C109" s="464"/>
      <c r="D109" s="464"/>
      <c r="E109" s="464"/>
    </row>
    <row r="110" spans="1:5" x14ac:dyDescent="0.2">
      <c r="A110" s="464"/>
      <c r="B110" s="464"/>
      <c r="C110" s="464"/>
      <c r="D110" s="464"/>
      <c r="E110" s="464"/>
    </row>
    <row r="111" spans="1:5" x14ac:dyDescent="0.2">
      <c r="A111" s="464"/>
      <c r="B111" s="464"/>
      <c r="C111" s="464"/>
      <c r="D111" s="464"/>
      <c r="E111" s="464"/>
    </row>
    <row r="112" spans="1:5" x14ac:dyDescent="0.2">
      <c r="A112" s="464"/>
      <c r="B112" s="464"/>
      <c r="C112" s="464"/>
      <c r="D112" s="464"/>
      <c r="E112" s="464"/>
    </row>
    <row r="113" spans="1:5" x14ac:dyDescent="0.2">
      <c r="A113" s="464"/>
      <c r="B113" s="464"/>
      <c r="C113" s="464"/>
      <c r="D113" s="464"/>
      <c r="E113" s="464"/>
    </row>
    <row r="114" spans="1:5" x14ac:dyDescent="0.2">
      <c r="A114" s="464"/>
      <c r="B114" s="464"/>
      <c r="C114" s="464"/>
      <c r="D114" s="464"/>
      <c r="E114" s="464"/>
    </row>
    <row r="115" spans="1:5" x14ac:dyDescent="0.2">
      <c r="A115" s="464"/>
      <c r="B115" s="464"/>
      <c r="C115" s="464"/>
      <c r="D115" s="464"/>
      <c r="E115" s="464"/>
    </row>
    <row r="116" spans="1:5" x14ac:dyDescent="0.2">
      <c r="A116" s="464"/>
      <c r="B116" s="464"/>
      <c r="C116" s="464"/>
      <c r="D116" s="464"/>
      <c r="E116" s="464"/>
    </row>
    <row r="117" spans="1:5" x14ac:dyDescent="0.2">
      <c r="A117" s="464"/>
      <c r="B117" s="464"/>
      <c r="C117" s="464"/>
      <c r="D117" s="464"/>
      <c r="E117" s="464"/>
    </row>
    <row r="118" spans="1:5" x14ac:dyDescent="0.2">
      <c r="A118" s="464"/>
      <c r="B118" s="464"/>
      <c r="C118" s="464"/>
      <c r="D118" s="464"/>
      <c r="E118" s="464"/>
    </row>
    <row r="119" spans="1:5" x14ac:dyDescent="0.2">
      <c r="A119" s="464"/>
      <c r="B119" s="464"/>
      <c r="C119" s="464"/>
      <c r="D119" s="464"/>
      <c r="E119" s="464"/>
    </row>
    <row r="120" spans="1:5" x14ac:dyDescent="0.2">
      <c r="A120" s="464"/>
      <c r="B120" s="464"/>
      <c r="C120" s="464"/>
      <c r="D120" s="464"/>
      <c r="E120" s="464"/>
    </row>
    <row r="121" spans="1:5" x14ac:dyDescent="0.2">
      <c r="A121" s="464"/>
      <c r="B121" s="464"/>
      <c r="C121" s="464"/>
      <c r="D121" s="464"/>
      <c r="E121" s="464"/>
    </row>
    <row r="122" spans="1:5" x14ac:dyDescent="0.2">
      <c r="A122" s="464"/>
      <c r="B122" s="464"/>
      <c r="C122" s="464"/>
      <c r="D122" s="464"/>
      <c r="E122" s="464"/>
    </row>
    <row r="123" spans="1:5" x14ac:dyDescent="0.2">
      <c r="A123" s="464"/>
      <c r="B123" s="464"/>
      <c r="C123" s="464"/>
      <c r="D123" s="464"/>
      <c r="E123" s="464"/>
    </row>
    <row r="124" spans="1:5" x14ac:dyDescent="0.2">
      <c r="A124" s="464"/>
      <c r="B124" s="464"/>
      <c r="C124" s="464"/>
      <c r="D124" s="464"/>
      <c r="E124" s="464"/>
    </row>
    <row r="125" spans="1:5" x14ac:dyDescent="0.2">
      <c r="A125" s="464"/>
      <c r="B125" s="464"/>
      <c r="C125" s="464"/>
      <c r="D125" s="464"/>
      <c r="E125" s="464"/>
    </row>
    <row r="126" spans="1:5" x14ac:dyDescent="0.2">
      <c r="A126" s="464"/>
      <c r="B126" s="464"/>
      <c r="C126" s="464"/>
      <c r="D126" s="464"/>
      <c r="E126" s="464"/>
    </row>
    <row r="127" spans="1:5" x14ac:dyDescent="0.2">
      <c r="A127" s="464"/>
      <c r="B127" s="464"/>
      <c r="C127" s="464"/>
      <c r="D127" s="464"/>
      <c r="E127" s="464"/>
    </row>
    <row r="128" spans="1:5" x14ac:dyDescent="0.2">
      <c r="A128" s="464"/>
      <c r="B128" s="464"/>
      <c r="C128" s="464"/>
      <c r="D128" s="464"/>
      <c r="E128" s="464"/>
    </row>
    <row r="129" spans="1:5" x14ac:dyDescent="0.2">
      <c r="A129" s="464"/>
      <c r="B129" s="464"/>
      <c r="C129" s="464"/>
      <c r="D129" s="464"/>
      <c r="E129" s="464"/>
    </row>
    <row r="130" spans="1:5" x14ac:dyDescent="0.2">
      <c r="A130" s="464"/>
      <c r="B130" s="464"/>
      <c r="C130" s="464"/>
      <c r="D130" s="464"/>
      <c r="E130" s="464"/>
    </row>
    <row r="131" spans="1:5" x14ac:dyDescent="0.2">
      <c r="A131" s="464"/>
      <c r="B131" s="464"/>
      <c r="C131" s="464"/>
      <c r="D131" s="464"/>
      <c r="E131" s="464"/>
    </row>
    <row r="132" spans="1:5" x14ac:dyDescent="0.2">
      <c r="A132" s="464"/>
      <c r="B132" s="464"/>
      <c r="C132" s="464"/>
      <c r="D132" s="464"/>
      <c r="E132" s="464"/>
    </row>
    <row r="133" spans="1:5" x14ac:dyDescent="0.2">
      <c r="A133" s="464"/>
      <c r="B133" s="464"/>
      <c r="C133" s="464"/>
      <c r="D133" s="464"/>
      <c r="E133" s="464"/>
    </row>
    <row r="134" spans="1:5" x14ac:dyDescent="0.2">
      <c r="A134" s="464"/>
      <c r="B134" s="464"/>
      <c r="C134" s="464"/>
      <c r="D134" s="464"/>
      <c r="E134" s="464"/>
    </row>
    <row r="135" spans="1:5" x14ac:dyDescent="0.2">
      <c r="A135" s="464"/>
      <c r="B135" s="464"/>
      <c r="C135" s="464"/>
      <c r="D135" s="464"/>
      <c r="E135" s="464"/>
    </row>
    <row r="136" spans="1:5" x14ac:dyDescent="0.2">
      <c r="A136" s="464"/>
      <c r="B136" s="464"/>
      <c r="C136" s="464"/>
      <c r="D136" s="464"/>
      <c r="E136" s="464"/>
    </row>
    <row r="137" spans="1:5" x14ac:dyDescent="0.2">
      <c r="A137" s="464"/>
      <c r="B137" s="464"/>
      <c r="C137" s="464"/>
      <c r="D137" s="464"/>
      <c r="E137" s="464"/>
    </row>
    <row r="138" spans="1:5" x14ac:dyDescent="0.2">
      <c r="A138" s="464"/>
      <c r="B138" s="464"/>
      <c r="C138" s="464"/>
      <c r="D138" s="464"/>
      <c r="E138" s="464"/>
    </row>
    <row r="139" spans="1:5" x14ac:dyDescent="0.2">
      <c r="A139" s="464"/>
      <c r="B139" s="464"/>
      <c r="C139" s="464"/>
      <c r="D139" s="464"/>
      <c r="E139" s="464"/>
    </row>
    <row r="140" spans="1:5" x14ac:dyDescent="0.2">
      <c r="A140" s="464"/>
      <c r="B140" s="464"/>
      <c r="C140" s="464"/>
      <c r="D140" s="464"/>
      <c r="E140" s="464"/>
    </row>
    <row r="141" spans="1:5" x14ac:dyDescent="0.2">
      <c r="A141" s="464"/>
      <c r="B141" s="464"/>
      <c r="C141" s="464"/>
      <c r="D141" s="464"/>
      <c r="E141" s="464"/>
    </row>
    <row r="142" spans="1:5" x14ac:dyDescent="0.2">
      <c r="A142" s="464"/>
      <c r="B142" s="464"/>
      <c r="C142" s="464"/>
      <c r="D142" s="464"/>
      <c r="E142" s="464"/>
    </row>
    <row r="143" spans="1:5" x14ac:dyDescent="0.2">
      <c r="A143" s="464"/>
      <c r="B143" s="464"/>
      <c r="C143" s="464"/>
      <c r="D143" s="464"/>
      <c r="E143" s="464"/>
    </row>
    <row r="144" spans="1:5" x14ac:dyDescent="0.2">
      <c r="A144" s="464"/>
      <c r="B144" s="464"/>
      <c r="C144" s="464"/>
      <c r="D144" s="464"/>
      <c r="E144" s="464"/>
    </row>
    <row r="145" spans="1:5" x14ac:dyDescent="0.2">
      <c r="A145" s="464"/>
      <c r="B145" s="464"/>
      <c r="C145" s="464"/>
      <c r="D145" s="464"/>
      <c r="E145" s="464"/>
    </row>
    <row r="146" spans="1:5" x14ac:dyDescent="0.2">
      <c r="A146" s="464"/>
      <c r="B146" s="464"/>
      <c r="C146" s="464"/>
      <c r="D146" s="464"/>
      <c r="E146" s="464"/>
    </row>
    <row r="147" spans="1:5" x14ac:dyDescent="0.2">
      <c r="A147" s="464"/>
      <c r="B147" s="464"/>
      <c r="C147" s="464"/>
      <c r="D147" s="464"/>
      <c r="E147" s="464"/>
    </row>
    <row r="148" spans="1:5" x14ac:dyDescent="0.2">
      <c r="A148" s="464"/>
      <c r="B148" s="464"/>
      <c r="C148" s="464"/>
      <c r="D148" s="464"/>
      <c r="E148" s="464"/>
    </row>
    <row r="149" spans="1:5" x14ac:dyDescent="0.2">
      <c r="A149" s="464"/>
      <c r="B149" s="464"/>
      <c r="C149" s="464"/>
      <c r="D149" s="464"/>
      <c r="E149" s="464"/>
    </row>
    <row r="150" spans="1:5" x14ac:dyDescent="0.2">
      <c r="A150" s="464"/>
      <c r="B150" s="464"/>
      <c r="C150" s="464"/>
      <c r="D150" s="464"/>
      <c r="E150" s="464"/>
    </row>
    <row r="151" spans="1:5" x14ac:dyDescent="0.2">
      <c r="A151" s="464"/>
      <c r="B151" s="464"/>
      <c r="C151" s="464"/>
      <c r="D151" s="464"/>
      <c r="E151" s="464"/>
    </row>
    <row r="152" spans="1:5" x14ac:dyDescent="0.2">
      <c r="A152" s="464"/>
      <c r="B152" s="464"/>
      <c r="C152" s="464"/>
      <c r="D152" s="464"/>
      <c r="E152" s="464"/>
    </row>
    <row r="153" spans="1:5" x14ac:dyDescent="0.2">
      <c r="A153" s="464"/>
      <c r="B153" s="464"/>
      <c r="C153" s="464"/>
      <c r="D153" s="464"/>
      <c r="E153" s="464"/>
    </row>
    <row r="154" spans="1:5" x14ac:dyDescent="0.2">
      <c r="A154" s="464"/>
      <c r="B154" s="464"/>
      <c r="C154" s="464"/>
      <c r="D154" s="464"/>
      <c r="E154" s="464"/>
    </row>
    <row r="155" spans="1:5" x14ac:dyDescent="0.2">
      <c r="A155" s="464"/>
      <c r="B155" s="464"/>
      <c r="C155" s="464"/>
      <c r="D155" s="464"/>
      <c r="E155" s="464"/>
    </row>
    <row r="156" spans="1:5" x14ac:dyDescent="0.2">
      <c r="A156" s="464"/>
      <c r="B156" s="464"/>
      <c r="C156" s="464"/>
      <c r="D156" s="464"/>
      <c r="E156" s="464"/>
    </row>
    <row r="157" spans="1:5" x14ac:dyDescent="0.2">
      <c r="A157" s="464"/>
      <c r="B157" s="464"/>
      <c r="C157" s="464"/>
      <c r="D157" s="464"/>
      <c r="E157" s="464"/>
    </row>
    <row r="158" spans="1:5" x14ac:dyDescent="0.2">
      <c r="A158" s="464"/>
      <c r="B158" s="464"/>
      <c r="C158" s="464"/>
      <c r="D158" s="464"/>
      <c r="E158" s="464"/>
    </row>
    <row r="159" spans="1:5" x14ac:dyDescent="0.2">
      <c r="A159" s="464"/>
      <c r="B159" s="464"/>
      <c r="C159" s="464"/>
      <c r="D159" s="464"/>
      <c r="E159" s="464"/>
    </row>
    <row r="160" spans="1:5" x14ac:dyDescent="0.2">
      <c r="A160" s="464"/>
      <c r="B160" s="464"/>
      <c r="C160" s="464"/>
      <c r="D160" s="464"/>
      <c r="E160" s="464"/>
    </row>
    <row r="161" spans="1:5" x14ac:dyDescent="0.2">
      <c r="A161" s="464"/>
      <c r="B161" s="464"/>
      <c r="C161" s="464"/>
      <c r="D161" s="464"/>
      <c r="E161" s="464"/>
    </row>
    <row r="162" spans="1:5" x14ac:dyDescent="0.2">
      <c r="A162" s="464"/>
      <c r="B162" s="464"/>
      <c r="C162" s="464"/>
      <c r="D162" s="464"/>
      <c r="E162" s="464"/>
    </row>
    <row r="163" spans="1:5" x14ac:dyDescent="0.2">
      <c r="A163" s="464"/>
      <c r="B163" s="464"/>
      <c r="C163" s="464"/>
      <c r="D163" s="464"/>
      <c r="E163" s="464"/>
    </row>
    <row r="164" spans="1:5" x14ac:dyDescent="0.2">
      <c r="A164" s="464"/>
      <c r="B164" s="464"/>
      <c r="C164" s="464"/>
      <c r="D164" s="464"/>
      <c r="E164" s="464"/>
    </row>
    <row r="165" spans="1:5" x14ac:dyDescent="0.2">
      <c r="A165" s="464"/>
      <c r="B165" s="464"/>
      <c r="C165" s="464"/>
      <c r="D165" s="464"/>
      <c r="E165" s="464"/>
    </row>
    <row r="166" spans="1:5" x14ac:dyDescent="0.2">
      <c r="A166" s="464"/>
      <c r="B166" s="464"/>
      <c r="C166" s="464"/>
      <c r="D166" s="464"/>
      <c r="E166" s="464"/>
    </row>
    <row r="167" spans="1:5" x14ac:dyDescent="0.2">
      <c r="A167" s="464"/>
      <c r="B167" s="464"/>
      <c r="C167" s="464"/>
      <c r="D167" s="464"/>
      <c r="E167" s="464"/>
    </row>
    <row r="168" spans="1:5" x14ac:dyDescent="0.2">
      <c r="A168" s="464"/>
      <c r="B168" s="464"/>
      <c r="C168" s="464"/>
      <c r="D168" s="464"/>
      <c r="E168" s="464"/>
    </row>
    <row r="169" spans="1:5" x14ac:dyDescent="0.2">
      <c r="A169" s="464"/>
      <c r="B169" s="464"/>
      <c r="C169" s="464"/>
      <c r="D169" s="464"/>
      <c r="E169" s="464"/>
    </row>
    <row r="170" spans="1:5" x14ac:dyDescent="0.2">
      <c r="A170" s="464"/>
      <c r="B170" s="464"/>
      <c r="C170" s="464"/>
      <c r="D170" s="464"/>
      <c r="E170" s="464"/>
    </row>
    <row r="171" spans="1:5" x14ac:dyDescent="0.2">
      <c r="A171" s="464"/>
      <c r="B171" s="464"/>
      <c r="C171" s="464"/>
      <c r="D171" s="464"/>
      <c r="E171" s="464"/>
    </row>
    <row r="172" spans="1:5" x14ac:dyDescent="0.2">
      <c r="A172" s="464"/>
      <c r="B172" s="464"/>
      <c r="C172" s="464"/>
      <c r="D172" s="464"/>
      <c r="E172" s="464"/>
    </row>
    <row r="173" spans="1:5" x14ac:dyDescent="0.2">
      <c r="A173" s="464"/>
      <c r="B173" s="464"/>
      <c r="C173" s="464"/>
      <c r="D173" s="464"/>
      <c r="E173" s="464"/>
    </row>
    <row r="174" spans="1:5" x14ac:dyDescent="0.2">
      <c r="A174" s="464"/>
      <c r="B174" s="464"/>
      <c r="C174" s="464"/>
      <c r="D174" s="464"/>
      <c r="E174" s="464"/>
    </row>
    <row r="175" spans="1:5" x14ac:dyDescent="0.2">
      <c r="A175" s="464"/>
      <c r="B175" s="464"/>
      <c r="C175" s="464"/>
      <c r="D175" s="464"/>
      <c r="E175" s="464"/>
    </row>
    <row r="176" spans="1:5" x14ac:dyDescent="0.2">
      <c r="A176" s="464"/>
      <c r="B176" s="464"/>
      <c r="C176" s="464"/>
      <c r="D176" s="464"/>
      <c r="E176" s="464"/>
    </row>
    <row r="177" spans="1:5" x14ac:dyDescent="0.2">
      <c r="A177" s="464"/>
      <c r="B177" s="464"/>
      <c r="C177" s="464"/>
      <c r="D177" s="464"/>
      <c r="E177" s="464"/>
    </row>
    <row r="178" spans="1:5" x14ac:dyDescent="0.2">
      <c r="A178" s="464"/>
      <c r="B178" s="464"/>
      <c r="C178" s="464"/>
      <c r="D178" s="464"/>
      <c r="E178" s="464"/>
    </row>
    <row r="179" spans="1:5" x14ac:dyDescent="0.2">
      <c r="A179" s="464"/>
      <c r="B179" s="464"/>
      <c r="C179" s="464"/>
      <c r="D179" s="464"/>
      <c r="E179" s="464"/>
    </row>
    <row r="180" spans="1:5" x14ac:dyDescent="0.2">
      <c r="A180" s="464"/>
      <c r="B180" s="464"/>
      <c r="C180" s="464"/>
      <c r="D180" s="464"/>
      <c r="E180" s="464"/>
    </row>
    <row r="181" spans="1:5" x14ac:dyDescent="0.2">
      <c r="A181" s="464"/>
      <c r="B181" s="464"/>
      <c r="C181" s="464"/>
      <c r="D181" s="464"/>
      <c r="E181" s="464"/>
    </row>
    <row r="182" spans="1:5" x14ac:dyDescent="0.2">
      <c r="A182" s="464"/>
      <c r="B182" s="464"/>
      <c r="C182" s="464"/>
      <c r="D182" s="464"/>
      <c r="E182" s="464"/>
    </row>
    <row r="183" spans="1:5" x14ac:dyDescent="0.2">
      <c r="A183" s="464"/>
      <c r="B183" s="464"/>
      <c r="C183" s="464"/>
      <c r="D183" s="464"/>
      <c r="E183" s="464"/>
    </row>
    <row r="184" spans="1:5" x14ac:dyDescent="0.2">
      <c r="A184" s="464"/>
      <c r="B184" s="464"/>
      <c r="C184" s="464"/>
      <c r="D184" s="464"/>
      <c r="E184" s="464"/>
    </row>
    <row r="185" spans="1:5" x14ac:dyDescent="0.2">
      <c r="A185" s="464"/>
      <c r="B185" s="464"/>
      <c r="C185" s="464"/>
      <c r="D185" s="464"/>
      <c r="E185" s="464"/>
    </row>
    <row r="186" spans="1:5" x14ac:dyDescent="0.2">
      <c r="A186" s="464"/>
      <c r="B186" s="464"/>
      <c r="C186" s="464"/>
      <c r="D186" s="464"/>
      <c r="E186" s="464"/>
    </row>
    <row r="187" spans="1:5" x14ac:dyDescent="0.2">
      <c r="A187" s="464"/>
      <c r="B187" s="464"/>
      <c r="C187" s="464"/>
      <c r="D187" s="464"/>
      <c r="E187" s="464"/>
    </row>
    <row r="188" spans="1:5" x14ac:dyDescent="0.2">
      <c r="A188" s="464"/>
      <c r="B188" s="464"/>
      <c r="C188" s="464"/>
      <c r="D188" s="464"/>
      <c r="E188" s="464"/>
    </row>
    <row r="189" spans="1:5" x14ac:dyDescent="0.2">
      <c r="A189" s="464"/>
      <c r="B189" s="464"/>
      <c r="C189" s="464"/>
      <c r="D189" s="464"/>
      <c r="E189" s="464"/>
    </row>
    <row r="190" spans="1:5" x14ac:dyDescent="0.2">
      <c r="A190" s="464"/>
      <c r="B190" s="464"/>
      <c r="C190" s="464"/>
      <c r="D190" s="464"/>
      <c r="E190" s="464"/>
    </row>
    <row r="191" spans="1:5" x14ac:dyDescent="0.2">
      <c r="A191" s="464"/>
      <c r="B191" s="464"/>
      <c r="C191" s="464"/>
      <c r="D191" s="464"/>
      <c r="E191" s="464"/>
    </row>
    <row r="192" spans="1:5" x14ac:dyDescent="0.2">
      <c r="A192" s="464"/>
      <c r="B192" s="464"/>
      <c r="C192" s="464"/>
      <c r="D192" s="464"/>
      <c r="E192" s="464"/>
    </row>
    <row r="193" spans="1:5" x14ac:dyDescent="0.2">
      <c r="A193" s="464"/>
      <c r="B193" s="464"/>
      <c r="C193" s="464"/>
      <c r="D193" s="464"/>
      <c r="E193" s="464"/>
    </row>
    <row r="194" spans="1:5" x14ac:dyDescent="0.2">
      <c r="A194" s="464"/>
      <c r="B194" s="464"/>
      <c r="C194" s="464"/>
      <c r="D194" s="464"/>
      <c r="E194" s="464"/>
    </row>
    <row r="195" spans="1:5" x14ac:dyDescent="0.2">
      <c r="A195" s="464"/>
      <c r="B195" s="464"/>
      <c r="C195" s="464"/>
      <c r="D195" s="464"/>
      <c r="E195" s="464"/>
    </row>
    <row r="196" spans="1:5" x14ac:dyDescent="0.2">
      <c r="A196" s="464"/>
      <c r="B196" s="464"/>
      <c r="C196" s="464"/>
      <c r="D196" s="464"/>
      <c r="E196" s="464"/>
    </row>
    <row r="197" spans="1:5" x14ac:dyDescent="0.2">
      <c r="A197" s="464"/>
      <c r="B197" s="464"/>
      <c r="C197" s="464"/>
      <c r="D197" s="464"/>
      <c r="E197" s="464"/>
    </row>
    <row r="198" spans="1:5" x14ac:dyDescent="0.2">
      <c r="A198" s="464"/>
      <c r="B198" s="464"/>
      <c r="C198" s="464"/>
      <c r="D198" s="464"/>
      <c r="E198" s="464"/>
    </row>
    <row r="199" spans="1:5" x14ac:dyDescent="0.2">
      <c r="A199" s="464"/>
      <c r="B199" s="464"/>
      <c r="C199" s="464"/>
      <c r="D199" s="464"/>
      <c r="E199" s="464"/>
    </row>
    <row r="200" spans="1:5" x14ac:dyDescent="0.2">
      <c r="A200" s="464"/>
      <c r="B200" s="464"/>
      <c r="C200" s="464"/>
      <c r="D200" s="464"/>
      <c r="E200" s="464"/>
    </row>
    <row r="201" spans="1:5" x14ac:dyDescent="0.2">
      <c r="A201" s="464"/>
      <c r="B201" s="464"/>
      <c r="C201" s="464"/>
      <c r="D201" s="464"/>
      <c r="E201" s="464"/>
    </row>
    <row r="202" spans="1:5" x14ac:dyDescent="0.2">
      <c r="A202" s="464"/>
      <c r="B202" s="464"/>
      <c r="C202" s="464"/>
      <c r="D202" s="464"/>
      <c r="E202" s="464"/>
    </row>
    <row r="203" spans="1:5" x14ac:dyDescent="0.2">
      <c r="A203" s="464"/>
      <c r="B203" s="464"/>
      <c r="C203" s="464"/>
      <c r="D203" s="464"/>
      <c r="E203" s="464"/>
    </row>
    <row r="204" spans="1:5" x14ac:dyDescent="0.2">
      <c r="A204" s="464"/>
      <c r="B204" s="464"/>
      <c r="C204" s="464"/>
      <c r="D204" s="464"/>
      <c r="E204" s="464"/>
    </row>
    <row r="205" spans="1:5" x14ac:dyDescent="0.2">
      <c r="A205" s="464"/>
      <c r="B205" s="464"/>
      <c r="C205" s="464"/>
      <c r="D205" s="464"/>
      <c r="E205" s="464"/>
    </row>
    <row r="206" spans="1:5" x14ac:dyDescent="0.2">
      <c r="A206" s="464"/>
      <c r="B206" s="464"/>
      <c r="C206" s="464"/>
      <c r="D206" s="464"/>
      <c r="E206" s="464"/>
    </row>
    <row r="207" spans="1:5" x14ac:dyDescent="0.2">
      <c r="A207" s="464"/>
      <c r="B207" s="464"/>
      <c r="C207" s="464"/>
      <c r="D207" s="464"/>
      <c r="E207" s="464"/>
    </row>
    <row r="208" spans="1:5" x14ac:dyDescent="0.2">
      <c r="A208" s="464"/>
      <c r="B208" s="464"/>
      <c r="C208" s="464"/>
      <c r="D208" s="464"/>
      <c r="E208" s="464"/>
    </row>
    <row r="209" spans="1:5" x14ac:dyDescent="0.2">
      <c r="A209" s="464"/>
      <c r="B209" s="464"/>
      <c r="C209" s="464"/>
      <c r="D209" s="464"/>
      <c r="E209" s="464"/>
    </row>
    <row r="210" spans="1:5" x14ac:dyDescent="0.2">
      <c r="A210" s="464"/>
      <c r="B210" s="464"/>
      <c r="C210" s="464"/>
      <c r="D210" s="464"/>
      <c r="E210" s="464"/>
    </row>
    <row r="211" spans="1:5" x14ac:dyDescent="0.2">
      <c r="A211" s="464"/>
      <c r="B211" s="464"/>
      <c r="C211" s="464"/>
      <c r="D211" s="464"/>
      <c r="E211" s="464"/>
    </row>
    <row r="212" spans="1:5" x14ac:dyDescent="0.2">
      <c r="A212" s="464"/>
      <c r="B212" s="464"/>
      <c r="C212" s="464"/>
      <c r="D212" s="464"/>
      <c r="E212" s="464"/>
    </row>
    <row r="213" spans="1:5" x14ac:dyDescent="0.2">
      <c r="A213" s="464"/>
      <c r="B213" s="464"/>
      <c r="C213" s="464"/>
      <c r="D213" s="464"/>
      <c r="E213" s="464"/>
    </row>
    <row r="214" spans="1:5" x14ac:dyDescent="0.2">
      <c r="A214" s="464"/>
      <c r="B214" s="464"/>
      <c r="C214" s="464"/>
      <c r="D214" s="464"/>
      <c r="E214" s="464"/>
    </row>
    <row r="215" spans="1:5" x14ac:dyDescent="0.2">
      <c r="A215" s="464"/>
      <c r="B215" s="464"/>
      <c r="C215" s="464"/>
      <c r="D215" s="464"/>
      <c r="E215" s="464"/>
    </row>
    <row r="216" spans="1:5" x14ac:dyDescent="0.2">
      <c r="A216" s="464"/>
      <c r="B216" s="464"/>
      <c r="C216" s="464"/>
      <c r="D216" s="464"/>
      <c r="E216" s="464"/>
    </row>
    <row r="217" spans="1:5" x14ac:dyDescent="0.2">
      <c r="A217" s="464"/>
      <c r="B217" s="464"/>
      <c r="C217" s="464"/>
      <c r="D217" s="464"/>
      <c r="E217" s="464"/>
    </row>
    <row r="218" spans="1:5" x14ac:dyDescent="0.2">
      <c r="A218" s="464"/>
      <c r="B218" s="464"/>
      <c r="C218" s="464"/>
      <c r="D218" s="464"/>
      <c r="E218" s="464"/>
    </row>
    <row r="219" spans="1:5" x14ac:dyDescent="0.2">
      <c r="A219" s="464"/>
      <c r="B219" s="464"/>
      <c r="C219" s="464"/>
      <c r="D219" s="464"/>
      <c r="E219" s="464"/>
    </row>
    <row r="220" spans="1:5" x14ac:dyDescent="0.2">
      <c r="A220" s="464"/>
      <c r="B220" s="464"/>
      <c r="C220" s="464"/>
      <c r="D220" s="464"/>
      <c r="E220" s="464"/>
    </row>
    <row r="221" spans="1:5" x14ac:dyDescent="0.2">
      <c r="A221" s="464"/>
      <c r="B221" s="464"/>
      <c r="C221" s="464"/>
      <c r="D221" s="464"/>
      <c r="E221" s="464"/>
    </row>
    <row r="222" spans="1:5" x14ac:dyDescent="0.2">
      <c r="A222" s="464"/>
      <c r="B222" s="464"/>
      <c r="C222" s="464"/>
      <c r="D222" s="464"/>
      <c r="E222" s="464"/>
    </row>
    <row r="223" spans="1:5" x14ac:dyDescent="0.2">
      <c r="A223" s="464"/>
      <c r="B223" s="464"/>
      <c r="C223" s="464"/>
      <c r="D223" s="464"/>
      <c r="E223" s="464"/>
    </row>
    <row r="224" spans="1:5" x14ac:dyDescent="0.2">
      <c r="A224" s="464"/>
      <c r="B224" s="464"/>
      <c r="C224" s="464"/>
      <c r="D224" s="464"/>
      <c r="E224" s="464"/>
    </row>
    <row r="225" spans="1:5" x14ac:dyDescent="0.2">
      <c r="A225" s="464"/>
      <c r="B225" s="464"/>
      <c r="C225" s="464"/>
      <c r="D225" s="464"/>
      <c r="E225" s="464"/>
    </row>
    <row r="226" spans="1:5" x14ac:dyDescent="0.2">
      <c r="A226" s="464"/>
      <c r="B226" s="464"/>
      <c r="C226" s="464"/>
      <c r="D226" s="464"/>
      <c r="E226" s="464"/>
    </row>
    <row r="227" spans="1:5" x14ac:dyDescent="0.2">
      <c r="A227" s="464"/>
      <c r="B227" s="464"/>
      <c r="C227" s="464"/>
      <c r="D227" s="464"/>
      <c r="E227" s="464"/>
    </row>
    <row r="228" spans="1:5" x14ac:dyDescent="0.2">
      <c r="A228" s="464"/>
      <c r="B228" s="464"/>
      <c r="C228" s="464"/>
      <c r="D228" s="464"/>
      <c r="E228" s="464"/>
    </row>
    <row r="229" spans="1:5" x14ac:dyDescent="0.2">
      <c r="A229" s="464"/>
      <c r="B229" s="464"/>
      <c r="C229" s="464"/>
      <c r="D229" s="464"/>
      <c r="E229" s="464"/>
    </row>
    <row r="230" spans="1:5" x14ac:dyDescent="0.2">
      <c r="A230" s="464"/>
      <c r="B230" s="464"/>
      <c r="C230" s="464"/>
      <c r="D230" s="464"/>
      <c r="E230" s="464"/>
    </row>
    <row r="231" spans="1:5" x14ac:dyDescent="0.2">
      <c r="A231" s="464"/>
      <c r="B231" s="464"/>
      <c r="C231" s="464"/>
      <c r="D231" s="464"/>
      <c r="E231" s="464"/>
    </row>
    <row r="232" spans="1:5" x14ac:dyDescent="0.2">
      <c r="A232" s="464"/>
      <c r="B232" s="464"/>
      <c r="C232" s="464"/>
      <c r="D232" s="464"/>
      <c r="E232" s="464"/>
    </row>
    <row r="233" spans="1:5" x14ac:dyDescent="0.2">
      <c r="A233" s="464"/>
      <c r="B233" s="464"/>
      <c r="C233" s="464"/>
      <c r="D233" s="464"/>
      <c r="E233" s="464"/>
    </row>
    <row r="234" spans="1:5" x14ac:dyDescent="0.2">
      <c r="A234" s="464"/>
      <c r="B234" s="464"/>
      <c r="C234" s="464"/>
      <c r="D234" s="464"/>
      <c r="E234" s="464"/>
    </row>
    <row r="235" spans="1:5" x14ac:dyDescent="0.2">
      <c r="A235" s="464"/>
      <c r="B235" s="464"/>
      <c r="C235" s="464"/>
      <c r="D235" s="464"/>
      <c r="E235" s="464"/>
    </row>
    <row r="236" spans="1:5" x14ac:dyDescent="0.2">
      <c r="A236" s="464"/>
      <c r="B236" s="464"/>
      <c r="C236" s="464"/>
      <c r="D236" s="464"/>
      <c r="E236" s="464"/>
    </row>
    <row r="237" spans="1:5" x14ac:dyDescent="0.2">
      <c r="A237" s="464"/>
      <c r="B237" s="464"/>
      <c r="C237" s="464"/>
      <c r="D237" s="464"/>
      <c r="E237" s="464"/>
    </row>
    <row r="238" spans="1:5" x14ac:dyDescent="0.2">
      <c r="A238" s="464"/>
      <c r="B238" s="464"/>
      <c r="C238" s="464"/>
      <c r="D238" s="464"/>
      <c r="E238" s="464"/>
    </row>
    <row r="239" spans="1:5" x14ac:dyDescent="0.2">
      <c r="A239" s="464"/>
      <c r="B239" s="464"/>
      <c r="C239" s="464"/>
      <c r="D239" s="464"/>
      <c r="E239" s="464"/>
    </row>
    <row r="240" spans="1:5" x14ac:dyDescent="0.2">
      <c r="A240" s="464"/>
      <c r="B240" s="464"/>
      <c r="C240" s="464"/>
      <c r="D240" s="464"/>
      <c r="E240" s="464"/>
    </row>
    <row r="241" spans="1:5" x14ac:dyDescent="0.2">
      <c r="A241" s="464"/>
      <c r="B241" s="464"/>
      <c r="C241" s="464"/>
      <c r="D241" s="464"/>
      <c r="E241" s="464"/>
    </row>
    <row r="242" spans="1:5" x14ac:dyDescent="0.2">
      <c r="A242" s="464"/>
      <c r="B242" s="464"/>
      <c r="C242" s="464"/>
      <c r="D242" s="464"/>
      <c r="E242" s="464"/>
    </row>
    <row r="243" spans="1:5" x14ac:dyDescent="0.2">
      <c r="A243" s="464"/>
      <c r="B243" s="464"/>
      <c r="C243" s="464"/>
      <c r="D243" s="464"/>
      <c r="E243" s="464"/>
    </row>
    <row r="244" spans="1:5" x14ac:dyDescent="0.2">
      <c r="A244" s="464"/>
      <c r="B244" s="464"/>
      <c r="C244" s="464"/>
      <c r="D244" s="464"/>
      <c r="E244" s="464"/>
    </row>
    <row r="245" spans="1:5" x14ac:dyDescent="0.2">
      <c r="A245" s="464"/>
      <c r="B245" s="464"/>
      <c r="C245" s="464"/>
      <c r="D245" s="464"/>
      <c r="E245" s="464"/>
    </row>
    <row r="246" spans="1:5" x14ac:dyDescent="0.2">
      <c r="A246" s="464"/>
      <c r="B246" s="464"/>
      <c r="C246" s="464"/>
      <c r="D246" s="464"/>
      <c r="E246" s="464"/>
    </row>
    <row r="247" spans="1:5" x14ac:dyDescent="0.2">
      <c r="A247" s="464"/>
      <c r="B247" s="464"/>
      <c r="C247" s="464"/>
      <c r="D247" s="464"/>
      <c r="E247" s="464"/>
    </row>
    <row r="248" spans="1:5" x14ac:dyDescent="0.2">
      <c r="A248" s="464"/>
      <c r="B248" s="464"/>
      <c r="C248" s="464"/>
      <c r="D248" s="464"/>
      <c r="E248" s="464"/>
    </row>
    <row r="249" spans="1:5" x14ac:dyDescent="0.2">
      <c r="A249" s="464"/>
      <c r="B249" s="464"/>
      <c r="C249" s="464"/>
      <c r="D249" s="464"/>
      <c r="E249" s="464"/>
    </row>
    <row r="250" spans="1:5" x14ac:dyDescent="0.2">
      <c r="A250" s="464"/>
      <c r="B250" s="464"/>
      <c r="C250" s="464"/>
      <c r="D250" s="464"/>
      <c r="E250" s="464"/>
    </row>
    <row r="251" spans="1:5" x14ac:dyDescent="0.2">
      <c r="A251" s="464"/>
      <c r="B251" s="464"/>
      <c r="C251" s="464"/>
      <c r="D251" s="464"/>
      <c r="E251" s="464"/>
    </row>
    <row r="252" spans="1:5" x14ac:dyDescent="0.2">
      <c r="A252" s="464"/>
      <c r="B252" s="464"/>
      <c r="C252" s="464"/>
      <c r="D252" s="464"/>
      <c r="E252" s="464"/>
    </row>
    <row r="253" spans="1:5" x14ac:dyDescent="0.2">
      <c r="A253" s="464"/>
      <c r="B253" s="464"/>
      <c r="C253" s="464"/>
      <c r="D253" s="464"/>
      <c r="E253" s="464"/>
    </row>
    <row r="254" spans="1:5" x14ac:dyDescent="0.2">
      <c r="A254" s="464"/>
      <c r="B254" s="464"/>
      <c r="C254" s="464"/>
      <c r="D254" s="464"/>
      <c r="E254" s="464"/>
    </row>
    <row r="255" spans="1:5" x14ac:dyDescent="0.2">
      <c r="A255" s="464"/>
      <c r="B255" s="464"/>
      <c r="C255" s="464"/>
      <c r="D255" s="464"/>
      <c r="E255" s="464"/>
    </row>
    <row r="256" spans="1:5" x14ac:dyDescent="0.2">
      <c r="A256" s="464"/>
      <c r="B256" s="464"/>
      <c r="C256" s="464"/>
      <c r="D256" s="464"/>
      <c r="E256" s="464"/>
    </row>
    <row r="257" spans="1:5" x14ac:dyDescent="0.2">
      <c r="A257" s="464"/>
      <c r="B257" s="464"/>
      <c r="C257" s="464"/>
      <c r="D257" s="464"/>
      <c r="E257" s="464"/>
    </row>
    <row r="258" spans="1:5" x14ac:dyDescent="0.2">
      <c r="A258" s="464"/>
      <c r="B258" s="464"/>
      <c r="C258" s="464"/>
      <c r="D258" s="464"/>
      <c r="E258" s="464"/>
    </row>
    <row r="259" spans="1:5" x14ac:dyDescent="0.2">
      <c r="A259" s="464"/>
      <c r="B259" s="464"/>
      <c r="C259" s="464"/>
      <c r="D259" s="464"/>
      <c r="E259" s="464"/>
    </row>
    <row r="260" spans="1:5" x14ac:dyDescent="0.2">
      <c r="A260" s="464"/>
      <c r="B260" s="464"/>
      <c r="C260" s="464"/>
      <c r="D260" s="464"/>
      <c r="E260" s="464"/>
    </row>
    <row r="261" spans="1:5" x14ac:dyDescent="0.2">
      <c r="A261" s="464"/>
      <c r="B261" s="464"/>
      <c r="C261" s="464"/>
      <c r="D261" s="464"/>
      <c r="E261" s="464"/>
    </row>
    <row r="262" spans="1:5" x14ac:dyDescent="0.2">
      <c r="A262" s="464"/>
      <c r="B262" s="464"/>
      <c r="C262" s="464"/>
      <c r="D262" s="464"/>
      <c r="E262" s="464"/>
    </row>
    <row r="263" spans="1:5" x14ac:dyDescent="0.2">
      <c r="A263" s="464"/>
      <c r="B263" s="464"/>
      <c r="C263" s="464"/>
      <c r="D263" s="464"/>
      <c r="E263" s="464"/>
    </row>
    <row r="264" spans="1:5" x14ac:dyDescent="0.2">
      <c r="A264" s="464"/>
      <c r="B264" s="464"/>
      <c r="C264" s="464"/>
      <c r="D264" s="464"/>
      <c r="E264" s="464"/>
    </row>
    <row r="265" spans="1:5" x14ac:dyDescent="0.2">
      <c r="A265" s="464"/>
      <c r="B265" s="464"/>
      <c r="C265" s="464"/>
      <c r="D265" s="464"/>
      <c r="E265" s="464"/>
    </row>
    <row r="266" spans="1:5" x14ac:dyDescent="0.2">
      <c r="A266" s="464"/>
      <c r="B266" s="464"/>
      <c r="C266" s="464"/>
      <c r="D266" s="464"/>
      <c r="E266" s="464"/>
    </row>
    <row r="267" spans="1:5" x14ac:dyDescent="0.2">
      <c r="A267" s="464"/>
      <c r="B267" s="464"/>
      <c r="C267" s="464"/>
      <c r="D267" s="464"/>
      <c r="E267" s="464"/>
    </row>
    <row r="268" spans="1:5" x14ac:dyDescent="0.2">
      <c r="A268" s="464"/>
      <c r="B268" s="464"/>
      <c r="C268" s="464"/>
      <c r="D268" s="464"/>
      <c r="E268" s="464"/>
    </row>
    <row r="269" spans="1:5" x14ac:dyDescent="0.2">
      <c r="A269" s="464"/>
      <c r="B269" s="464"/>
      <c r="C269" s="464"/>
      <c r="D269" s="464"/>
      <c r="E269" s="464"/>
    </row>
    <row r="270" spans="1:5" x14ac:dyDescent="0.2">
      <c r="A270" s="464"/>
      <c r="B270" s="464"/>
      <c r="C270" s="464"/>
      <c r="D270" s="464"/>
      <c r="E270" s="464"/>
    </row>
    <row r="271" spans="1:5" x14ac:dyDescent="0.2">
      <c r="A271" s="464"/>
      <c r="B271" s="464"/>
      <c r="C271" s="464"/>
      <c r="D271" s="464"/>
      <c r="E271" s="464"/>
    </row>
    <row r="272" spans="1:5" x14ac:dyDescent="0.2">
      <c r="A272" s="464"/>
      <c r="B272" s="464"/>
      <c r="C272" s="464"/>
      <c r="D272" s="464"/>
      <c r="E272" s="464"/>
    </row>
    <row r="273" spans="1:5" x14ac:dyDescent="0.2">
      <c r="A273" s="464"/>
      <c r="B273" s="464"/>
      <c r="C273" s="464"/>
      <c r="D273" s="464"/>
      <c r="E273" s="464"/>
    </row>
    <row r="274" spans="1:5" x14ac:dyDescent="0.2">
      <c r="A274" s="464"/>
      <c r="B274" s="464"/>
      <c r="C274" s="464"/>
      <c r="D274" s="464"/>
      <c r="E274" s="464"/>
    </row>
    <row r="275" spans="1:5" x14ac:dyDescent="0.2">
      <c r="A275" s="464"/>
      <c r="B275" s="464"/>
      <c r="C275" s="464"/>
      <c r="D275" s="464"/>
      <c r="E275" s="464"/>
    </row>
    <row r="276" spans="1:5" x14ac:dyDescent="0.2">
      <c r="A276" s="464"/>
      <c r="B276" s="464"/>
      <c r="C276" s="464"/>
      <c r="D276" s="464"/>
      <c r="E276" s="464"/>
    </row>
    <row r="277" spans="1:5" x14ac:dyDescent="0.2">
      <c r="A277" s="464"/>
      <c r="B277" s="464"/>
      <c r="C277" s="464"/>
      <c r="D277" s="464"/>
      <c r="E277" s="464"/>
    </row>
    <row r="278" spans="1:5" x14ac:dyDescent="0.2">
      <c r="A278" s="464"/>
      <c r="B278" s="464"/>
      <c r="C278" s="464"/>
      <c r="D278" s="464"/>
      <c r="E278" s="464"/>
    </row>
    <row r="279" spans="1:5" x14ac:dyDescent="0.2">
      <c r="A279" s="464"/>
      <c r="B279" s="464"/>
      <c r="C279" s="464"/>
      <c r="D279" s="464"/>
      <c r="E279" s="464"/>
    </row>
    <row r="280" spans="1:5" x14ac:dyDescent="0.2">
      <c r="A280" s="464"/>
      <c r="B280" s="464"/>
      <c r="C280" s="464"/>
      <c r="D280" s="464"/>
      <c r="E280" s="464"/>
    </row>
    <row r="281" spans="1:5" x14ac:dyDescent="0.2">
      <c r="A281" s="464"/>
      <c r="B281" s="464"/>
      <c r="C281" s="464"/>
      <c r="D281" s="464"/>
      <c r="E281" s="464"/>
    </row>
    <row r="282" spans="1:5" x14ac:dyDescent="0.2">
      <c r="A282" s="464"/>
      <c r="B282" s="464"/>
      <c r="C282" s="464"/>
      <c r="D282" s="464"/>
      <c r="E282" s="464"/>
    </row>
    <row r="283" spans="1:5" x14ac:dyDescent="0.2">
      <c r="A283" s="464"/>
      <c r="B283" s="464"/>
      <c r="C283" s="464"/>
      <c r="D283" s="464"/>
      <c r="E283" s="464"/>
    </row>
    <row r="284" spans="1:5" x14ac:dyDescent="0.2">
      <c r="A284" s="464"/>
      <c r="B284" s="464"/>
      <c r="C284" s="464"/>
      <c r="D284" s="464"/>
      <c r="E284" s="464"/>
    </row>
    <row r="285" spans="1:5" x14ac:dyDescent="0.2">
      <c r="A285" s="464"/>
      <c r="B285" s="464"/>
      <c r="C285" s="464"/>
      <c r="D285" s="464"/>
      <c r="E285" s="464"/>
    </row>
    <row r="286" spans="1:5" x14ac:dyDescent="0.2">
      <c r="A286" s="464"/>
      <c r="B286" s="464"/>
      <c r="C286" s="464"/>
      <c r="D286" s="464"/>
      <c r="E286" s="464"/>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2" customWidth="1"/>
    <col min="2" max="4" width="13.75" style="451" customWidth="1"/>
    <col min="5" max="7" width="13.75" style="486" customWidth="1"/>
    <col min="8" max="8" width="13.75" style="474" customWidth="1"/>
    <col min="9" max="14" width="13.75" style="486" customWidth="1"/>
    <col min="15" max="16384" width="11" style="451"/>
  </cols>
  <sheetData>
    <row r="1" spans="1:14" s="473" customFormat="1" ht="15" customHeight="1" x14ac:dyDescent="0.2">
      <c r="E1" s="474"/>
      <c r="F1" s="474"/>
      <c r="G1" s="474"/>
      <c r="H1" s="474"/>
      <c r="I1" s="474"/>
      <c r="J1" s="474"/>
      <c r="K1" s="474"/>
      <c r="L1" s="474"/>
      <c r="M1" s="474"/>
      <c r="N1" s="474"/>
    </row>
    <row r="2" spans="1:14" s="473" customFormat="1" ht="15" customHeight="1" x14ac:dyDescent="0.2">
      <c r="A2" s="475" t="s">
        <v>65</v>
      </c>
      <c r="E2" s="474"/>
      <c r="F2" s="474"/>
      <c r="G2" s="474"/>
      <c r="H2" s="474"/>
      <c r="I2" s="474"/>
      <c r="J2" s="474"/>
      <c r="K2" s="474"/>
      <c r="L2" s="474"/>
      <c r="M2" s="474"/>
      <c r="N2" s="474"/>
    </row>
    <row r="3" spans="1:14" s="473" customFormat="1" ht="15" customHeight="1" x14ac:dyDescent="0.2">
      <c r="E3" s="474"/>
      <c r="F3" s="474"/>
      <c r="G3" s="474"/>
      <c r="H3" s="474"/>
      <c r="I3" s="474"/>
      <c r="J3" s="474"/>
      <c r="K3" s="474"/>
      <c r="L3" s="474"/>
      <c r="M3" s="474"/>
      <c r="N3" s="474"/>
    </row>
    <row r="4" spans="1:14" s="473" customFormat="1" ht="15" customHeight="1" x14ac:dyDescent="0.2">
      <c r="B4" s="681" t="s">
        <v>436</v>
      </c>
      <c r="C4" s="681"/>
      <c r="D4" s="681" t="s">
        <v>437</v>
      </c>
      <c r="E4" s="681"/>
      <c r="F4" s="674" t="s">
        <v>438</v>
      </c>
      <c r="G4" s="674"/>
      <c r="H4" s="674" t="s">
        <v>439</v>
      </c>
      <c r="I4" s="674"/>
      <c r="J4" s="674" t="s">
        <v>440</v>
      </c>
      <c r="K4" s="674"/>
      <c r="L4" s="674"/>
      <c r="M4" s="674"/>
      <c r="N4" s="674"/>
    </row>
    <row r="5" spans="1:14" s="473" customFormat="1" ht="15" customHeight="1" x14ac:dyDescent="0.2">
      <c r="B5" s="473" t="s">
        <v>441</v>
      </c>
      <c r="C5" s="473" t="s">
        <v>442</v>
      </c>
      <c r="D5" s="473" t="s">
        <v>441</v>
      </c>
      <c r="E5" s="473" t="s">
        <v>442</v>
      </c>
      <c r="F5" s="473" t="s">
        <v>441</v>
      </c>
      <c r="G5" s="473" t="s">
        <v>442</v>
      </c>
      <c r="H5" s="473" t="s">
        <v>441</v>
      </c>
      <c r="I5" s="473" t="s">
        <v>442</v>
      </c>
      <c r="J5" s="474" t="s">
        <v>443</v>
      </c>
      <c r="K5" s="474" t="s">
        <v>444</v>
      </c>
      <c r="L5" s="474" t="s">
        <v>445</v>
      </c>
      <c r="M5" s="474" t="s">
        <v>446</v>
      </c>
      <c r="N5" s="474" t="s">
        <v>447</v>
      </c>
    </row>
    <row r="6" spans="1:14" s="473" customFormat="1" ht="15" customHeight="1" x14ac:dyDescent="0.2">
      <c r="A6" s="476" t="s">
        <v>448</v>
      </c>
      <c r="B6" s="477" t="str">
        <f>'Tabelle 2.3'!J11</f>
        <v>X</v>
      </c>
      <c r="C6" s="478" t="str">
        <f>'Tabelle 3.3'!J11</f>
        <v>X</v>
      </c>
      <c r="D6" s="479" t="str">
        <f t="shared" ref="D6:E9" si="0">IF(OR(AND(B6&gt;=-50,B6&lt;=50),ISNUMBER(B6)=FALSE),B6,"")</f>
        <v>X</v>
      </c>
      <c r="E6" s="479" t="str">
        <f t="shared" si="0"/>
        <v>X</v>
      </c>
      <c r="F6" s="474" t="str">
        <f t="shared" ref="F6:G9" si="1">IF(ISNUMBER(B6)=FALSE,"",IF(B6&lt;-50,"&lt; -50",IF(B6&gt;50,"&gt; 50","")))</f>
        <v/>
      </c>
      <c r="G6" s="474" t="str">
        <f t="shared" si="1"/>
        <v/>
      </c>
      <c r="H6" s="480">
        <f t="shared" ref="H6:I9" si="2">IF(B6&lt;-50,0.75,IF(B6&gt;50,-0.75,""))</f>
        <v>-0.75</v>
      </c>
      <c r="I6" s="480">
        <f t="shared" si="2"/>
        <v>-0.75</v>
      </c>
      <c r="J6" s="474">
        <f>IF(OR(B6&lt;-50,B6&gt;50),N6,#N/A)</f>
        <v>5</v>
      </c>
      <c r="K6" s="474">
        <f>IF(B6&lt;-50,-45,IF(B6&gt;50,45,#N/A))</f>
        <v>45</v>
      </c>
      <c r="L6" s="474">
        <f>IF(OR(C6&lt;-50,C6&gt;50),N6,#N/A)</f>
        <v>5</v>
      </c>
      <c r="M6" s="474">
        <f>IF(C6&lt;-50,-45,IF(C6&gt;50,45,#N/A))</f>
        <v>45</v>
      </c>
      <c r="N6" s="474">
        <v>5</v>
      </c>
    </row>
    <row r="7" spans="1:14" s="473" customFormat="1" ht="15" customHeight="1" x14ac:dyDescent="0.2">
      <c r="A7" s="476" t="s">
        <v>449</v>
      </c>
      <c r="B7" s="477">
        <f>'Tabelle 2.1'!J25</f>
        <v>-0.19765179914377964</v>
      </c>
      <c r="C7" s="478">
        <f>'Tabelle 3.1'!J23</f>
        <v>-3.074721427182038</v>
      </c>
      <c r="D7" s="479">
        <f t="shared" si="0"/>
        <v>-0.19765179914377964</v>
      </c>
      <c r="E7" s="479">
        <f>IF(OR(AND(C7&gt;=-50,C7&lt;=50),ISNUMBER(C7)=FALSE),C7,"")</f>
        <v>-3.074721427182038</v>
      </c>
      <c r="F7" s="474" t="str">
        <f t="shared" si="1"/>
        <v/>
      </c>
      <c r="G7" s="474" t="str">
        <f>IF(ISNUMBER(C7)=FALSE,"",IF(C7&lt;-50,"&lt; -50",IF(C7&gt;50,"&gt; 50","")))</f>
        <v/>
      </c>
      <c r="H7" s="480" t="str">
        <f t="shared" si="2"/>
        <v/>
      </c>
      <c r="I7" s="480" t="str">
        <f>IF(C7&lt;-50,0.75,IF(C7&gt;50,-0.75,""))</f>
        <v/>
      </c>
      <c r="J7" s="474" t="e">
        <f>IF(OR(B7&lt;-50,B7&gt;50),N7,#N/A)</f>
        <v>#N/A</v>
      </c>
      <c r="K7" s="474" t="e">
        <f>IF(B7&lt;-50,-45,IF(B7&gt;50,45,#N/A))</f>
        <v>#N/A</v>
      </c>
      <c r="L7" s="474" t="e">
        <f>IF(OR(C7&lt;-50,C7&gt;50),N7,#N/A)</f>
        <v>#N/A</v>
      </c>
      <c r="M7" s="474" t="e">
        <f>IF(C7&lt;-50,-45,IF(C7&gt;50,45,#N/A))</f>
        <v>#N/A</v>
      </c>
      <c r="N7" s="474">
        <v>15</v>
      </c>
    </row>
    <row r="8" spans="1:14" s="473" customFormat="1" ht="15" customHeight="1" x14ac:dyDescent="0.2">
      <c r="A8" s="476" t="s">
        <v>450</v>
      </c>
      <c r="B8" s="477">
        <f>'Tabelle 2.1'!J38</f>
        <v>0.95490282911153723</v>
      </c>
      <c r="C8" s="478">
        <f>'Tabelle 3.1'!J34</f>
        <v>-3.6279896103654186</v>
      </c>
      <c r="D8" s="479">
        <f t="shared" si="0"/>
        <v>0.95490282911153723</v>
      </c>
      <c r="E8" s="479">
        <f>IF(OR(AND(C8&gt;=-50,C8&lt;=50),ISNUMBER(C8)=FALSE),C8,"")</f>
        <v>-3.6279896103654186</v>
      </c>
      <c r="F8" s="474" t="str">
        <f t="shared" si="1"/>
        <v/>
      </c>
      <c r="G8" s="474" t="str">
        <f>IF(ISNUMBER(C8)=FALSE,"",IF(C8&lt;-50,"&lt; -50",IF(C8&gt;50,"&gt; 50","")))</f>
        <v/>
      </c>
      <c r="H8" s="480" t="str">
        <f t="shared" si="2"/>
        <v/>
      </c>
      <c r="I8" s="480" t="str">
        <f>IF(C8&lt;-50,0.75,IF(C8&gt;50,-0.75,""))</f>
        <v/>
      </c>
      <c r="J8" s="474" t="e">
        <f>IF(OR(B8&lt;-50,B8&gt;50),N8,#N/A)</f>
        <v>#N/A</v>
      </c>
      <c r="K8" s="474" t="e">
        <f>IF(B8&lt;-50,-45,IF(B8&gt;50,45,#N/A))</f>
        <v>#N/A</v>
      </c>
      <c r="L8" s="474" t="e">
        <f>IF(OR(C8&lt;-50,C8&gt;50),N8,#N/A)</f>
        <v>#N/A</v>
      </c>
      <c r="M8" s="474" t="e">
        <f>IF(C8&lt;-50,-45,IF(C8&gt;50,45,#N/A))</f>
        <v>#N/A</v>
      </c>
      <c r="N8" s="474">
        <v>25</v>
      </c>
    </row>
    <row r="9" spans="1:14" s="473" customFormat="1" ht="15" customHeight="1" x14ac:dyDescent="0.2">
      <c r="A9" s="476" t="s">
        <v>451</v>
      </c>
      <c r="B9" s="477">
        <f>'Tabelle 2.1'!J51</f>
        <v>1.0875687030768</v>
      </c>
      <c r="C9" s="478">
        <f>'Tabelle 3.1'!J45</f>
        <v>-2.8655893304673015</v>
      </c>
      <c r="D9" s="479">
        <f t="shared" si="0"/>
        <v>1.0875687030768</v>
      </c>
      <c r="E9" s="479">
        <f t="shared" si="0"/>
        <v>-2.8655893304673015</v>
      </c>
      <c r="F9" s="474" t="str">
        <f t="shared" si="1"/>
        <v/>
      </c>
      <c r="G9" s="474" t="str">
        <f t="shared" si="1"/>
        <v/>
      </c>
      <c r="H9" s="480" t="str">
        <f t="shared" si="2"/>
        <v/>
      </c>
      <c r="I9" s="480" t="str">
        <f t="shared" si="2"/>
        <v/>
      </c>
      <c r="J9" s="474" t="e">
        <f>IF(OR(B9&lt;-50,B9&gt;50),N9,#N/A)</f>
        <v>#N/A</v>
      </c>
      <c r="K9" s="474" t="e">
        <f>IF(B9&lt;-50,-45,IF(B9&gt;50,45,#N/A))</f>
        <v>#N/A</v>
      </c>
      <c r="L9" s="474" t="e">
        <f>IF(OR(C9&lt;-50,C9&gt;50),N9,#N/A)</f>
        <v>#N/A</v>
      </c>
      <c r="M9" s="474" t="e">
        <f>IF(C9&lt;-50,-45,IF(C9&gt;50,45,#N/A))</f>
        <v>#N/A</v>
      </c>
      <c r="N9" s="474">
        <v>35</v>
      </c>
    </row>
    <row r="10" spans="1:14" s="473" customFormat="1" ht="15" customHeight="1" x14ac:dyDescent="0.2">
      <c r="E10" s="474"/>
      <c r="F10" s="474"/>
      <c r="G10" s="474"/>
      <c r="H10" s="474"/>
      <c r="I10" s="474"/>
      <c r="J10" s="474"/>
      <c r="K10" s="474"/>
      <c r="L10" s="474"/>
      <c r="M10" s="474"/>
      <c r="N10" s="474"/>
    </row>
    <row r="11" spans="1:14" s="473" customFormat="1" ht="15" customHeight="1" x14ac:dyDescent="0.2">
      <c r="E11" s="474"/>
      <c r="F11" s="474"/>
      <c r="G11" s="474"/>
      <c r="H11" s="474"/>
      <c r="I11" s="474"/>
      <c r="J11" s="474"/>
      <c r="K11" s="474"/>
      <c r="L11" s="474"/>
      <c r="M11" s="474"/>
      <c r="N11" s="474"/>
    </row>
    <row r="12" spans="1:14" s="473" customFormat="1" ht="15" customHeight="1" x14ac:dyDescent="0.2">
      <c r="A12" s="680" t="s">
        <v>452</v>
      </c>
      <c r="B12" s="681" t="s">
        <v>436</v>
      </c>
      <c r="C12" s="681"/>
      <c r="D12" s="681" t="s">
        <v>437</v>
      </c>
      <c r="E12" s="681"/>
      <c r="F12" s="674" t="s">
        <v>438</v>
      </c>
      <c r="G12" s="674"/>
      <c r="H12" s="674" t="s">
        <v>439</v>
      </c>
      <c r="I12" s="674"/>
      <c r="J12" s="674" t="s">
        <v>440</v>
      </c>
      <c r="K12" s="674"/>
      <c r="L12" s="674"/>
      <c r="M12" s="674"/>
      <c r="N12" s="674"/>
    </row>
    <row r="13" spans="1:14" s="473" customFormat="1" ht="15" customHeight="1" x14ac:dyDescent="0.2">
      <c r="A13" s="680"/>
      <c r="B13" s="473" t="s">
        <v>441</v>
      </c>
      <c r="C13" s="473" t="s">
        <v>442</v>
      </c>
      <c r="D13" s="473" t="s">
        <v>441</v>
      </c>
      <c r="E13" s="473" t="s">
        <v>442</v>
      </c>
      <c r="F13" s="473" t="s">
        <v>441</v>
      </c>
      <c r="G13" s="473" t="s">
        <v>442</v>
      </c>
      <c r="H13" s="473" t="s">
        <v>441</v>
      </c>
      <c r="I13" s="473" t="s">
        <v>442</v>
      </c>
      <c r="J13" s="474" t="s">
        <v>443</v>
      </c>
      <c r="K13" s="474" t="s">
        <v>444</v>
      </c>
      <c r="L13" s="474" t="s">
        <v>445</v>
      </c>
      <c r="M13" s="474" t="s">
        <v>446</v>
      </c>
      <c r="N13" s="474" t="s">
        <v>447</v>
      </c>
    </row>
    <row r="14" spans="1:14" s="473" customFormat="1" ht="15" customHeight="1" x14ac:dyDescent="0.2">
      <c r="A14" s="473">
        <v>1</v>
      </c>
      <c r="B14" s="477" t="str">
        <f>'Tabelle 2.3'!J11</f>
        <v>X</v>
      </c>
      <c r="C14" s="478" t="str">
        <f>'Tabelle 3.3'!J11</f>
        <v>X</v>
      </c>
      <c r="D14" s="479" t="str">
        <f>IF(OR(AND(B14&gt;=-50,B14&lt;=50),ISNUMBER(B14)=FALSE),B14,"")</f>
        <v>X</v>
      </c>
      <c r="E14" s="479" t="str">
        <f>IF(OR(AND(C14&gt;=-50,C14&lt;=50),ISNUMBER(C14)=FALSE),C14,"")</f>
        <v>X</v>
      </c>
      <c r="F14" s="474" t="str">
        <f>IF(ISNUMBER(B14)=FALSE,"",IF(B14&lt;-50,"&lt; -50",IF(B14&gt;50,"&gt; 50","")))</f>
        <v/>
      </c>
      <c r="G14" s="474" t="str">
        <f>IF(ISNUMBER(C14)=FALSE,"",IF(C14&lt;-50,"&lt; -50",IF(C14&gt;50,"&gt; 50","")))</f>
        <v/>
      </c>
      <c r="H14" s="480">
        <f>IF(B14&lt;-50,0.75,IF(B14&gt;50,-0.75,""))</f>
        <v>-0.75</v>
      </c>
      <c r="I14" s="480">
        <f>IF(C14&lt;-50,0.75,IF(C14&gt;50,-0.75,""))</f>
        <v>-0.75</v>
      </c>
      <c r="J14" s="474">
        <f>IF(OR(B14&lt;-50,B14&gt;50),N14,#N/A)</f>
        <v>5</v>
      </c>
      <c r="K14" s="474">
        <f>IF(B14&lt;-50,-45,IF(B14&gt;50,45,#N/A))</f>
        <v>45</v>
      </c>
      <c r="L14" s="474">
        <f>IF(OR(C14&lt;-50,C14&gt;50),N14,#N/A)</f>
        <v>5</v>
      </c>
      <c r="M14" s="474">
        <f>IF(C14&lt;-50,-45,IF(C14&gt;50,45,#N/A))</f>
        <v>45</v>
      </c>
      <c r="N14" s="474">
        <v>5</v>
      </c>
    </row>
    <row r="15" spans="1:14" s="473" customFormat="1" ht="15" customHeight="1" x14ac:dyDescent="0.2">
      <c r="A15" s="473">
        <v>2</v>
      </c>
      <c r="B15" s="477" t="str">
        <f>'Tabelle 2.3'!J12</f>
        <v>X</v>
      </c>
      <c r="C15" s="478" t="str">
        <f>'Tabelle 3.3'!J12</f>
        <v>X</v>
      </c>
      <c r="D15" s="479" t="str">
        <f t="shared" ref="D15:E45" si="3">IF(OR(AND(B15&gt;=-50,B15&lt;=50),ISNUMBER(B15)=FALSE),B15,"")</f>
        <v>X</v>
      </c>
      <c r="E15" s="479" t="str">
        <f t="shared" si="3"/>
        <v>X</v>
      </c>
      <c r="F15" s="474" t="str">
        <f t="shared" ref="F15:G45" si="4">IF(ISNUMBER(B15)=FALSE,"",IF(B15&lt;-50,"&lt; -50",IF(B15&gt;50,"&gt; 50","")))</f>
        <v/>
      </c>
      <c r="G15" s="474" t="str">
        <f t="shared" si="4"/>
        <v/>
      </c>
      <c r="H15" s="480">
        <f t="shared" ref="H15:I45" si="5">IF(B15&lt;-50,0.75,IF(B15&gt;50,-0.75,""))</f>
        <v>-0.75</v>
      </c>
      <c r="I15" s="480">
        <f t="shared" si="5"/>
        <v>-0.75</v>
      </c>
      <c r="J15" s="474">
        <f t="shared" ref="J15:J45" si="6">IF(OR(B15&lt;-50,B15&gt;50),N15,#N/A)</f>
        <v>15</v>
      </c>
      <c r="K15" s="474">
        <f t="shared" ref="K15:K45" si="7">IF(B15&lt;-50,-45,IF(B15&gt;50,45,#N/A))</f>
        <v>45</v>
      </c>
      <c r="L15" s="474">
        <f t="shared" ref="L15:L45" si="8">IF(OR(C15&lt;-50,C15&gt;50),N15,#N/A)</f>
        <v>15</v>
      </c>
      <c r="M15" s="474">
        <f t="shared" ref="M15:M45" si="9">IF(C15&lt;-50,-45,IF(C15&gt;50,45,#N/A))</f>
        <v>45</v>
      </c>
      <c r="N15" s="474">
        <v>15</v>
      </c>
    </row>
    <row r="16" spans="1:14" s="473" customFormat="1" ht="15" customHeight="1" x14ac:dyDescent="0.2">
      <c r="A16" s="473">
        <v>3</v>
      </c>
      <c r="B16" s="477" t="str">
        <f>'Tabelle 2.3'!J13</f>
        <v>X</v>
      </c>
      <c r="C16" s="478" t="str">
        <f>'Tabelle 3.3'!J13</f>
        <v>X</v>
      </c>
      <c r="D16" s="479" t="str">
        <f t="shared" si="3"/>
        <v>X</v>
      </c>
      <c r="E16" s="479" t="str">
        <f t="shared" si="3"/>
        <v>X</v>
      </c>
      <c r="F16" s="474" t="str">
        <f t="shared" si="4"/>
        <v/>
      </c>
      <c r="G16" s="474" t="str">
        <f t="shared" si="4"/>
        <v/>
      </c>
      <c r="H16" s="480">
        <f t="shared" si="5"/>
        <v>-0.75</v>
      </c>
      <c r="I16" s="480">
        <f t="shared" si="5"/>
        <v>-0.75</v>
      </c>
      <c r="J16" s="474">
        <f t="shared" si="6"/>
        <v>25</v>
      </c>
      <c r="K16" s="474">
        <f t="shared" si="7"/>
        <v>45</v>
      </c>
      <c r="L16" s="474">
        <f t="shared" si="8"/>
        <v>25</v>
      </c>
      <c r="M16" s="474">
        <f t="shared" si="9"/>
        <v>45</v>
      </c>
      <c r="N16" s="474">
        <v>25</v>
      </c>
    </row>
    <row r="17" spans="1:14" s="473" customFormat="1" ht="15" customHeight="1" x14ac:dyDescent="0.2">
      <c r="A17" s="473">
        <v>4</v>
      </c>
      <c r="B17" s="477" t="str">
        <f>'Tabelle 2.3'!J14</f>
        <v>X</v>
      </c>
      <c r="C17" s="478" t="str">
        <f>'Tabelle 3.3'!J14</f>
        <v>X</v>
      </c>
      <c r="D17" s="479" t="str">
        <f t="shared" si="3"/>
        <v>X</v>
      </c>
      <c r="E17" s="479" t="str">
        <f t="shared" si="3"/>
        <v>X</v>
      </c>
      <c r="F17" s="474" t="str">
        <f t="shared" si="4"/>
        <v/>
      </c>
      <c r="G17" s="474" t="str">
        <f t="shared" si="4"/>
        <v/>
      </c>
      <c r="H17" s="480">
        <f t="shared" si="5"/>
        <v>-0.75</v>
      </c>
      <c r="I17" s="480">
        <f t="shared" si="5"/>
        <v>-0.75</v>
      </c>
      <c r="J17" s="474">
        <f t="shared" si="6"/>
        <v>36</v>
      </c>
      <c r="K17" s="474">
        <f t="shared" si="7"/>
        <v>45</v>
      </c>
      <c r="L17" s="474">
        <f t="shared" si="8"/>
        <v>36</v>
      </c>
      <c r="M17" s="474">
        <f t="shared" si="9"/>
        <v>45</v>
      </c>
      <c r="N17" s="474">
        <v>36</v>
      </c>
    </row>
    <row r="18" spans="1:14" s="473" customFormat="1" ht="15" customHeight="1" x14ac:dyDescent="0.2">
      <c r="A18" s="473">
        <v>5</v>
      </c>
      <c r="B18" s="477" t="str">
        <f>'Tabelle 2.3'!J15</f>
        <v>X</v>
      </c>
      <c r="C18" s="478" t="str">
        <f>'Tabelle 3.3'!J15</f>
        <v>X</v>
      </c>
      <c r="D18" s="479" t="str">
        <f t="shared" si="3"/>
        <v>X</v>
      </c>
      <c r="E18" s="479" t="str">
        <f t="shared" si="3"/>
        <v>X</v>
      </c>
      <c r="F18" s="474" t="str">
        <f t="shared" si="4"/>
        <v/>
      </c>
      <c r="G18" s="474" t="str">
        <f t="shared" si="4"/>
        <v/>
      </c>
      <c r="H18" s="480">
        <f t="shared" si="5"/>
        <v>-0.75</v>
      </c>
      <c r="I18" s="480">
        <f t="shared" si="5"/>
        <v>-0.75</v>
      </c>
      <c r="J18" s="474">
        <f t="shared" si="6"/>
        <v>46</v>
      </c>
      <c r="K18" s="474">
        <f t="shared" si="7"/>
        <v>45</v>
      </c>
      <c r="L18" s="474">
        <f t="shared" si="8"/>
        <v>46</v>
      </c>
      <c r="M18" s="474">
        <f t="shared" si="9"/>
        <v>45</v>
      </c>
      <c r="N18" s="474">
        <v>46</v>
      </c>
    </row>
    <row r="19" spans="1:14" s="473" customFormat="1" ht="15" customHeight="1" x14ac:dyDescent="0.2">
      <c r="A19" s="473">
        <v>6</v>
      </c>
      <c r="B19" s="477" t="str">
        <f>'Tabelle 2.3'!J16</f>
        <v>X</v>
      </c>
      <c r="C19" s="478" t="str">
        <f>'Tabelle 3.3'!J16</f>
        <v>X</v>
      </c>
      <c r="D19" s="479" t="str">
        <f t="shared" si="3"/>
        <v>X</v>
      </c>
      <c r="E19" s="479" t="str">
        <f t="shared" si="3"/>
        <v>X</v>
      </c>
      <c r="F19" s="474" t="str">
        <f t="shared" si="4"/>
        <v/>
      </c>
      <c r="G19" s="474" t="str">
        <f t="shared" si="4"/>
        <v/>
      </c>
      <c r="H19" s="480">
        <f t="shared" si="5"/>
        <v>-0.75</v>
      </c>
      <c r="I19" s="480">
        <f t="shared" si="5"/>
        <v>-0.75</v>
      </c>
      <c r="J19" s="474">
        <f t="shared" si="6"/>
        <v>56</v>
      </c>
      <c r="K19" s="474">
        <f t="shared" si="7"/>
        <v>45</v>
      </c>
      <c r="L19" s="474">
        <f t="shared" si="8"/>
        <v>56</v>
      </c>
      <c r="M19" s="474">
        <f t="shared" si="9"/>
        <v>45</v>
      </c>
      <c r="N19" s="474">
        <v>56</v>
      </c>
    </row>
    <row r="20" spans="1:14" s="473" customFormat="1" ht="15" customHeight="1" x14ac:dyDescent="0.2">
      <c r="A20" s="473">
        <v>7</v>
      </c>
      <c r="B20" s="477" t="str">
        <f>'Tabelle 2.3'!J17</f>
        <v>X</v>
      </c>
      <c r="C20" s="478" t="str">
        <f>'Tabelle 3.3'!J17</f>
        <v>X</v>
      </c>
      <c r="D20" s="479" t="str">
        <f t="shared" si="3"/>
        <v>X</v>
      </c>
      <c r="E20" s="479" t="str">
        <f t="shared" si="3"/>
        <v>X</v>
      </c>
      <c r="F20" s="474" t="str">
        <f t="shared" si="4"/>
        <v/>
      </c>
      <c r="G20" s="474" t="str">
        <f t="shared" si="4"/>
        <v/>
      </c>
      <c r="H20" s="480">
        <f t="shared" si="5"/>
        <v>-0.75</v>
      </c>
      <c r="I20" s="480">
        <f t="shared" si="5"/>
        <v>-0.75</v>
      </c>
      <c r="J20" s="474">
        <f t="shared" si="6"/>
        <v>67</v>
      </c>
      <c r="K20" s="474">
        <f t="shared" si="7"/>
        <v>45</v>
      </c>
      <c r="L20" s="474">
        <f t="shared" si="8"/>
        <v>67</v>
      </c>
      <c r="M20" s="474">
        <f t="shared" si="9"/>
        <v>45</v>
      </c>
      <c r="N20" s="474">
        <v>67</v>
      </c>
    </row>
    <row r="21" spans="1:14" s="473" customFormat="1" ht="15" customHeight="1" x14ac:dyDescent="0.2">
      <c r="A21" s="473">
        <v>8</v>
      </c>
      <c r="B21" s="477" t="str">
        <f>'Tabelle 2.3'!J18</f>
        <v>X</v>
      </c>
      <c r="C21" s="478" t="str">
        <f>'Tabelle 3.3'!J18</f>
        <v>X</v>
      </c>
      <c r="D21" s="479" t="str">
        <f t="shared" si="3"/>
        <v>X</v>
      </c>
      <c r="E21" s="479" t="str">
        <f t="shared" si="3"/>
        <v>X</v>
      </c>
      <c r="F21" s="474" t="str">
        <f t="shared" si="4"/>
        <v/>
      </c>
      <c r="G21" s="474" t="str">
        <f t="shared" si="4"/>
        <v/>
      </c>
      <c r="H21" s="480">
        <f t="shared" si="5"/>
        <v>-0.75</v>
      </c>
      <c r="I21" s="480">
        <f t="shared" si="5"/>
        <v>-0.75</v>
      </c>
      <c r="J21" s="474">
        <f t="shared" si="6"/>
        <v>77</v>
      </c>
      <c r="K21" s="474">
        <f t="shared" si="7"/>
        <v>45</v>
      </c>
      <c r="L21" s="474">
        <f t="shared" si="8"/>
        <v>77</v>
      </c>
      <c r="M21" s="474">
        <f t="shared" si="9"/>
        <v>45</v>
      </c>
      <c r="N21" s="474">
        <v>77</v>
      </c>
    </row>
    <row r="22" spans="1:14" s="473" customFormat="1" ht="15" customHeight="1" x14ac:dyDescent="0.2">
      <c r="A22" s="473">
        <v>9</v>
      </c>
      <c r="B22" s="477" t="str">
        <f>'Tabelle 2.3'!J19</f>
        <v>X</v>
      </c>
      <c r="C22" s="478" t="str">
        <f>'Tabelle 3.3'!J19</f>
        <v>X</v>
      </c>
      <c r="D22" s="479" t="str">
        <f t="shared" si="3"/>
        <v>X</v>
      </c>
      <c r="E22" s="479" t="str">
        <f t="shared" si="3"/>
        <v>X</v>
      </c>
      <c r="F22" s="474" t="str">
        <f t="shared" si="4"/>
        <v/>
      </c>
      <c r="G22" s="474" t="str">
        <f t="shared" si="4"/>
        <v/>
      </c>
      <c r="H22" s="480">
        <f t="shared" si="5"/>
        <v>-0.75</v>
      </c>
      <c r="I22" s="480">
        <f t="shared" si="5"/>
        <v>-0.75</v>
      </c>
      <c r="J22" s="474">
        <f t="shared" si="6"/>
        <v>87</v>
      </c>
      <c r="K22" s="474">
        <f t="shared" si="7"/>
        <v>45</v>
      </c>
      <c r="L22" s="474">
        <f t="shared" si="8"/>
        <v>87</v>
      </c>
      <c r="M22" s="474">
        <f t="shared" si="9"/>
        <v>45</v>
      </c>
      <c r="N22" s="474">
        <v>87</v>
      </c>
    </row>
    <row r="23" spans="1:14" s="473" customFormat="1" ht="15" customHeight="1" x14ac:dyDescent="0.2">
      <c r="A23" s="473">
        <v>10</v>
      </c>
      <c r="B23" s="477" t="str">
        <f>'Tabelle 2.3'!J20</f>
        <v>X</v>
      </c>
      <c r="C23" s="478" t="str">
        <f>'Tabelle 3.3'!J20</f>
        <v>X</v>
      </c>
      <c r="D23" s="479" t="str">
        <f t="shared" si="3"/>
        <v>X</v>
      </c>
      <c r="E23" s="479" t="str">
        <f t="shared" si="3"/>
        <v>X</v>
      </c>
      <c r="F23" s="474" t="str">
        <f t="shared" si="4"/>
        <v/>
      </c>
      <c r="G23" s="474" t="str">
        <f t="shared" si="4"/>
        <v/>
      </c>
      <c r="H23" s="480">
        <f t="shared" si="5"/>
        <v>-0.75</v>
      </c>
      <c r="I23" s="480">
        <f t="shared" si="5"/>
        <v>-0.75</v>
      </c>
      <c r="J23" s="474">
        <f t="shared" si="6"/>
        <v>98</v>
      </c>
      <c r="K23" s="474">
        <f t="shared" si="7"/>
        <v>45</v>
      </c>
      <c r="L23" s="474">
        <f t="shared" si="8"/>
        <v>98</v>
      </c>
      <c r="M23" s="474">
        <f t="shared" si="9"/>
        <v>45</v>
      </c>
      <c r="N23" s="474">
        <v>98</v>
      </c>
    </row>
    <row r="24" spans="1:14" s="473" customFormat="1" ht="15" customHeight="1" x14ac:dyDescent="0.2">
      <c r="A24" s="473">
        <v>11</v>
      </c>
      <c r="B24" s="477" t="str">
        <f>'Tabelle 2.3'!J21</f>
        <v>X</v>
      </c>
      <c r="C24" s="478" t="str">
        <f>'Tabelle 3.3'!J21</f>
        <v>X</v>
      </c>
      <c r="D24" s="479" t="str">
        <f t="shared" si="3"/>
        <v>X</v>
      </c>
      <c r="E24" s="479" t="str">
        <f t="shared" si="3"/>
        <v>X</v>
      </c>
      <c r="F24" s="474" t="str">
        <f t="shared" si="4"/>
        <v/>
      </c>
      <c r="G24" s="474" t="str">
        <f t="shared" si="4"/>
        <v/>
      </c>
      <c r="H24" s="480">
        <f t="shared" si="5"/>
        <v>-0.75</v>
      </c>
      <c r="I24" s="480">
        <f t="shared" si="5"/>
        <v>-0.75</v>
      </c>
      <c r="J24" s="474">
        <f t="shared" si="6"/>
        <v>108</v>
      </c>
      <c r="K24" s="474">
        <f t="shared" si="7"/>
        <v>45</v>
      </c>
      <c r="L24" s="474">
        <f t="shared" si="8"/>
        <v>108</v>
      </c>
      <c r="M24" s="474">
        <f t="shared" si="9"/>
        <v>45</v>
      </c>
      <c r="N24" s="474">
        <v>108</v>
      </c>
    </row>
    <row r="25" spans="1:14" s="473" customFormat="1" ht="15" customHeight="1" x14ac:dyDescent="0.2">
      <c r="A25" s="473">
        <v>12</v>
      </c>
      <c r="B25" s="477" t="str">
        <f>'Tabelle 2.3'!J22</f>
        <v>X</v>
      </c>
      <c r="C25" s="478" t="str">
        <f>'Tabelle 3.3'!J22</f>
        <v>X</v>
      </c>
      <c r="D25" s="479" t="str">
        <f t="shared" si="3"/>
        <v>X</v>
      </c>
      <c r="E25" s="479" t="str">
        <f t="shared" si="3"/>
        <v>X</v>
      </c>
      <c r="F25" s="474" t="str">
        <f t="shared" si="4"/>
        <v/>
      </c>
      <c r="G25" s="474" t="str">
        <f t="shared" si="4"/>
        <v/>
      </c>
      <c r="H25" s="480">
        <f t="shared" si="5"/>
        <v>-0.75</v>
      </c>
      <c r="I25" s="480">
        <f t="shared" si="5"/>
        <v>-0.75</v>
      </c>
      <c r="J25" s="474">
        <f t="shared" si="6"/>
        <v>118</v>
      </c>
      <c r="K25" s="474">
        <f t="shared" si="7"/>
        <v>45</v>
      </c>
      <c r="L25" s="474">
        <f t="shared" si="8"/>
        <v>118</v>
      </c>
      <c r="M25" s="474">
        <f t="shared" si="9"/>
        <v>45</v>
      </c>
      <c r="N25" s="474">
        <v>118</v>
      </c>
    </row>
    <row r="26" spans="1:14" s="473" customFormat="1" ht="15" customHeight="1" x14ac:dyDescent="0.2">
      <c r="A26" s="473">
        <v>13</v>
      </c>
      <c r="B26" s="477" t="str">
        <f>'Tabelle 2.3'!J23</f>
        <v>X</v>
      </c>
      <c r="C26" s="478" t="str">
        <f>'Tabelle 3.3'!J23</f>
        <v>X</v>
      </c>
      <c r="D26" s="479" t="str">
        <f t="shared" si="3"/>
        <v>X</v>
      </c>
      <c r="E26" s="479" t="str">
        <f t="shared" si="3"/>
        <v>X</v>
      </c>
      <c r="F26" s="474" t="str">
        <f t="shared" si="4"/>
        <v/>
      </c>
      <c r="G26" s="474" t="str">
        <f t="shared" si="4"/>
        <v/>
      </c>
      <c r="H26" s="480">
        <f t="shared" si="5"/>
        <v>-0.75</v>
      </c>
      <c r="I26" s="480">
        <f t="shared" si="5"/>
        <v>-0.75</v>
      </c>
      <c r="J26" s="474">
        <f t="shared" si="6"/>
        <v>129</v>
      </c>
      <c r="K26" s="474">
        <f t="shared" si="7"/>
        <v>45</v>
      </c>
      <c r="L26" s="474">
        <f t="shared" si="8"/>
        <v>129</v>
      </c>
      <c r="M26" s="474">
        <f t="shared" si="9"/>
        <v>45</v>
      </c>
      <c r="N26" s="474">
        <v>129</v>
      </c>
    </row>
    <row r="27" spans="1:14" s="473" customFormat="1" ht="15" customHeight="1" x14ac:dyDescent="0.2">
      <c r="A27" s="473">
        <v>14</v>
      </c>
      <c r="B27" s="477" t="str">
        <f>'Tabelle 2.3'!J24</f>
        <v>X</v>
      </c>
      <c r="C27" s="478" t="str">
        <f>'Tabelle 3.3'!J24</f>
        <v>X</v>
      </c>
      <c r="D27" s="479" t="str">
        <f t="shared" si="3"/>
        <v>X</v>
      </c>
      <c r="E27" s="479" t="str">
        <f t="shared" si="3"/>
        <v>X</v>
      </c>
      <c r="F27" s="474" t="str">
        <f t="shared" si="4"/>
        <v/>
      </c>
      <c r="G27" s="474" t="str">
        <f t="shared" si="4"/>
        <v/>
      </c>
      <c r="H27" s="480">
        <f t="shared" si="5"/>
        <v>-0.75</v>
      </c>
      <c r="I27" s="480">
        <f t="shared" si="5"/>
        <v>-0.75</v>
      </c>
      <c r="J27" s="474">
        <f t="shared" si="6"/>
        <v>139</v>
      </c>
      <c r="K27" s="474">
        <f t="shared" si="7"/>
        <v>45</v>
      </c>
      <c r="L27" s="474">
        <f t="shared" si="8"/>
        <v>139</v>
      </c>
      <c r="M27" s="474">
        <f t="shared" si="9"/>
        <v>45</v>
      </c>
      <c r="N27" s="474">
        <v>139</v>
      </c>
    </row>
    <row r="28" spans="1:14" s="473" customFormat="1" ht="15" customHeight="1" x14ac:dyDescent="0.2">
      <c r="A28" s="473">
        <v>15</v>
      </c>
      <c r="B28" s="477" t="str">
        <f>'Tabelle 2.3'!J25</f>
        <v>X</v>
      </c>
      <c r="C28" s="478" t="str">
        <f>'Tabelle 3.3'!J25</f>
        <v>X</v>
      </c>
      <c r="D28" s="479" t="str">
        <f t="shared" si="3"/>
        <v>X</v>
      </c>
      <c r="E28" s="479" t="str">
        <f t="shared" si="3"/>
        <v>X</v>
      </c>
      <c r="F28" s="474" t="str">
        <f t="shared" si="4"/>
        <v/>
      </c>
      <c r="G28" s="474" t="str">
        <f t="shared" si="4"/>
        <v/>
      </c>
      <c r="H28" s="480">
        <f t="shared" si="5"/>
        <v>-0.75</v>
      </c>
      <c r="I28" s="480">
        <f t="shared" si="5"/>
        <v>-0.75</v>
      </c>
      <c r="J28" s="474">
        <f t="shared" si="6"/>
        <v>149</v>
      </c>
      <c r="K28" s="474">
        <f t="shared" si="7"/>
        <v>45</v>
      </c>
      <c r="L28" s="474">
        <f t="shared" si="8"/>
        <v>149</v>
      </c>
      <c r="M28" s="474">
        <f t="shared" si="9"/>
        <v>45</v>
      </c>
      <c r="N28" s="474">
        <v>149</v>
      </c>
    </row>
    <row r="29" spans="1:14" s="473" customFormat="1" ht="15" customHeight="1" x14ac:dyDescent="0.2">
      <c r="A29" s="473">
        <v>16</v>
      </c>
      <c r="B29" s="477" t="str">
        <f>'Tabelle 2.3'!J26</f>
        <v>X</v>
      </c>
      <c r="C29" s="478" t="str">
        <f>'Tabelle 3.3'!J26</f>
        <v>X</v>
      </c>
      <c r="D29" s="479" t="str">
        <f t="shared" si="3"/>
        <v>X</v>
      </c>
      <c r="E29" s="479" t="str">
        <f t="shared" si="3"/>
        <v>X</v>
      </c>
      <c r="F29" s="474" t="str">
        <f t="shared" si="4"/>
        <v/>
      </c>
      <c r="G29" s="474" t="str">
        <f t="shared" si="4"/>
        <v/>
      </c>
      <c r="H29" s="480">
        <f t="shared" si="5"/>
        <v>-0.75</v>
      </c>
      <c r="I29" s="480">
        <f t="shared" si="5"/>
        <v>-0.75</v>
      </c>
      <c r="J29" s="474">
        <f t="shared" si="6"/>
        <v>160</v>
      </c>
      <c r="K29" s="474">
        <f t="shared" si="7"/>
        <v>45</v>
      </c>
      <c r="L29" s="474">
        <f t="shared" si="8"/>
        <v>160</v>
      </c>
      <c r="M29" s="474">
        <f t="shared" si="9"/>
        <v>45</v>
      </c>
      <c r="N29" s="474">
        <v>160</v>
      </c>
    </row>
    <row r="30" spans="1:14" s="473" customFormat="1" ht="15" customHeight="1" x14ac:dyDescent="0.2">
      <c r="A30" s="473">
        <v>17</v>
      </c>
      <c r="B30" s="477" t="str">
        <f>'Tabelle 2.3'!J27</f>
        <v>X</v>
      </c>
      <c r="C30" s="478" t="str">
        <f>'Tabelle 3.3'!J27</f>
        <v>X</v>
      </c>
      <c r="D30" s="479" t="str">
        <f t="shared" si="3"/>
        <v>X</v>
      </c>
      <c r="E30" s="479" t="str">
        <f t="shared" si="3"/>
        <v>X</v>
      </c>
      <c r="F30" s="474" t="str">
        <f t="shared" si="4"/>
        <v/>
      </c>
      <c r="G30" s="474" t="str">
        <f t="shared" si="4"/>
        <v/>
      </c>
      <c r="H30" s="480">
        <f t="shared" si="5"/>
        <v>-0.75</v>
      </c>
      <c r="I30" s="480">
        <f t="shared" si="5"/>
        <v>-0.75</v>
      </c>
      <c r="J30" s="474">
        <f t="shared" si="6"/>
        <v>170</v>
      </c>
      <c r="K30" s="474">
        <f t="shared" si="7"/>
        <v>45</v>
      </c>
      <c r="L30" s="474">
        <f t="shared" si="8"/>
        <v>170</v>
      </c>
      <c r="M30" s="474">
        <f t="shared" si="9"/>
        <v>45</v>
      </c>
      <c r="N30" s="474">
        <v>170</v>
      </c>
    </row>
    <row r="31" spans="1:14" s="473" customFormat="1" ht="15" customHeight="1" x14ac:dyDescent="0.2">
      <c r="A31" s="473">
        <v>18</v>
      </c>
      <c r="B31" s="477" t="str">
        <f>'Tabelle 2.3'!J28</f>
        <v>X</v>
      </c>
      <c r="C31" s="478" t="str">
        <f>'Tabelle 3.3'!J28</f>
        <v>X</v>
      </c>
      <c r="D31" s="479" t="str">
        <f t="shared" si="3"/>
        <v>X</v>
      </c>
      <c r="E31" s="479" t="str">
        <f t="shared" si="3"/>
        <v>X</v>
      </c>
      <c r="F31" s="474" t="str">
        <f t="shared" si="4"/>
        <v/>
      </c>
      <c r="G31" s="474" t="str">
        <f t="shared" si="4"/>
        <v/>
      </c>
      <c r="H31" s="480">
        <f t="shared" si="5"/>
        <v>-0.75</v>
      </c>
      <c r="I31" s="480">
        <f t="shared" si="5"/>
        <v>-0.75</v>
      </c>
      <c r="J31" s="474">
        <f t="shared" si="6"/>
        <v>180</v>
      </c>
      <c r="K31" s="474">
        <f t="shared" si="7"/>
        <v>45</v>
      </c>
      <c r="L31" s="474">
        <f t="shared" si="8"/>
        <v>180</v>
      </c>
      <c r="M31" s="474">
        <f t="shared" si="9"/>
        <v>45</v>
      </c>
      <c r="N31" s="474">
        <v>180</v>
      </c>
    </row>
    <row r="32" spans="1:14" s="473" customFormat="1" ht="15" customHeight="1" x14ac:dyDescent="0.2">
      <c r="A32" s="473">
        <v>19</v>
      </c>
      <c r="B32" s="477" t="str">
        <f>'Tabelle 2.3'!J29</f>
        <v>X</v>
      </c>
      <c r="C32" s="478" t="str">
        <f>'Tabelle 3.3'!J29</f>
        <v>X</v>
      </c>
      <c r="D32" s="479" t="str">
        <f t="shared" si="3"/>
        <v>X</v>
      </c>
      <c r="E32" s="479" t="str">
        <f t="shared" si="3"/>
        <v>X</v>
      </c>
      <c r="F32" s="474" t="str">
        <f t="shared" si="4"/>
        <v/>
      </c>
      <c r="G32" s="474" t="str">
        <f t="shared" si="4"/>
        <v/>
      </c>
      <c r="H32" s="480">
        <f t="shared" si="5"/>
        <v>-0.75</v>
      </c>
      <c r="I32" s="480">
        <f t="shared" si="5"/>
        <v>-0.75</v>
      </c>
      <c r="J32" s="474">
        <f t="shared" si="6"/>
        <v>191</v>
      </c>
      <c r="K32" s="474">
        <f t="shared" si="7"/>
        <v>45</v>
      </c>
      <c r="L32" s="474">
        <f t="shared" si="8"/>
        <v>191</v>
      </c>
      <c r="M32" s="474">
        <f t="shared" si="9"/>
        <v>45</v>
      </c>
      <c r="N32" s="474">
        <v>191</v>
      </c>
    </row>
    <row r="33" spans="1:14" s="473" customFormat="1" ht="15" customHeight="1" x14ac:dyDescent="0.2">
      <c r="A33" s="473">
        <v>20</v>
      </c>
      <c r="B33" s="477" t="str">
        <f>'Tabelle 2.3'!J30</f>
        <v>X</v>
      </c>
      <c r="C33" s="478" t="str">
        <f>'Tabelle 3.3'!J30</f>
        <v>X</v>
      </c>
      <c r="D33" s="479" t="str">
        <f t="shared" si="3"/>
        <v>X</v>
      </c>
      <c r="E33" s="479" t="str">
        <f t="shared" si="3"/>
        <v>X</v>
      </c>
      <c r="F33" s="474" t="str">
        <f t="shared" si="4"/>
        <v/>
      </c>
      <c r="G33" s="474" t="str">
        <f t="shared" si="4"/>
        <v/>
      </c>
      <c r="H33" s="480">
        <f t="shared" si="5"/>
        <v>-0.75</v>
      </c>
      <c r="I33" s="480">
        <f t="shared" si="5"/>
        <v>-0.75</v>
      </c>
      <c r="J33" s="474">
        <f t="shared" si="6"/>
        <v>201</v>
      </c>
      <c r="K33" s="474">
        <f t="shared" si="7"/>
        <v>45</v>
      </c>
      <c r="L33" s="474">
        <f t="shared" si="8"/>
        <v>201</v>
      </c>
      <c r="M33" s="474">
        <f t="shared" si="9"/>
        <v>45</v>
      </c>
      <c r="N33" s="474">
        <v>201</v>
      </c>
    </row>
    <row r="34" spans="1:14" s="473" customFormat="1" ht="15" customHeight="1" x14ac:dyDescent="0.2">
      <c r="A34" s="473">
        <v>21</v>
      </c>
      <c r="B34" s="477" t="str">
        <f>'Tabelle 2.3'!J31</f>
        <v>X</v>
      </c>
      <c r="C34" s="478" t="str">
        <f>'Tabelle 3.3'!J31</f>
        <v>X</v>
      </c>
      <c r="D34" s="479" t="str">
        <f t="shared" si="3"/>
        <v>X</v>
      </c>
      <c r="E34" s="479" t="str">
        <f t="shared" si="3"/>
        <v>X</v>
      </c>
      <c r="F34" s="474" t="str">
        <f t="shared" si="4"/>
        <v/>
      </c>
      <c r="G34" s="474" t="str">
        <f t="shared" si="4"/>
        <v/>
      </c>
      <c r="H34" s="480">
        <f t="shared" si="5"/>
        <v>-0.75</v>
      </c>
      <c r="I34" s="480">
        <f t="shared" si="5"/>
        <v>-0.75</v>
      </c>
      <c r="J34" s="474">
        <f t="shared" si="6"/>
        <v>211</v>
      </c>
      <c r="K34" s="474">
        <f t="shared" si="7"/>
        <v>45</v>
      </c>
      <c r="L34" s="474">
        <f t="shared" si="8"/>
        <v>211</v>
      </c>
      <c r="M34" s="474">
        <f t="shared" si="9"/>
        <v>45</v>
      </c>
      <c r="N34" s="474">
        <v>211</v>
      </c>
    </row>
    <row r="35" spans="1:14" s="473" customFormat="1" ht="15" customHeight="1" x14ac:dyDescent="0.2">
      <c r="A35" s="473">
        <v>22</v>
      </c>
      <c r="B35" s="477" t="str">
        <f>'Tabelle 2.3'!J32</f>
        <v>X</v>
      </c>
      <c r="C35" s="478" t="str">
        <f>'Tabelle 3.3'!J32</f>
        <v>X</v>
      </c>
      <c r="D35" s="479" t="str">
        <f t="shared" si="3"/>
        <v>X</v>
      </c>
      <c r="E35" s="479" t="str">
        <f t="shared" si="3"/>
        <v>X</v>
      </c>
      <c r="F35" s="474" t="str">
        <f t="shared" si="4"/>
        <v/>
      </c>
      <c r="G35" s="474" t="str">
        <f t="shared" si="4"/>
        <v/>
      </c>
      <c r="H35" s="480">
        <f t="shared" si="5"/>
        <v>-0.75</v>
      </c>
      <c r="I35" s="480">
        <f t="shared" si="5"/>
        <v>-0.75</v>
      </c>
      <c r="J35" s="474">
        <f t="shared" si="6"/>
        <v>222</v>
      </c>
      <c r="K35" s="474">
        <f t="shared" si="7"/>
        <v>45</v>
      </c>
      <c r="L35" s="474">
        <f t="shared" si="8"/>
        <v>222</v>
      </c>
      <c r="M35" s="474">
        <f t="shared" si="9"/>
        <v>45</v>
      </c>
      <c r="N35" s="474">
        <v>222</v>
      </c>
    </row>
    <row r="36" spans="1:14" s="473" customFormat="1" ht="15" customHeight="1" x14ac:dyDescent="0.2">
      <c r="A36" s="473">
        <v>23</v>
      </c>
      <c r="B36" s="477"/>
      <c r="C36" s="478"/>
      <c r="D36" s="479">
        <f t="shared" si="3"/>
        <v>0</v>
      </c>
      <c r="E36" s="479">
        <f t="shared" si="3"/>
        <v>0</v>
      </c>
      <c r="F36" s="474" t="str">
        <f t="shared" si="4"/>
        <v/>
      </c>
      <c r="G36" s="474" t="str">
        <f t="shared" si="4"/>
        <v/>
      </c>
      <c r="H36" s="480" t="str">
        <f t="shared" si="5"/>
        <v/>
      </c>
      <c r="I36" s="480" t="str">
        <f t="shared" si="5"/>
        <v/>
      </c>
      <c r="J36" s="474" t="e">
        <f t="shared" si="6"/>
        <v>#N/A</v>
      </c>
      <c r="K36" s="474" t="e">
        <f t="shared" si="7"/>
        <v>#N/A</v>
      </c>
      <c r="L36" s="474" t="e">
        <f t="shared" si="8"/>
        <v>#N/A</v>
      </c>
      <c r="M36" s="474" t="e">
        <f t="shared" si="9"/>
        <v>#N/A</v>
      </c>
      <c r="N36" s="474">
        <v>232</v>
      </c>
    </row>
    <row r="37" spans="1:14" s="473" customFormat="1" ht="15" customHeight="1" x14ac:dyDescent="0.2">
      <c r="A37" s="473">
        <v>24</v>
      </c>
      <c r="B37" s="477" t="str">
        <f>'Tabelle 2.3'!J34</f>
        <v>X</v>
      </c>
      <c r="C37" s="478" t="str">
        <f>'Tabelle 3.3'!J34</f>
        <v>X</v>
      </c>
      <c r="D37" s="479" t="str">
        <f t="shared" si="3"/>
        <v>X</v>
      </c>
      <c r="E37" s="479" t="str">
        <f t="shared" si="3"/>
        <v>X</v>
      </c>
      <c r="F37" s="474" t="str">
        <f t="shared" si="4"/>
        <v/>
      </c>
      <c r="G37" s="474" t="str">
        <f t="shared" si="4"/>
        <v/>
      </c>
      <c r="H37" s="480">
        <f t="shared" si="5"/>
        <v>-0.75</v>
      </c>
      <c r="I37" s="480">
        <f t="shared" si="5"/>
        <v>-0.75</v>
      </c>
      <c r="J37" s="474">
        <f t="shared" si="6"/>
        <v>242</v>
      </c>
      <c r="K37" s="474">
        <f t="shared" si="7"/>
        <v>45</v>
      </c>
      <c r="L37" s="474">
        <f t="shared" si="8"/>
        <v>242</v>
      </c>
      <c r="M37" s="474">
        <f t="shared" si="9"/>
        <v>45</v>
      </c>
      <c r="N37" s="474">
        <v>242</v>
      </c>
    </row>
    <row r="38" spans="1:14" s="473" customFormat="1" ht="15" customHeight="1" x14ac:dyDescent="0.2">
      <c r="A38" s="473">
        <v>25</v>
      </c>
      <c r="B38" s="477" t="str">
        <f>'Tabelle 2.3'!J35</f>
        <v>X</v>
      </c>
      <c r="C38" s="478" t="str">
        <f>'Tabelle 3.3'!J35</f>
        <v>X</v>
      </c>
      <c r="D38" s="479" t="str">
        <f t="shared" si="3"/>
        <v>X</v>
      </c>
      <c r="E38" s="479" t="str">
        <f t="shared" si="3"/>
        <v>X</v>
      </c>
      <c r="F38" s="474" t="str">
        <f t="shared" si="4"/>
        <v/>
      </c>
      <c r="G38" s="474" t="str">
        <f t="shared" si="4"/>
        <v/>
      </c>
      <c r="H38" s="480">
        <f t="shared" si="5"/>
        <v>-0.75</v>
      </c>
      <c r="I38" s="480">
        <f t="shared" si="5"/>
        <v>-0.75</v>
      </c>
      <c r="J38" s="474">
        <f t="shared" si="6"/>
        <v>253</v>
      </c>
      <c r="K38" s="474">
        <f t="shared" si="7"/>
        <v>45</v>
      </c>
      <c r="L38" s="474">
        <f t="shared" si="8"/>
        <v>253</v>
      </c>
      <c r="M38" s="474">
        <f t="shared" si="9"/>
        <v>45</v>
      </c>
      <c r="N38" s="474">
        <v>253</v>
      </c>
    </row>
    <row r="39" spans="1:14" s="473" customFormat="1" ht="15" customHeight="1" x14ac:dyDescent="0.2">
      <c r="A39" s="473">
        <v>26</v>
      </c>
      <c r="B39" s="477" t="str">
        <f>'Tabelle 2.3'!J36</f>
        <v>X</v>
      </c>
      <c r="C39" s="478" t="str">
        <f>'Tabelle 3.3'!J36</f>
        <v>X</v>
      </c>
      <c r="D39" s="479" t="str">
        <f t="shared" si="3"/>
        <v>X</v>
      </c>
      <c r="E39" s="479" t="str">
        <f t="shared" si="3"/>
        <v>X</v>
      </c>
      <c r="F39" s="474" t="str">
        <f t="shared" si="4"/>
        <v/>
      </c>
      <c r="G39" s="474" t="str">
        <f t="shared" si="4"/>
        <v/>
      </c>
      <c r="H39" s="480">
        <f t="shared" si="5"/>
        <v>-0.75</v>
      </c>
      <c r="I39" s="480">
        <f t="shared" si="5"/>
        <v>-0.75</v>
      </c>
      <c r="J39" s="474">
        <f t="shared" si="6"/>
        <v>263</v>
      </c>
      <c r="K39" s="474">
        <f t="shared" si="7"/>
        <v>45</v>
      </c>
      <c r="L39" s="474">
        <f t="shared" si="8"/>
        <v>263</v>
      </c>
      <c r="M39" s="474">
        <f t="shared" si="9"/>
        <v>45</v>
      </c>
      <c r="N39" s="474">
        <v>263</v>
      </c>
    </row>
    <row r="40" spans="1:14" s="473" customFormat="1" ht="15" customHeight="1" x14ac:dyDescent="0.2">
      <c r="A40" s="473">
        <v>27</v>
      </c>
      <c r="B40" s="477" t="e">
        <f>'Tabelle 2.3'!#REF!</f>
        <v>#REF!</v>
      </c>
      <c r="C40" s="478" t="e">
        <f>'Tabelle 3.3'!#REF!</f>
        <v>#REF!</v>
      </c>
      <c r="D40" s="479" t="e">
        <f t="shared" si="3"/>
        <v>#REF!</v>
      </c>
      <c r="E40" s="479" t="e">
        <f t="shared" si="3"/>
        <v>#REF!</v>
      </c>
      <c r="F40" s="474" t="str">
        <f t="shared" si="4"/>
        <v/>
      </c>
      <c r="G40" s="474" t="str">
        <f t="shared" si="4"/>
        <v/>
      </c>
      <c r="H40" s="480" t="e">
        <f t="shared" si="5"/>
        <v>#REF!</v>
      </c>
      <c r="I40" s="480" t="e">
        <f t="shared" si="5"/>
        <v>#REF!</v>
      </c>
      <c r="J40" s="474" t="e">
        <f t="shared" si="6"/>
        <v>#REF!</v>
      </c>
      <c r="K40" s="474" t="e">
        <f t="shared" si="7"/>
        <v>#REF!</v>
      </c>
      <c r="L40" s="474" t="e">
        <f t="shared" si="8"/>
        <v>#REF!</v>
      </c>
      <c r="M40" s="474" t="e">
        <f t="shared" si="9"/>
        <v>#REF!</v>
      </c>
      <c r="N40" s="474">
        <v>273</v>
      </c>
    </row>
    <row r="41" spans="1:14" s="473" customFormat="1" ht="15" customHeight="1" x14ac:dyDescent="0.2">
      <c r="A41" s="473">
        <v>28</v>
      </c>
      <c r="B41" s="477" t="e">
        <f>'Tabelle 2.3'!#REF!</f>
        <v>#REF!</v>
      </c>
      <c r="C41" s="478" t="e">
        <f>'Tabelle 3.3'!#REF!</f>
        <v>#REF!</v>
      </c>
      <c r="D41" s="479" t="e">
        <f t="shared" si="3"/>
        <v>#REF!</v>
      </c>
      <c r="E41" s="479" t="e">
        <f t="shared" si="3"/>
        <v>#REF!</v>
      </c>
      <c r="F41" s="474" t="str">
        <f t="shared" si="4"/>
        <v/>
      </c>
      <c r="G41" s="474" t="str">
        <f t="shared" si="4"/>
        <v/>
      </c>
      <c r="H41" s="480" t="e">
        <f t="shared" si="5"/>
        <v>#REF!</v>
      </c>
      <c r="I41" s="480" t="e">
        <f t="shared" si="5"/>
        <v>#REF!</v>
      </c>
      <c r="J41" s="474" t="e">
        <f t="shared" si="6"/>
        <v>#REF!</v>
      </c>
      <c r="K41" s="474" t="e">
        <f t="shared" si="7"/>
        <v>#REF!</v>
      </c>
      <c r="L41" s="474" t="e">
        <f t="shared" si="8"/>
        <v>#REF!</v>
      </c>
      <c r="M41" s="474" t="e">
        <f t="shared" si="9"/>
        <v>#REF!</v>
      </c>
      <c r="N41" s="474">
        <v>284</v>
      </c>
    </row>
    <row r="42" spans="1:14" s="473" customFormat="1" ht="15" customHeight="1" x14ac:dyDescent="0.2">
      <c r="A42" s="473">
        <v>29</v>
      </c>
      <c r="B42" s="477" t="e">
        <f>'Tabelle 2.3'!#REF!</f>
        <v>#REF!</v>
      </c>
      <c r="C42" s="478" t="e">
        <f>'Tabelle 3.3'!#REF!</f>
        <v>#REF!</v>
      </c>
      <c r="D42" s="479" t="e">
        <f t="shared" si="3"/>
        <v>#REF!</v>
      </c>
      <c r="E42" s="479" t="e">
        <f t="shared" si="3"/>
        <v>#REF!</v>
      </c>
      <c r="F42" s="474" t="str">
        <f t="shared" si="4"/>
        <v/>
      </c>
      <c r="G42" s="474" t="str">
        <f t="shared" si="4"/>
        <v/>
      </c>
      <c r="H42" s="480" t="e">
        <f t="shared" si="5"/>
        <v>#REF!</v>
      </c>
      <c r="I42" s="480" t="e">
        <f t="shared" si="5"/>
        <v>#REF!</v>
      </c>
      <c r="J42" s="474" t="e">
        <f t="shared" si="6"/>
        <v>#REF!</v>
      </c>
      <c r="K42" s="474" t="e">
        <f t="shared" si="7"/>
        <v>#REF!</v>
      </c>
      <c r="L42" s="474" t="e">
        <f t="shared" si="8"/>
        <v>#REF!</v>
      </c>
      <c r="M42" s="474" t="e">
        <f t="shared" si="9"/>
        <v>#REF!</v>
      </c>
      <c r="N42" s="474">
        <v>294</v>
      </c>
    </row>
    <row r="43" spans="1:14" s="473" customFormat="1" ht="15" customHeight="1" x14ac:dyDescent="0.2">
      <c r="A43" s="473">
        <v>30</v>
      </c>
      <c r="B43" s="477" t="e">
        <f>'Tabelle 2.3'!#REF!</f>
        <v>#REF!</v>
      </c>
      <c r="C43" s="478" t="e">
        <f>'Tabelle 3.3'!#REF!</f>
        <v>#REF!</v>
      </c>
      <c r="D43" s="479" t="e">
        <f t="shared" si="3"/>
        <v>#REF!</v>
      </c>
      <c r="E43" s="479" t="e">
        <f t="shared" si="3"/>
        <v>#REF!</v>
      </c>
      <c r="F43" s="474" t="str">
        <f t="shared" si="4"/>
        <v/>
      </c>
      <c r="G43" s="474" t="str">
        <f t="shared" si="4"/>
        <v/>
      </c>
      <c r="H43" s="480" t="e">
        <f t="shared" si="5"/>
        <v>#REF!</v>
      </c>
      <c r="I43" s="480" t="e">
        <f t="shared" si="5"/>
        <v>#REF!</v>
      </c>
      <c r="J43" s="474" t="e">
        <f t="shared" si="6"/>
        <v>#REF!</v>
      </c>
      <c r="K43" s="474" t="e">
        <f t="shared" si="7"/>
        <v>#REF!</v>
      </c>
      <c r="L43" s="474" t="e">
        <f t="shared" si="8"/>
        <v>#REF!</v>
      </c>
      <c r="M43" s="474" t="e">
        <f t="shared" si="9"/>
        <v>#REF!</v>
      </c>
      <c r="N43" s="474">
        <v>304</v>
      </c>
    </row>
    <row r="44" spans="1:14" s="473" customFormat="1" ht="15" customHeight="1" x14ac:dyDescent="0.2">
      <c r="A44" s="473">
        <v>31</v>
      </c>
      <c r="B44" s="477" t="e">
        <f>'Tabelle 2.3'!#REF!</f>
        <v>#REF!</v>
      </c>
      <c r="C44" s="478" t="e">
        <f>'Tabelle 3.3'!#REF!</f>
        <v>#REF!</v>
      </c>
      <c r="D44" s="479" t="e">
        <f t="shared" si="3"/>
        <v>#REF!</v>
      </c>
      <c r="E44" s="479" t="e">
        <f t="shared" si="3"/>
        <v>#REF!</v>
      </c>
      <c r="F44" s="474" t="str">
        <f t="shared" si="4"/>
        <v/>
      </c>
      <c r="G44" s="474" t="str">
        <f t="shared" si="4"/>
        <v/>
      </c>
      <c r="H44" s="480" t="e">
        <f t="shared" si="5"/>
        <v>#REF!</v>
      </c>
      <c r="I44" s="480" t="e">
        <f t="shared" si="5"/>
        <v>#REF!</v>
      </c>
      <c r="J44" s="474" t="e">
        <f t="shared" si="6"/>
        <v>#REF!</v>
      </c>
      <c r="K44" s="474" t="e">
        <f t="shared" si="7"/>
        <v>#REF!</v>
      </c>
      <c r="L44" s="474" t="e">
        <f t="shared" si="8"/>
        <v>#REF!</v>
      </c>
      <c r="M44" s="474" t="e">
        <f t="shared" si="9"/>
        <v>#REF!</v>
      </c>
      <c r="N44" s="474">
        <v>315</v>
      </c>
    </row>
    <row r="45" spans="1:14" s="473" customFormat="1" ht="15" customHeight="1" x14ac:dyDescent="0.2">
      <c r="A45" s="473">
        <v>32</v>
      </c>
      <c r="B45" s="477" t="str">
        <f>'Tabelle 2.3'!J36</f>
        <v>X</v>
      </c>
      <c r="C45" s="478" t="str">
        <f>'Tabelle 3.3'!J36</f>
        <v>X</v>
      </c>
      <c r="D45" s="479" t="str">
        <f t="shared" si="3"/>
        <v>X</v>
      </c>
      <c r="E45" s="479" t="str">
        <f t="shared" si="3"/>
        <v>X</v>
      </c>
      <c r="F45" s="474" t="str">
        <f t="shared" si="4"/>
        <v/>
      </c>
      <c r="G45" s="474" t="str">
        <f t="shared" si="4"/>
        <v/>
      </c>
      <c r="H45" s="480">
        <f t="shared" si="5"/>
        <v>-0.75</v>
      </c>
      <c r="I45" s="480">
        <f t="shared" si="5"/>
        <v>-0.75</v>
      </c>
      <c r="J45" s="474">
        <f t="shared" si="6"/>
        <v>325</v>
      </c>
      <c r="K45" s="474">
        <f t="shared" si="7"/>
        <v>45</v>
      </c>
      <c r="L45" s="474">
        <f t="shared" si="8"/>
        <v>325</v>
      </c>
      <c r="M45" s="474">
        <f t="shared" si="9"/>
        <v>45</v>
      </c>
      <c r="N45" s="474">
        <v>325</v>
      </c>
    </row>
    <row r="46" spans="1:14" s="473" customFormat="1" ht="15" customHeight="1" x14ac:dyDescent="0.2">
      <c r="E46" s="474"/>
      <c r="F46" s="474"/>
      <c r="G46" s="474"/>
      <c r="H46" s="474"/>
      <c r="I46" s="474"/>
      <c r="J46" s="474"/>
      <c r="K46" s="474"/>
      <c r="L46" s="474"/>
      <c r="M46" s="474"/>
      <c r="N46" s="474"/>
    </row>
    <row r="47" spans="1:14" s="473" customFormat="1" ht="15" customHeight="1" x14ac:dyDescent="0.2">
      <c r="D47" s="481"/>
      <c r="E47" s="474"/>
      <c r="F47" s="474"/>
      <c r="G47" s="474"/>
      <c r="H47" s="474"/>
      <c r="I47" s="474"/>
      <c r="J47" s="474"/>
      <c r="K47" s="474"/>
      <c r="L47" s="474"/>
      <c r="M47" s="474"/>
      <c r="N47" s="474"/>
    </row>
    <row r="48" spans="1:14" s="473" customFormat="1" ht="15" customHeight="1" x14ac:dyDescent="0.2">
      <c r="A48" s="475" t="s">
        <v>453</v>
      </c>
      <c r="E48" s="474"/>
      <c r="F48" s="474"/>
      <c r="G48" s="474"/>
      <c r="H48" s="474"/>
      <c r="I48" s="474"/>
      <c r="J48" s="474"/>
      <c r="K48" s="474"/>
      <c r="L48" s="474"/>
      <c r="M48" s="474"/>
      <c r="N48" s="474"/>
    </row>
    <row r="49" spans="1:14" ht="15" customHeight="1" x14ac:dyDescent="0.2">
      <c r="A49" s="675" t="s">
        <v>454</v>
      </c>
      <c r="B49" s="676" t="s">
        <v>102</v>
      </c>
      <c r="C49" s="676"/>
      <c r="D49" s="676"/>
      <c r="E49" s="677" t="s">
        <v>455</v>
      </c>
      <c r="F49" s="677"/>
      <c r="G49" s="677"/>
      <c r="H49" s="678" t="s">
        <v>456</v>
      </c>
      <c r="I49" s="679" t="s">
        <v>457</v>
      </c>
      <c r="J49" s="679"/>
      <c r="K49" s="679"/>
      <c r="L49" s="482" t="s">
        <v>458</v>
      </c>
      <c r="M49" s="459"/>
      <c r="N49" s="451"/>
    </row>
    <row r="50" spans="1:14" ht="39.950000000000003" customHeight="1" x14ac:dyDescent="0.2">
      <c r="A50" s="675"/>
      <c r="B50" s="483" t="s">
        <v>441</v>
      </c>
      <c r="C50" s="483" t="s">
        <v>120</v>
      </c>
      <c r="D50" s="483" t="s">
        <v>121</v>
      </c>
      <c r="E50" s="483" t="s">
        <v>441</v>
      </c>
      <c r="F50" s="483" t="s">
        <v>120</v>
      </c>
      <c r="G50" s="483" t="s">
        <v>121</v>
      </c>
      <c r="H50" s="678"/>
      <c r="I50" s="483" t="s">
        <v>441</v>
      </c>
      <c r="J50" s="483" t="s">
        <v>120</v>
      </c>
      <c r="K50" s="483" t="s">
        <v>121</v>
      </c>
      <c r="L50" s="483" t="s">
        <v>459</v>
      </c>
      <c r="M50" s="483"/>
      <c r="N50" s="483"/>
    </row>
    <row r="51" spans="1:14" ht="15" customHeight="1" x14ac:dyDescent="0.2">
      <c r="A51" s="484" t="s">
        <v>460</v>
      </c>
      <c r="B51" s="485">
        <v>162199</v>
      </c>
      <c r="C51" s="485">
        <v>17495</v>
      </c>
      <c r="D51" s="485">
        <v>7323</v>
      </c>
      <c r="E51" s="486">
        <f>IF($A$51=37802,IF(COUNTBLANK(B$51:B$70)&gt;0,#N/A,B51/B$51*100),IF(COUNTBLANK(B$51:B$75)&gt;0,#N/A,B51/B$51*100))</f>
        <v>100</v>
      </c>
      <c r="F51" s="486">
        <f>IF($A$51=37802,IF(COUNTBLANK(C$51:C$70)&gt;0,#N/A,C51/C$51*100),IF(COUNTBLANK(C$51:C$75)&gt;0,#N/A,C51/C$51*100))</f>
        <v>100</v>
      </c>
      <c r="G51" s="486">
        <f>IF($A$51=37802,IF(COUNTBLANK(D$51:D$70)&gt;0,#N/A,D51/D$51*100),IF(COUNTBLANK(D$51:D$75)&gt;0,#N/A,D51/D$51*100))</f>
        <v>100</v>
      </c>
      <c r="H51" s="487" t="str">
        <f>IF(ISERROR(L51)=TRUE,IF(MONTH(A51)=MONTH(MAX(A$51:A$75)),A51,""),"")</f>
        <v/>
      </c>
      <c r="I51" s="486" t="str">
        <f>IF($H51&lt;&gt;"",E51,"")</f>
        <v/>
      </c>
      <c r="J51" s="486" t="str">
        <f>IF($H51&lt;&gt;"",F51,"")</f>
        <v/>
      </c>
      <c r="K51" s="486" t="str">
        <f t="shared" ref="J51:K66" si="10">IF($H51&lt;&gt;"",G51,"")</f>
        <v/>
      </c>
      <c r="L51" s="486" t="e">
        <f>IF(A$51=37802,IF(AND(COUNTBLANK(B$51:B$70)&lt;&gt;0,COUNTBLANK(C$51:C$70)&lt;&gt;0,COUNTBLANK(D$51:D$70)&lt;&gt;0),135,#N/A),IF(AND(COUNTBLANK(B$51:B$75)&lt;&gt;0,COUNTBLANK(C$51:C$75)&lt;&gt;0,COUNTBLANK(D$51:D$75)&lt;&gt;0),135,#N/A))</f>
        <v>#N/A</v>
      </c>
    </row>
    <row r="52" spans="1:14" ht="15" customHeight="1" x14ac:dyDescent="0.2">
      <c r="A52" s="484" t="s">
        <v>461</v>
      </c>
      <c r="B52" s="485">
        <v>163950</v>
      </c>
      <c r="C52" s="485">
        <v>17642</v>
      </c>
      <c r="D52" s="485">
        <v>7660</v>
      </c>
      <c r="E52" s="486">
        <f t="shared" ref="E52:G70" si="11">IF($A$51=37802,IF(COUNTBLANK(B$51:B$70)&gt;0,#N/A,B52/B$51*100),IF(COUNTBLANK(B$51:B$75)&gt;0,#N/A,B52/B$51*100))</f>
        <v>101.07953809826201</v>
      </c>
      <c r="F52" s="486">
        <f t="shared" si="11"/>
        <v>100.84024006859103</v>
      </c>
      <c r="G52" s="486">
        <f t="shared" si="11"/>
        <v>104.60193909599892</v>
      </c>
      <c r="H52" s="487" t="str">
        <f>IF(ISERROR(L52)=TRUE,IF(MONTH(A52)=MONTH(MAX(A$51:A$75)),A52,""),"")</f>
        <v/>
      </c>
      <c r="I52" s="486" t="str">
        <f t="shared" ref="I52:K75" si="12">IF($H52&lt;&gt;"",E52,"")</f>
        <v/>
      </c>
      <c r="J52" s="486" t="str">
        <f t="shared" si="10"/>
        <v/>
      </c>
      <c r="K52" s="486" t="str">
        <f t="shared" si="10"/>
        <v/>
      </c>
      <c r="L52" s="486" t="e">
        <f t="shared" ref="L52:L75" si="13">IF(A$51=37802,IF(AND(COUNTBLANK(B$51:B$70)&lt;&gt;0,COUNTBLANK(C$51:C$70)&lt;&gt;0,COUNTBLANK(D$51:D$70)&lt;&gt;0),135,#N/A),IF(AND(COUNTBLANK(B$51:B$75)&lt;&gt;0,COUNTBLANK(C$51:C$75)&lt;&gt;0,COUNTBLANK(D$51:D$75)&lt;&gt;0),135,#N/A))</f>
        <v>#N/A</v>
      </c>
    </row>
    <row r="53" spans="1:14" ht="15" customHeight="1" x14ac:dyDescent="0.2">
      <c r="A53" s="488">
        <v>41883</v>
      </c>
      <c r="B53" s="485">
        <v>165717</v>
      </c>
      <c r="C53" s="485">
        <v>17486</v>
      </c>
      <c r="D53" s="485">
        <v>7849</v>
      </c>
      <c r="E53" s="486">
        <f t="shared" si="11"/>
        <v>102.16894062232195</v>
      </c>
      <c r="F53" s="486">
        <f t="shared" si="11"/>
        <v>99.948556730494431</v>
      </c>
      <c r="G53" s="486">
        <f t="shared" si="11"/>
        <v>107.18284855933359</v>
      </c>
      <c r="H53" s="487">
        <f>IF(ISERROR(L53)=TRUE,IF(MONTH(A53)=MONTH(MAX(A$51:A$75)),A53,""),"")</f>
        <v>41883</v>
      </c>
      <c r="I53" s="486">
        <f t="shared" si="12"/>
        <v>102.16894062232195</v>
      </c>
      <c r="J53" s="486">
        <f t="shared" si="10"/>
        <v>99.948556730494431</v>
      </c>
      <c r="K53" s="486">
        <f t="shared" si="10"/>
        <v>107.18284855933359</v>
      </c>
      <c r="L53" s="486" t="e">
        <f t="shared" si="13"/>
        <v>#N/A</v>
      </c>
    </row>
    <row r="54" spans="1:14" ht="15" customHeight="1" x14ac:dyDescent="0.2">
      <c r="A54" s="488" t="s">
        <v>462</v>
      </c>
      <c r="B54" s="485">
        <v>163195</v>
      </c>
      <c r="C54" s="485">
        <v>17453</v>
      </c>
      <c r="D54" s="485">
        <v>7780</v>
      </c>
      <c r="E54" s="486">
        <f t="shared" si="11"/>
        <v>100.61406050592174</v>
      </c>
      <c r="F54" s="486">
        <f t="shared" si="11"/>
        <v>99.759931408973983</v>
      </c>
      <c r="G54" s="486">
        <f t="shared" si="11"/>
        <v>106.24061177113204</v>
      </c>
      <c r="H54" s="487" t="str">
        <f>IF(ISERROR(L54)=TRUE,IF(MONTH(A54)=MONTH(MAX(A$51:A$75)),A54,""),"")</f>
        <v/>
      </c>
      <c r="I54" s="486" t="str">
        <f t="shared" si="12"/>
        <v/>
      </c>
      <c r="J54" s="486" t="str">
        <f t="shared" si="10"/>
        <v/>
      </c>
      <c r="K54" s="486" t="str">
        <f t="shared" si="10"/>
        <v/>
      </c>
      <c r="L54" s="486" t="e">
        <f t="shared" si="13"/>
        <v>#N/A</v>
      </c>
    </row>
    <row r="55" spans="1:14" ht="15" customHeight="1" x14ac:dyDescent="0.2">
      <c r="A55" s="488" t="s">
        <v>463</v>
      </c>
      <c r="B55" s="485">
        <v>163827</v>
      </c>
      <c r="C55" s="485">
        <v>16628</v>
      </c>
      <c r="D55" s="485">
        <v>7460</v>
      </c>
      <c r="E55" s="486">
        <f t="shared" si="11"/>
        <v>101.00370532494034</v>
      </c>
      <c r="F55" s="486">
        <f t="shared" si="11"/>
        <v>95.044298370963133</v>
      </c>
      <c r="G55" s="486">
        <f t="shared" si="11"/>
        <v>101.870817970777</v>
      </c>
      <c r="H55" s="487" t="str">
        <f t="shared" ref="H55:H70" si="14">IF(ISERROR(L55)=TRUE,IF(MONTH(A55)=MONTH(MAX(A$51:A$75)),A55,""),"")</f>
        <v/>
      </c>
      <c r="I55" s="486" t="str">
        <f t="shared" si="12"/>
        <v/>
      </c>
      <c r="J55" s="486" t="str">
        <f t="shared" si="10"/>
        <v/>
      </c>
      <c r="K55" s="486" t="str">
        <f t="shared" si="10"/>
        <v/>
      </c>
      <c r="L55" s="486" t="e">
        <f t="shared" si="13"/>
        <v>#N/A</v>
      </c>
    </row>
    <row r="56" spans="1:14" ht="15" customHeight="1" x14ac:dyDescent="0.2">
      <c r="A56" s="488" t="s">
        <v>464</v>
      </c>
      <c r="B56" s="485">
        <v>165116</v>
      </c>
      <c r="C56" s="485">
        <v>16867</v>
      </c>
      <c r="D56" s="485">
        <v>7712</v>
      </c>
      <c r="E56" s="486">
        <f t="shared" si="11"/>
        <v>101.79840812828687</v>
      </c>
      <c r="F56" s="486">
        <f t="shared" si="11"/>
        <v>96.410402972277794</v>
      </c>
      <c r="G56" s="486">
        <f t="shared" si="11"/>
        <v>105.31203058855661</v>
      </c>
      <c r="H56" s="487" t="str">
        <f t="shared" si="14"/>
        <v/>
      </c>
      <c r="I56" s="486" t="str">
        <f t="shared" si="12"/>
        <v/>
      </c>
      <c r="J56" s="486" t="str">
        <f t="shared" si="10"/>
        <v/>
      </c>
      <c r="K56" s="486" t="str">
        <f t="shared" si="10"/>
        <v/>
      </c>
      <c r="L56" s="486" t="e">
        <f t="shared" si="13"/>
        <v>#N/A</v>
      </c>
    </row>
    <row r="57" spans="1:14" ht="15" customHeight="1" x14ac:dyDescent="0.2">
      <c r="A57" s="488">
        <v>42248</v>
      </c>
      <c r="B57" s="485">
        <v>167370</v>
      </c>
      <c r="C57" s="485">
        <v>17470</v>
      </c>
      <c r="D57" s="485">
        <v>8111</v>
      </c>
      <c r="E57" s="486">
        <f t="shared" si="11"/>
        <v>103.18805911257158</v>
      </c>
      <c r="F57" s="486">
        <f t="shared" si="11"/>
        <v>99.857102029151193</v>
      </c>
      <c r="G57" s="486">
        <f t="shared" si="11"/>
        <v>110.76061723337429</v>
      </c>
      <c r="H57" s="487">
        <f t="shared" si="14"/>
        <v>42248</v>
      </c>
      <c r="I57" s="486">
        <f t="shared" si="12"/>
        <v>103.18805911257158</v>
      </c>
      <c r="J57" s="486">
        <f t="shared" si="10"/>
        <v>99.857102029151193</v>
      </c>
      <c r="K57" s="486">
        <f t="shared" si="10"/>
        <v>110.76061723337429</v>
      </c>
      <c r="L57" s="486" t="e">
        <f t="shared" si="13"/>
        <v>#N/A</v>
      </c>
    </row>
    <row r="58" spans="1:14" ht="15" customHeight="1" x14ac:dyDescent="0.2">
      <c r="A58" s="488" t="s">
        <v>465</v>
      </c>
      <c r="B58" s="485">
        <v>165407</v>
      </c>
      <c r="C58" s="485">
        <v>17532</v>
      </c>
      <c r="D58" s="485">
        <v>8038</v>
      </c>
      <c r="E58" s="486">
        <f t="shared" si="11"/>
        <v>101.97781737248688</v>
      </c>
      <c r="F58" s="486">
        <f t="shared" si="11"/>
        <v>100.21148899685623</v>
      </c>
      <c r="G58" s="486">
        <f t="shared" si="11"/>
        <v>109.76375802266831</v>
      </c>
      <c r="H58" s="487" t="str">
        <f t="shared" si="14"/>
        <v/>
      </c>
      <c r="I58" s="486" t="str">
        <f t="shared" si="12"/>
        <v/>
      </c>
      <c r="J58" s="486" t="str">
        <f t="shared" si="10"/>
        <v/>
      </c>
      <c r="K58" s="486" t="str">
        <f t="shared" si="10"/>
        <v/>
      </c>
      <c r="L58" s="486" t="e">
        <f t="shared" si="13"/>
        <v>#N/A</v>
      </c>
    </row>
    <row r="59" spans="1:14" ht="15" customHeight="1" x14ac:dyDescent="0.2">
      <c r="A59" s="488" t="s">
        <v>466</v>
      </c>
      <c r="B59" s="485">
        <v>165185</v>
      </c>
      <c r="C59" s="485">
        <v>17375</v>
      </c>
      <c r="D59" s="485">
        <v>7858</v>
      </c>
      <c r="E59" s="486">
        <f t="shared" si="11"/>
        <v>101.84094846454047</v>
      </c>
      <c r="F59" s="486">
        <f t="shared" si="11"/>
        <v>99.314089739925691</v>
      </c>
      <c r="G59" s="486">
        <f t="shared" si="11"/>
        <v>107.30574900996859</v>
      </c>
      <c r="H59" s="487" t="str">
        <f t="shared" si="14"/>
        <v/>
      </c>
      <c r="I59" s="486" t="str">
        <f t="shared" si="12"/>
        <v/>
      </c>
      <c r="J59" s="486" t="str">
        <f t="shared" si="10"/>
        <v/>
      </c>
      <c r="K59" s="486" t="str">
        <f t="shared" si="10"/>
        <v/>
      </c>
      <c r="L59" s="486" t="e">
        <f t="shared" si="13"/>
        <v>#N/A</v>
      </c>
    </row>
    <row r="60" spans="1:14" ht="15" customHeight="1" x14ac:dyDescent="0.2">
      <c r="A60" s="488" t="s">
        <v>467</v>
      </c>
      <c r="B60" s="485">
        <v>165815</v>
      </c>
      <c r="C60" s="485">
        <v>17537</v>
      </c>
      <c r="D60" s="485">
        <v>8167</v>
      </c>
      <c r="E60" s="486">
        <f t="shared" si="11"/>
        <v>102.22936023033434</v>
      </c>
      <c r="F60" s="486">
        <f t="shared" si="11"/>
        <v>100.24006859102602</v>
      </c>
      <c r="G60" s="486">
        <f t="shared" si="11"/>
        <v>111.52533114843644</v>
      </c>
      <c r="H60" s="487" t="str">
        <f t="shared" si="14"/>
        <v/>
      </c>
      <c r="I60" s="486" t="str">
        <f t="shared" si="12"/>
        <v/>
      </c>
      <c r="J60" s="486" t="str">
        <f t="shared" si="10"/>
        <v/>
      </c>
      <c r="K60" s="486" t="str">
        <f t="shared" si="10"/>
        <v/>
      </c>
      <c r="L60" s="486" t="e">
        <f t="shared" si="13"/>
        <v>#N/A</v>
      </c>
    </row>
    <row r="61" spans="1:14" ht="15" customHeight="1" x14ac:dyDescent="0.2">
      <c r="A61" s="488">
        <v>42614</v>
      </c>
      <c r="B61" s="485">
        <v>167999</v>
      </c>
      <c r="C61" s="485">
        <v>17350</v>
      </c>
      <c r="D61" s="485">
        <v>8435</v>
      </c>
      <c r="E61" s="486">
        <f t="shared" si="11"/>
        <v>103.57585435175309</v>
      </c>
      <c r="F61" s="486">
        <f t="shared" si="11"/>
        <v>99.171191769076884</v>
      </c>
      <c r="G61" s="486">
        <f t="shared" si="11"/>
        <v>115.18503345623378</v>
      </c>
      <c r="H61" s="487">
        <f t="shared" si="14"/>
        <v>42614</v>
      </c>
      <c r="I61" s="486">
        <f t="shared" si="12"/>
        <v>103.57585435175309</v>
      </c>
      <c r="J61" s="486">
        <f t="shared" si="10"/>
        <v>99.171191769076884</v>
      </c>
      <c r="K61" s="486">
        <f t="shared" si="10"/>
        <v>115.18503345623378</v>
      </c>
      <c r="L61" s="486" t="e">
        <f t="shared" si="13"/>
        <v>#N/A</v>
      </c>
    </row>
    <row r="62" spans="1:14" ht="15" customHeight="1" x14ac:dyDescent="0.2">
      <c r="A62" s="488" t="s">
        <v>468</v>
      </c>
      <c r="B62" s="485">
        <v>166294</v>
      </c>
      <c r="C62" s="485">
        <v>17434</v>
      </c>
      <c r="D62" s="485">
        <v>8384</v>
      </c>
      <c r="E62" s="486">
        <f t="shared" si="11"/>
        <v>102.52467647766015</v>
      </c>
      <c r="F62" s="486">
        <f t="shared" si="11"/>
        <v>99.651328951128889</v>
      </c>
      <c r="G62" s="486">
        <f t="shared" si="11"/>
        <v>114.48859756930221</v>
      </c>
      <c r="H62" s="487" t="str">
        <f t="shared" si="14"/>
        <v/>
      </c>
      <c r="I62" s="486" t="str">
        <f t="shared" si="12"/>
        <v/>
      </c>
      <c r="J62" s="486" t="str">
        <f t="shared" si="10"/>
        <v/>
      </c>
      <c r="K62" s="486" t="str">
        <f t="shared" si="10"/>
        <v/>
      </c>
      <c r="L62" s="486" t="e">
        <f t="shared" si="13"/>
        <v>#N/A</v>
      </c>
    </row>
    <row r="63" spans="1:14" ht="15" customHeight="1" x14ac:dyDescent="0.2">
      <c r="A63" s="488" t="s">
        <v>469</v>
      </c>
      <c r="B63" s="485">
        <v>165933</v>
      </c>
      <c r="C63" s="485">
        <v>17153</v>
      </c>
      <c r="D63" s="485">
        <v>8292</v>
      </c>
      <c r="E63" s="486">
        <f t="shared" si="11"/>
        <v>102.30211037059416</v>
      </c>
      <c r="F63" s="486">
        <f t="shared" si="11"/>
        <v>98.045155758788226</v>
      </c>
      <c r="G63" s="486">
        <f t="shared" si="11"/>
        <v>113.23228185170014</v>
      </c>
      <c r="H63" s="487" t="str">
        <f t="shared" si="14"/>
        <v/>
      </c>
      <c r="I63" s="486" t="str">
        <f t="shared" si="12"/>
        <v/>
      </c>
      <c r="J63" s="486" t="str">
        <f t="shared" si="10"/>
        <v/>
      </c>
      <c r="K63" s="486" t="str">
        <f t="shared" si="10"/>
        <v/>
      </c>
      <c r="L63" s="486" t="e">
        <f t="shared" si="13"/>
        <v>#N/A</v>
      </c>
    </row>
    <row r="64" spans="1:14" ht="15" customHeight="1" x14ac:dyDescent="0.2">
      <c r="A64" s="488" t="s">
        <v>470</v>
      </c>
      <c r="B64" s="485">
        <v>166425</v>
      </c>
      <c r="C64" s="485">
        <v>17410</v>
      </c>
      <c r="D64" s="485">
        <v>8646</v>
      </c>
      <c r="E64" s="486">
        <f t="shared" si="11"/>
        <v>102.60544146388079</v>
      </c>
      <c r="F64" s="486">
        <f t="shared" si="11"/>
        <v>99.514146899114024</v>
      </c>
      <c r="G64" s="486">
        <f t="shared" si="11"/>
        <v>118.0663662433429</v>
      </c>
      <c r="H64" s="487" t="str">
        <f t="shared" si="14"/>
        <v/>
      </c>
      <c r="I64" s="486" t="str">
        <f t="shared" si="12"/>
        <v/>
      </c>
      <c r="J64" s="486" t="str">
        <f t="shared" si="10"/>
        <v/>
      </c>
      <c r="K64" s="486" t="str">
        <f t="shared" si="10"/>
        <v/>
      </c>
      <c r="L64" s="486" t="e">
        <f t="shared" si="13"/>
        <v>#N/A</v>
      </c>
    </row>
    <row r="65" spans="1:12" ht="15" customHeight="1" x14ac:dyDescent="0.2">
      <c r="A65" s="488">
        <v>42979</v>
      </c>
      <c r="B65" s="485">
        <v>169025</v>
      </c>
      <c r="C65" s="485">
        <v>17285</v>
      </c>
      <c r="D65" s="485">
        <v>8814</v>
      </c>
      <c r="E65" s="486">
        <f t="shared" si="11"/>
        <v>104.20841065604596</v>
      </c>
      <c r="F65" s="486">
        <f t="shared" si="11"/>
        <v>98.79965704486996</v>
      </c>
      <c r="G65" s="486">
        <f t="shared" si="11"/>
        <v>120.36050798852929</v>
      </c>
      <c r="H65" s="487">
        <f t="shared" si="14"/>
        <v>42979</v>
      </c>
      <c r="I65" s="486">
        <f t="shared" si="12"/>
        <v>104.20841065604596</v>
      </c>
      <c r="J65" s="486">
        <f t="shared" si="10"/>
        <v>98.79965704486996</v>
      </c>
      <c r="K65" s="486">
        <f t="shared" si="10"/>
        <v>120.36050798852929</v>
      </c>
      <c r="L65" s="486" t="e">
        <f t="shared" si="13"/>
        <v>#N/A</v>
      </c>
    </row>
    <row r="66" spans="1:12" ht="15" customHeight="1" x14ac:dyDescent="0.2">
      <c r="A66" s="488" t="s">
        <v>471</v>
      </c>
      <c r="B66" s="485">
        <v>166986</v>
      </c>
      <c r="C66" s="485">
        <v>17172</v>
      </c>
      <c r="D66" s="485">
        <v>8793</v>
      </c>
      <c r="E66" s="486">
        <f t="shared" si="11"/>
        <v>102.95131289342106</v>
      </c>
      <c r="F66" s="486">
        <f t="shared" si="11"/>
        <v>98.153758216633321</v>
      </c>
      <c r="G66" s="486">
        <f t="shared" si="11"/>
        <v>120.07374027038099</v>
      </c>
      <c r="H66" s="487" t="str">
        <f t="shared" si="14"/>
        <v/>
      </c>
      <c r="I66" s="486" t="str">
        <f t="shared" si="12"/>
        <v/>
      </c>
      <c r="J66" s="486" t="str">
        <f t="shared" si="10"/>
        <v/>
      </c>
      <c r="K66" s="486" t="str">
        <f t="shared" si="10"/>
        <v/>
      </c>
      <c r="L66" s="486" t="e">
        <f t="shared" si="13"/>
        <v>#N/A</v>
      </c>
    </row>
    <row r="67" spans="1:12" ht="15" customHeight="1" x14ac:dyDescent="0.2">
      <c r="A67" s="488" t="s">
        <v>472</v>
      </c>
      <c r="B67" s="485">
        <v>166358</v>
      </c>
      <c r="C67" s="485">
        <v>17043</v>
      </c>
      <c r="D67" s="485">
        <v>8635</v>
      </c>
      <c r="E67" s="486">
        <f t="shared" si="11"/>
        <v>102.56413418085191</v>
      </c>
      <c r="F67" s="486">
        <f t="shared" si="11"/>
        <v>97.416404687053443</v>
      </c>
      <c r="G67" s="486">
        <f t="shared" si="11"/>
        <v>117.91615458145569</v>
      </c>
      <c r="H67" s="487" t="str">
        <f t="shared" si="14"/>
        <v/>
      </c>
      <c r="I67" s="486" t="str">
        <f t="shared" si="12"/>
        <v/>
      </c>
      <c r="J67" s="486" t="str">
        <f t="shared" si="12"/>
        <v/>
      </c>
      <c r="K67" s="486" t="str">
        <f t="shared" si="12"/>
        <v/>
      </c>
      <c r="L67" s="486" t="e">
        <f t="shared" si="13"/>
        <v>#N/A</v>
      </c>
    </row>
    <row r="68" spans="1:12" ht="15" customHeight="1" x14ac:dyDescent="0.2">
      <c r="A68" s="488" t="s">
        <v>473</v>
      </c>
      <c r="B68" s="485">
        <v>167019</v>
      </c>
      <c r="C68" s="485">
        <v>17472</v>
      </c>
      <c r="D68" s="485">
        <v>8920</v>
      </c>
      <c r="E68" s="486">
        <f t="shared" si="11"/>
        <v>102.97165827162928</v>
      </c>
      <c r="F68" s="486">
        <f t="shared" si="11"/>
        <v>99.868533866819092</v>
      </c>
      <c r="G68" s="486">
        <f t="shared" si="11"/>
        <v>121.80800218489689</v>
      </c>
      <c r="H68" s="487" t="str">
        <f t="shared" si="14"/>
        <v/>
      </c>
      <c r="I68" s="486" t="str">
        <f t="shared" si="12"/>
        <v/>
      </c>
      <c r="J68" s="486" t="str">
        <f t="shared" si="12"/>
        <v/>
      </c>
      <c r="K68" s="486" t="str">
        <f t="shared" si="12"/>
        <v/>
      </c>
      <c r="L68" s="486" t="e">
        <f t="shared" si="13"/>
        <v>#N/A</v>
      </c>
    </row>
    <row r="69" spans="1:12" ht="15" customHeight="1" x14ac:dyDescent="0.2">
      <c r="A69" s="488">
        <v>43344</v>
      </c>
      <c r="B69" s="485">
        <v>169100</v>
      </c>
      <c r="C69" s="485">
        <v>17309</v>
      </c>
      <c r="D69" s="485">
        <v>9167</v>
      </c>
      <c r="E69" s="486">
        <f t="shared" si="11"/>
        <v>104.25465015197382</v>
      </c>
      <c r="F69" s="486">
        <f t="shared" si="11"/>
        <v>98.936839096884825</v>
      </c>
      <c r="G69" s="486">
        <f t="shared" si="11"/>
        <v>125.18093677454596</v>
      </c>
      <c r="H69" s="487">
        <f t="shared" si="14"/>
        <v>43344</v>
      </c>
      <c r="I69" s="486">
        <f t="shared" si="12"/>
        <v>104.25465015197382</v>
      </c>
      <c r="J69" s="486">
        <f t="shared" si="12"/>
        <v>98.936839096884825</v>
      </c>
      <c r="K69" s="486">
        <f t="shared" si="12"/>
        <v>125.18093677454596</v>
      </c>
      <c r="L69" s="486" t="e">
        <f t="shared" si="13"/>
        <v>#N/A</v>
      </c>
    </row>
    <row r="70" spans="1:12" ht="15" customHeight="1" x14ac:dyDescent="0.2">
      <c r="A70" s="488" t="s">
        <v>474</v>
      </c>
      <c r="B70" s="485">
        <v>166832</v>
      </c>
      <c r="C70" s="485">
        <v>17136</v>
      </c>
      <c r="D70" s="485">
        <v>9115</v>
      </c>
      <c r="E70" s="486">
        <f t="shared" si="11"/>
        <v>102.85636779511587</v>
      </c>
      <c r="F70" s="486">
        <f t="shared" si="11"/>
        <v>97.947985138611031</v>
      </c>
      <c r="G70" s="486">
        <f t="shared" si="11"/>
        <v>124.47084528198826</v>
      </c>
      <c r="H70" s="487" t="str">
        <f t="shared" si="14"/>
        <v/>
      </c>
      <c r="I70" s="486" t="str">
        <f t="shared" si="12"/>
        <v/>
      </c>
      <c r="J70" s="486" t="str">
        <f t="shared" si="12"/>
        <v/>
      </c>
      <c r="K70" s="486" t="str">
        <f t="shared" si="12"/>
        <v/>
      </c>
      <c r="L70" s="486" t="e">
        <f t="shared" si="13"/>
        <v>#N/A</v>
      </c>
    </row>
    <row r="71" spans="1:12" ht="15" customHeight="1" x14ac:dyDescent="0.2">
      <c r="A71" s="488" t="s">
        <v>475</v>
      </c>
      <c r="B71" s="485">
        <v>165719</v>
      </c>
      <c r="C71" s="485">
        <v>17028</v>
      </c>
      <c r="D71" s="485">
        <v>8982</v>
      </c>
      <c r="E71" s="489">
        <f t="shared" ref="E71:G75" si="15">IF($A$51=37802,IF(COUNTBLANK(B$51:B$70)&gt;0,#N/A,IF(ISBLANK(B71)=FALSE,B71/B$51*100,#N/A)),IF(COUNTBLANK(B$51:B$75)&gt;0,#N/A,B71/B$51*100))</f>
        <v>102.17017367554671</v>
      </c>
      <c r="F71" s="489">
        <f t="shared" si="15"/>
        <v>97.330665904544162</v>
      </c>
      <c r="G71" s="489">
        <f t="shared" si="15"/>
        <v>122.65464973371569</v>
      </c>
      <c r="H71" s="490" t="str">
        <f>IF(A$51=37802,IF(ISERROR(L71)=TRUE,IF(ISBLANK(A71)=FALSE,IF(MONTH(A71)=MONTH(MAX(A$51:A$75)),A71,""),""),""),IF(ISERROR(L71)=TRUE,IF(MONTH(A71)=MONTH(MAX(A$51:A$75)),A71,""),""))</f>
        <v/>
      </c>
      <c r="I71" s="486" t="str">
        <f t="shared" si="12"/>
        <v/>
      </c>
      <c r="J71" s="486" t="str">
        <f t="shared" si="12"/>
        <v/>
      </c>
      <c r="K71" s="486" t="str">
        <f t="shared" si="12"/>
        <v/>
      </c>
      <c r="L71" s="486" t="e">
        <f t="shared" si="13"/>
        <v>#N/A</v>
      </c>
    </row>
    <row r="72" spans="1:12" ht="15" customHeight="1" x14ac:dyDescent="0.2">
      <c r="A72" s="488" t="s">
        <v>476</v>
      </c>
      <c r="B72" s="485">
        <v>165432</v>
      </c>
      <c r="C72" s="485">
        <v>17220</v>
      </c>
      <c r="D72" s="485">
        <v>9294</v>
      </c>
      <c r="E72" s="489">
        <f t="shared" si="15"/>
        <v>101.99323053779617</v>
      </c>
      <c r="F72" s="489">
        <f t="shared" si="15"/>
        <v>98.42812232066305</v>
      </c>
      <c r="G72" s="489">
        <f t="shared" si="15"/>
        <v>126.91519868906187</v>
      </c>
      <c r="H72" s="490" t="str">
        <f>IF(A$51=37802,IF(ISERROR(L72)=TRUE,IF(ISBLANK(A72)=FALSE,IF(MONTH(A72)=MONTH(MAX(A$51:A$75)),A72,""),""),""),IF(ISERROR(L72)=TRUE,IF(MONTH(A72)=MONTH(MAX(A$51:A$75)),A72,""),""))</f>
        <v/>
      </c>
      <c r="I72" s="486" t="str">
        <f t="shared" si="12"/>
        <v/>
      </c>
      <c r="J72" s="486" t="str">
        <f t="shared" si="12"/>
        <v/>
      </c>
      <c r="K72" s="486" t="str">
        <f t="shared" si="12"/>
        <v/>
      </c>
      <c r="L72" s="486" t="e">
        <f t="shared" si="13"/>
        <v>#N/A</v>
      </c>
    </row>
    <row r="73" spans="1:12" ht="15" customHeight="1" x14ac:dyDescent="0.2">
      <c r="A73" s="488">
        <v>43709</v>
      </c>
      <c r="B73" s="485">
        <v>166064</v>
      </c>
      <c r="C73" s="485">
        <v>16851</v>
      </c>
      <c r="D73" s="485">
        <v>9560</v>
      </c>
      <c r="E73" s="489">
        <f t="shared" si="15"/>
        <v>102.38287535681478</v>
      </c>
      <c r="F73" s="489">
        <f t="shared" si="15"/>
        <v>96.318948270934555</v>
      </c>
      <c r="G73" s="489">
        <f t="shared" si="15"/>
        <v>130.54758978560699</v>
      </c>
      <c r="H73" s="490">
        <f>IF(A$51=37802,IF(ISERROR(L73)=TRUE,IF(ISBLANK(A73)=FALSE,IF(MONTH(A73)=MONTH(MAX(A$51:A$75)),A73,""),""),""),IF(ISERROR(L73)=TRUE,IF(MONTH(A73)=MONTH(MAX(A$51:A$75)),A73,""),""))</f>
        <v>43709</v>
      </c>
      <c r="I73" s="486">
        <f t="shared" si="12"/>
        <v>102.38287535681478</v>
      </c>
      <c r="J73" s="486">
        <f t="shared" si="12"/>
        <v>96.318948270934555</v>
      </c>
      <c r="K73" s="486">
        <f t="shared" si="12"/>
        <v>130.54758978560699</v>
      </c>
      <c r="L73" s="486" t="e">
        <f t="shared" si="13"/>
        <v>#N/A</v>
      </c>
    </row>
    <row r="74" spans="1:12" ht="15" customHeight="1" x14ac:dyDescent="0.2">
      <c r="A74" s="488" t="s">
        <v>477</v>
      </c>
      <c r="B74" s="485">
        <v>163938</v>
      </c>
      <c r="C74" s="485">
        <v>16652</v>
      </c>
      <c r="D74" s="485">
        <v>9512</v>
      </c>
      <c r="E74" s="489">
        <f t="shared" si="15"/>
        <v>101.07213977891357</v>
      </c>
      <c r="F74" s="489">
        <f t="shared" si="15"/>
        <v>95.181480422977998</v>
      </c>
      <c r="G74" s="489">
        <f t="shared" si="15"/>
        <v>129.89212071555374</v>
      </c>
      <c r="H74" s="490" t="str">
        <f>IF(A$51=37802,IF(ISERROR(L74)=TRUE,IF(ISBLANK(A74)=FALSE,IF(MONTH(A74)=MONTH(MAX(A$51:A$75)),A74,""),""),""),IF(ISERROR(L74)=TRUE,IF(MONTH(A74)=MONTH(MAX(A$51:A$75)),A74,""),""))</f>
        <v/>
      </c>
      <c r="I74" s="486" t="str">
        <f t="shared" si="12"/>
        <v/>
      </c>
      <c r="J74" s="486" t="str">
        <f t="shared" si="12"/>
        <v/>
      </c>
      <c r="K74" s="486" t="str">
        <f t="shared" si="12"/>
        <v/>
      </c>
      <c r="L74" s="486" t="e">
        <f t="shared" si="13"/>
        <v>#N/A</v>
      </c>
    </row>
    <row r="75" spans="1:12" ht="15" customHeight="1" x14ac:dyDescent="0.2">
      <c r="A75" s="488" t="s">
        <v>478</v>
      </c>
      <c r="B75" s="485">
        <v>162268</v>
      </c>
      <c r="C75" s="491">
        <v>15969</v>
      </c>
      <c r="D75" s="491">
        <v>9128</v>
      </c>
      <c r="E75" s="489">
        <f t="shared" si="15"/>
        <v>100.04254033625361</v>
      </c>
      <c r="F75" s="489">
        <f t="shared" si="15"/>
        <v>91.277507859388393</v>
      </c>
      <c r="G75" s="489">
        <f t="shared" si="15"/>
        <v>124.64836815512767</v>
      </c>
      <c r="H75" s="490" t="str">
        <f>IF(A$51=37802,IF(ISERROR(L75)=TRUE,IF(ISBLANK(A75)=FALSE,IF(MONTH(A75)=MONTH(MAX(A$51:A$75)),A75,""),""),""),IF(ISERROR(L75)=TRUE,IF(MONTH(A75)=MONTH(MAX(A$51:A$75)),A75,""),""))</f>
        <v/>
      </c>
      <c r="I75" s="486" t="str">
        <f t="shared" si="12"/>
        <v/>
      </c>
      <c r="J75" s="486" t="str">
        <f t="shared" si="12"/>
        <v/>
      </c>
      <c r="K75" s="486" t="str">
        <f t="shared" si="12"/>
        <v/>
      </c>
      <c r="L75" s="486" t="e">
        <f t="shared" si="13"/>
        <v>#N/A</v>
      </c>
    </row>
    <row r="77" spans="1:12" ht="15" customHeight="1" x14ac:dyDescent="0.2">
      <c r="I77" s="486">
        <f>IF(I75&lt;&gt;"",I75,IF(I74&lt;&gt;"",I74,IF(I73&lt;&gt;"",I73,IF(I72&lt;&gt;"",I72,IF(I71&lt;&gt;"",I71,IF(I70&lt;&gt;"",I70,""))))))</f>
        <v>102.38287535681478</v>
      </c>
      <c r="J77" s="486">
        <f>IF(J75&lt;&gt;"",J75,IF(J74&lt;&gt;"",J74,IF(J73&lt;&gt;"",J73,IF(J72&lt;&gt;"",J72,IF(J71&lt;&gt;"",J71,IF(J70&lt;&gt;"",J70,""))))))</f>
        <v>96.318948270934555</v>
      </c>
      <c r="K77" s="486">
        <f>IF(K75&lt;&gt;"",K75,IF(K74&lt;&gt;"",K74,IF(K73&lt;&gt;"",K73,IF(K72&lt;&gt;"",K72,IF(K71&lt;&gt;"",K71,IF(K70&lt;&gt;"",K70,""))))))</f>
        <v>130.54758978560699</v>
      </c>
    </row>
    <row r="78" spans="1:12" ht="15" customHeight="1" x14ac:dyDescent="0.2">
      <c r="I78" s="493">
        <f>RANK(I77,$I77:$K77)</f>
        <v>2</v>
      </c>
      <c r="J78" s="493">
        <f>RANK(J77,$I77:$K77)</f>
        <v>3</v>
      </c>
      <c r="K78" s="493">
        <f>RANK(K77,$I77:$K77)</f>
        <v>1</v>
      </c>
    </row>
    <row r="79" spans="1:12" ht="15" customHeight="1" x14ac:dyDescent="0.2">
      <c r="I79" s="486" t="str">
        <f>"SvB: "&amp;IF(I77&gt;100,"+","")&amp;TEXT(I77-100,"0,0")&amp;"%"</f>
        <v>SvB: +2,4%</v>
      </c>
      <c r="J79" s="486" t="str">
        <f>"GeB - ausschließlich: "&amp;IF(J77&gt;100,"+","")&amp;TEXT(J77-100,"0,0")&amp;"%"</f>
        <v>GeB - ausschließlich: -3,7%</v>
      </c>
      <c r="K79" s="486" t="str">
        <f>"GeB - im Nebenjob: "&amp;IF(K77&gt;100,"+","")&amp;TEXT(K77-100,"0,0")&amp;"%"</f>
        <v>GeB - im Nebenjob: +30,5%</v>
      </c>
    </row>
    <row r="81" spans="9:9" ht="15" customHeight="1" x14ac:dyDescent="0.2">
      <c r="I81" s="486" t="str">
        <f>IF(ISERROR(HLOOKUP(1,I$78:K$79,2,FALSE)),"",HLOOKUP(1,I$78:K$79,2,FALSE))</f>
        <v>GeB - im Nebenjob: +30,5%</v>
      </c>
    </row>
    <row r="82" spans="9:9" ht="15" customHeight="1" x14ac:dyDescent="0.2">
      <c r="I82" s="486" t="str">
        <f>IF(ISERROR(HLOOKUP(2,I$78:K$79,2,FALSE)),"",HLOOKUP(2,I$78:K$79,2,FALSE))</f>
        <v>SvB: +2,4%</v>
      </c>
    </row>
    <row r="83" spans="9:9" ht="15" customHeight="1" x14ac:dyDescent="0.2">
      <c r="I83" s="486" t="str">
        <f>IF(ISERROR(HLOOKUP(3,I$78:K$79,2,FALSE)),"",HLOOKUP(3,I$78:K$79,2,FALSE))</f>
        <v>GeB - ausschließlich: -3,7%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1" customWidth="1"/>
    <col min="2" max="2" width="15.125" style="521" customWidth="1"/>
    <col min="3" max="3" width="20.375" style="521" customWidth="1"/>
    <col min="4" max="5" width="10" style="521" customWidth="1"/>
    <col min="6" max="8" width="11" style="521"/>
    <col min="9" max="9" width="13.75" style="521" customWidth="1"/>
    <col min="10" max="256" width="11" style="521"/>
    <col min="257" max="257" width="2.375" style="521" customWidth="1"/>
    <col min="258" max="258" width="15.125" style="521" customWidth="1"/>
    <col min="259" max="259" width="20.375" style="521" customWidth="1"/>
    <col min="260" max="261" width="10" style="521" customWidth="1"/>
    <col min="262" max="264" width="11" style="521"/>
    <col min="265" max="265" width="13.75" style="521" customWidth="1"/>
    <col min="266" max="512" width="11" style="521"/>
    <col min="513" max="513" width="2.375" style="521" customWidth="1"/>
    <col min="514" max="514" width="15.125" style="521" customWidth="1"/>
    <col min="515" max="515" width="20.375" style="521" customWidth="1"/>
    <col min="516" max="517" width="10" style="521" customWidth="1"/>
    <col min="518" max="520" width="11" style="521"/>
    <col min="521" max="521" width="13.75" style="521" customWidth="1"/>
    <col min="522" max="768" width="11" style="521"/>
    <col min="769" max="769" width="2.375" style="521" customWidth="1"/>
    <col min="770" max="770" width="15.125" style="521" customWidth="1"/>
    <col min="771" max="771" width="20.375" style="521" customWidth="1"/>
    <col min="772" max="773" width="10" style="521" customWidth="1"/>
    <col min="774" max="776" width="11" style="521"/>
    <col min="777" max="777" width="13.75" style="521" customWidth="1"/>
    <col min="778" max="1024" width="11" style="521"/>
    <col min="1025" max="1025" width="2.375" style="521" customWidth="1"/>
    <col min="1026" max="1026" width="15.125" style="521" customWidth="1"/>
    <col min="1027" max="1027" width="20.375" style="521" customWidth="1"/>
    <col min="1028" max="1029" width="10" style="521" customWidth="1"/>
    <col min="1030" max="1032" width="11" style="521"/>
    <col min="1033" max="1033" width="13.75" style="521" customWidth="1"/>
    <col min="1034" max="1280" width="11" style="521"/>
    <col min="1281" max="1281" width="2.375" style="521" customWidth="1"/>
    <col min="1282" max="1282" width="15.125" style="521" customWidth="1"/>
    <col min="1283" max="1283" width="20.375" style="521" customWidth="1"/>
    <col min="1284" max="1285" width="10" style="521" customWidth="1"/>
    <col min="1286" max="1288" width="11" style="521"/>
    <col min="1289" max="1289" width="13.75" style="521" customWidth="1"/>
    <col min="1290" max="1536" width="11" style="521"/>
    <col min="1537" max="1537" width="2.375" style="521" customWidth="1"/>
    <col min="1538" max="1538" width="15.125" style="521" customWidth="1"/>
    <col min="1539" max="1539" width="20.375" style="521" customWidth="1"/>
    <col min="1540" max="1541" width="10" style="521" customWidth="1"/>
    <col min="1542" max="1544" width="11" style="521"/>
    <col min="1545" max="1545" width="13.75" style="521" customWidth="1"/>
    <col min="1546" max="1792" width="11" style="521"/>
    <col min="1793" max="1793" width="2.375" style="521" customWidth="1"/>
    <col min="1794" max="1794" width="15.125" style="521" customWidth="1"/>
    <col min="1795" max="1795" width="20.375" style="521" customWidth="1"/>
    <col min="1796" max="1797" width="10" style="521" customWidth="1"/>
    <col min="1798" max="1800" width="11" style="521"/>
    <col min="1801" max="1801" width="13.75" style="521" customWidth="1"/>
    <col min="1802" max="2048" width="11" style="521"/>
    <col min="2049" max="2049" width="2.375" style="521" customWidth="1"/>
    <col min="2050" max="2050" width="15.125" style="521" customWidth="1"/>
    <col min="2051" max="2051" width="20.375" style="521" customWidth="1"/>
    <col min="2052" max="2053" width="10" style="521" customWidth="1"/>
    <col min="2054" max="2056" width="11" style="521"/>
    <col min="2057" max="2057" width="13.75" style="521" customWidth="1"/>
    <col min="2058" max="2304" width="11" style="521"/>
    <col min="2305" max="2305" width="2.375" style="521" customWidth="1"/>
    <col min="2306" max="2306" width="15.125" style="521" customWidth="1"/>
    <col min="2307" max="2307" width="20.375" style="521" customWidth="1"/>
    <col min="2308" max="2309" width="10" style="521" customWidth="1"/>
    <col min="2310" max="2312" width="11" style="521"/>
    <col min="2313" max="2313" width="13.75" style="521" customWidth="1"/>
    <col min="2314" max="2560" width="11" style="521"/>
    <col min="2561" max="2561" width="2.375" style="521" customWidth="1"/>
    <col min="2562" max="2562" width="15.125" style="521" customWidth="1"/>
    <col min="2563" max="2563" width="20.375" style="521" customWidth="1"/>
    <col min="2564" max="2565" width="10" style="521" customWidth="1"/>
    <col min="2566" max="2568" width="11" style="521"/>
    <col min="2569" max="2569" width="13.75" style="521" customWidth="1"/>
    <col min="2570" max="2816" width="11" style="521"/>
    <col min="2817" max="2817" width="2.375" style="521" customWidth="1"/>
    <col min="2818" max="2818" width="15.125" style="521" customWidth="1"/>
    <col min="2819" max="2819" width="20.375" style="521" customWidth="1"/>
    <col min="2820" max="2821" width="10" style="521" customWidth="1"/>
    <col min="2822" max="2824" width="11" style="521"/>
    <col min="2825" max="2825" width="13.75" style="521" customWidth="1"/>
    <col min="2826" max="3072" width="11" style="521"/>
    <col min="3073" max="3073" width="2.375" style="521" customWidth="1"/>
    <col min="3074" max="3074" width="15.125" style="521" customWidth="1"/>
    <col min="3075" max="3075" width="20.375" style="521" customWidth="1"/>
    <col min="3076" max="3077" width="10" style="521" customWidth="1"/>
    <col min="3078" max="3080" width="11" style="521"/>
    <col min="3081" max="3081" width="13.75" style="521" customWidth="1"/>
    <col min="3082" max="3328" width="11" style="521"/>
    <col min="3329" max="3329" width="2.375" style="521" customWidth="1"/>
    <col min="3330" max="3330" width="15.125" style="521" customWidth="1"/>
    <col min="3331" max="3331" width="20.375" style="521" customWidth="1"/>
    <col min="3332" max="3333" width="10" style="521" customWidth="1"/>
    <col min="3334" max="3336" width="11" style="521"/>
    <col min="3337" max="3337" width="13.75" style="521" customWidth="1"/>
    <col min="3338" max="3584" width="11" style="521"/>
    <col min="3585" max="3585" width="2.375" style="521" customWidth="1"/>
    <col min="3586" max="3586" width="15.125" style="521" customWidth="1"/>
    <col min="3587" max="3587" width="20.375" style="521" customWidth="1"/>
    <col min="3588" max="3589" width="10" style="521" customWidth="1"/>
    <col min="3590" max="3592" width="11" style="521"/>
    <col min="3593" max="3593" width="13.75" style="521" customWidth="1"/>
    <col min="3594" max="3840" width="11" style="521"/>
    <col min="3841" max="3841" width="2.375" style="521" customWidth="1"/>
    <col min="3842" max="3842" width="15.125" style="521" customWidth="1"/>
    <col min="3843" max="3843" width="20.375" style="521" customWidth="1"/>
    <col min="3844" max="3845" width="10" style="521" customWidth="1"/>
    <col min="3846" max="3848" width="11" style="521"/>
    <col min="3849" max="3849" width="13.75" style="521" customWidth="1"/>
    <col min="3850" max="4096" width="11" style="521"/>
    <col min="4097" max="4097" width="2.375" style="521" customWidth="1"/>
    <col min="4098" max="4098" width="15.125" style="521" customWidth="1"/>
    <col min="4099" max="4099" width="20.375" style="521" customWidth="1"/>
    <col min="4100" max="4101" width="10" style="521" customWidth="1"/>
    <col min="4102" max="4104" width="11" style="521"/>
    <col min="4105" max="4105" width="13.75" style="521" customWidth="1"/>
    <col min="4106" max="4352" width="11" style="521"/>
    <col min="4353" max="4353" width="2.375" style="521" customWidth="1"/>
    <col min="4354" max="4354" width="15.125" style="521" customWidth="1"/>
    <col min="4355" max="4355" width="20.375" style="521" customWidth="1"/>
    <col min="4356" max="4357" width="10" style="521" customWidth="1"/>
    <col min="4358" max="4360" width="11" style="521"/>
    <col min="4361" max="4361" width="13.75" style="521" customWidth="1"/>
    <col min="4362" max="4608" width="11" style="521"/>
    <col min="4609" max="4609" width="2.375" style="521" customWidth="1"/>
    <col min="4610" max="4610" width="15.125" style="521" customWidth="1"/>
    <col min="4611" max="4611" width="20.375" style="521" customWidth="1"/>
    <col min="4612" max="4613" width="10" style="521" customWidth="1"/>
    <col min="4614" max="4616" width="11" style="521"/>
    <col min="4617" max="4617" width="13.75" style="521" customWidth="1"/>
    <col min="4618" max="4864" width="11" style="521"/>
    <col min="4865" max="4865" width="2.375" style="521" customWidth="1"/>
    <col min="4866" max="4866" width="15.125" style="521" customWidth="1"/>
    <col min="4867" max="4867" width="20.375" style="521" customWidth="1"/>
    <col min="4868" max="4869" width="10" style="521" customWidth="1"/>
    <col min="4870" max="4872" width="11" style="521"/>
    <col min="4873" max="4873" width="13.75" style="521" customWidth="1"/>
    <col min="4874" max="5120" width="11" style="521"/>
    <col min="5121" max="5121" width="2.375" style="521" customWidth="1"/>
    <col min="5122" max="5122" width="15.125" style="521" customWidth="1"/>
    <col min="5123" max="5123" width="20.375" style="521" customWidth="1"/>
    <col min="5124" max="5125" width="10" style="521" customWidth="1"/>
    <col min="5126" max="5128" width="11" style="521"/>
    <col min="5129" max="5129" width="13.75" style="521" customWidth="1"/>
    <col min="5130" max="5376" width="11" style="521"/>
    <col min="5377" max="5377" width="2.375" style="521" customWidth="1"/>
    <col min="5378" max="5378" width="15.125" style="521" customWidth="1"/>
    <col min="5379" max="5379" width="20.375" style="521" customWidth="1"/>
    <col min="5380" max="5381" width="10" style="521" customWidth="1"/>
    <col min="5382" max="5384" width="11" style="521"/>
    <col min="5385" max="5385" width="13.75" style="521" customWidth="1"/>
    <col min="5386" max="5632" width="11" style="521"/>
    <col min="5633" max="5633" width="2.375" style="521" customWidth="1"/>
    <col min="5634" max="5634" width="15.125" style="521" customWidth="1"/>
    <col min="5635" max="5635" width="20.375" style="521" customWidth="1"/>
    <col min="5636" max="5637" width="10" style="521" customWidth="1"/>
    <col min="5638" max="5640" width="11" style="521"/>
    <col min="5641" max="5641" width="13.75" style="521" customWidth="1"/>
    <col min="5642" max="5888" width="11" style="521"/>
    <col min="5889" max="5889" width="2.375" style="521" customWidth="1"/>
    <col min="5890" max="5890" width="15.125" style="521" customWidth="1"/>
    <col min="5891" max="5891" width="20.375" style="521" customWidth="1"/>
    <col min="5892" max="5893" width="10" style="521" customWidth="1"/>
    <col min="5894" max="5896" width="11" style="521"/>
    <col min="5897" max="5897" width="13.75" style="521" customWidth="1"/>
    <col min="5898" max="6144" width="11" style="521"/>
    <col min="6145" max="6145" width="2.375" style="521" customWidth="1"/>
    <col min="6146" max="6146" width="15.125" style="521" customWidth="1"/>
    <col min="6147" max="6147" width="20.375" style="521" customWidth="1"/>
    <col min="6148" max="6149" width="10" style="521" customWidth="1"/>
    <col min="6150" max="6152" width="11" style="521"/>
    <col min="6153" max="6153" width="13.75" style="521" customWidth="1"/>
    <col min="6154" max="6400" width="11" style="521"/>
    <col min="6401" max="6401" width="2.375" style="521" customWidth="1"/>
    <col min="6402" max="6402" width="15.125" style="521" customWidth="1"/>
    <col min="6403" max="6403" width="20.375" style="521" customWidth="1"/>
    <col min="6404" max="6405" width="10" style="521" customWidth="1"/>
    <col min="6406" max="6408" width="11" style="521"/>
    <col min="6409" max="6409" width="13.75" style="521" customWidth="1"/>
    <col min="6410" max="6656" width="11" style="521"/>
    <col min="6657" max="6657" width="2.375" style="521" customWidth="1"/>
    <col min="6658" max="6658" width="15.125" style="521" customWidth="1"/>
    <col min="6659" max="6659" width="20.375" style="521" customWidth="1"/>
    <col min="6660" max="6661" width="10" style="521" customWidth="1"/>
    <col min="6662" max="6664" width="11" style="521"/>
    <col min="6665" max="6665" width="13.75" style="521" customWidth="1"/>
    <col min="6666" max="6912" width="11" style="521"/>
    <col min="6913" max="6913" width="2.375" style="521" customWidth="1"/>
    <col min="6914" max="6914" width="15.125" style="521" customWidth="1"/>
    <col min="6915" max="6915" width="20.375" style="521" customWidth="1"/>
    <col min="6916" max="6917" width="10" style="521" customWidth="1"/>
    <col min="6918" max="6920" width="11" style="521"/>
    <col min="6921" max="6921" width="13.75" style="521" customWidth="1"/>
    <col min="6922" max="7168" width="11" style="521"/>
    <col min="7169" max="7169" width="2.375" style="521" customWidth="1"/>
    <col min="7170" max="7170" width="15.125" style="521" customWidth="1"/>
    <col min="7171" max="7171" width="20.375" style="521" customWidth="1"/>
    <col min="7172" max="7173" width="10" style="521" customWidth="1"/>
    <col min="7174" max="7176" width="11" style="521"/>
    <col min="7177" max="7177" width="13.75" style="521" customWidth="1"/>
    <col min="7178" max="7424" width="11" style="521"/>
    <col min="7425" max="7425" width="2.375" style="521" customWidth="1"/>
    <col min="7426" max="7426" width="15.125" style="521" customWidth="1"/>
    <col min="7427" max="7427" width="20.375" style="521" customWidth="1"/>
    <col min="7428" max="7429" width="10" style="521" customWidth="1"/>
    <col min="7430" max="7432" width="11" style="521"/>
    <col min="7433" max="7433" width="13.75" style="521" customWidth="1"/>
    <col min="7434" max="7680" width="11" style="521"/>
    <col min="7681" max="7681" width="2.375" style="521" customWidth="1"/>
    <col min="7682" max="7682" width="15.125" style="521" customWidth="1"/>
    <col min="7683" max="7683" width="20.375" style="521" customWidth="1"/>
    <col min="7684" max="7685" width="10" style="521" customWidth="1"/>
    <col min="7686" max="7688" width="11" style="521"/>
    <col min="7689" max="7689" width="13.75" style="521" customWidth="1"/>
    <col min="7690" max="7936" width="11" style="521"/>
    <col min="7937" max="7937" width="2.375" style="521" customWidth="1"/>
    <col min="7938" max="7938" width="15.125" style="521" customWidth="1"/>
    <col min="7939" max="7939" width="20.375" style="521" customWidth="1"/>
    <col min="7940" max="7941" width="10" style="521" customWidth="1"/>
    <col min="7942" max="7944" width="11" style="521"/>
    <col min="7945" max="7945" width="13.75" style="521" customWidth="1"/>
    <col min="7946" max="8192" width="11" style="521"/>
    <col min="8193" max="8193" width="2.375" style="521" customWidth="1"/>
    <col min="8194" max="8194" width="15.125" style="521" customWidth="1"/>
    <col min="8195" max="8195" width="20.375" style="521" customWidth="1"/>
    <col min="8196" max="8197" width="10" style="521" customWidth="1"/>
    <col min="8198" max="8200" width="11" style="521"/>
    <col min="8201" max="8201" width="13.75" style="521" customWidth="1"/>
    <col min="8202" max="8448" width="11" style="521"/>
    <col min="8449" max="8449" width="2.375" style="521" customWidth="1"/>
    <col min="8450" max="8450" width="15.125" style="521" customWidth="1"/>
    <col min="8451" max="8451" width="20.375" style="521" customWidth="1"/>
    <col min="8452" max="8453" width="10" style="521" customWidth="1"/>
    <col min="8454" max="8456" width="11" style="521"/>
    <col min="8457" max="8457" width="13.75" style="521" customWidth="1"/>
    <col min="8458" max="8704" width="11" style="521"/>
    <col min="8705" max="8705" width="2.375" style="521" customWidth="1"/>
    <col min="8706" max="8706" width="15.125" style="521" customWidth="1"/>
    <col min="8707" max="8707" width="20.375" style="521" customWidth="1"/>
    <col min="8708" max="8709" width="10" style="521" customWidth="1"/>
    <col min="8710" max="8712" width="11" style="521"/>
    <col min="8713" max="8713" width="13.75" style="521" customWidth="1"/>
    <col min="8714" max="8960" width="11" style="521"/>
    <col min="8961" max="8961" width="2.375" style="521" customWidth="1"/>
    <col min="8962" max="8962" width="15.125" style="521" customWidth="1"/>
    <col min="8963" max="8963" width="20.375" style="521" customWidth="1"/>
    <col min="8964" max="8965" width="10" style="521" customWidth="1"/>
    <col min="8966" max="8968" width="11" style="521"/>
    <col min="8969" max="8969" width="13.75" style="521" customWidth="1"/>
    <col min="8970" max="9216" width="11" style="521"/>
    <col min="9217" max="9217" width="2.375" style="521" customWidth="1"/>
    <col min="9218" max="9218" width="15.125" style="521" customWidth="1"/>
    <col min="9219" max="9219" width="20.375" style="521" customWidth="1"/>
    <col min="9220" max="9221" width="10" style="521" customWidth="1"/>
    <col min="9222" max="9224" width="11" style="521"/>
    <col min="9225" max="9225" width="13.75" style="521" customWidth="1"/>
    <col min="9226" max="9472" width="11" style="521"/>
    <col min="9473" max="9473" width="2.375" style="521" customWidth="1"/>
    <col min="9474" max="9474" width="15.125" style="521" customWidth="1"/>
    <col min="9475" max="9475" width="20.375" style="521" customWidth="1"/>
    <col min="9476" max="9477" width="10" style="521" customWidth="1"/>
    <col min="9478" max="9480" width="11" style="521"/>
    <col min="9481" max="9481" width="13.75" style="521" customWidth="1"/>
    <col min="9482" max="9728" width="11" style="521"/>
    <col min="9729" max="9729" width="2.375" style="521" customWidth="1"/>
    <col min="9730" max="9730" width="15.125" style="521" customWidth="1"/>
    <col min="9731" max="9731" width="20.375" style="521" customWidth="1"/>
    <col min="9732" max="9733" width="10" style="521" customWidth="1"/>
    <col min="9734" max="9736" width="11" style="521"/>
    <col min="9737" max="9737" width="13.75" style="521" customWidth="1"/>
    <col min="9738" max="9984" width="11" style="521"/>
    <col min="9985" max="9985" width="2.375" style="521" customWidth="1"/>
    <col min="9986" max="9986" width="15.125" style="521" customWidth="1"/>
    <col min="9987" max="9987" width="20.375" style="521" customWidth="1"/>
    <col min="9988" max="9989" width="10" style="521" customWidth="1"/>
    <col min="9990" max="9992" width="11" style="521"/>
    <col min="9993" max="9993" width="13.75" style="521" customWidth="1"/>
    <col min="9994" max="10240" width="11" style="521"/>
    <col min="10241" max="10241" width="2.375" style="521" customWidth="1"/>
    <col min="10242" max="10242" width="15.125" style="521" customWidth="1"/>
    <col min="10243" max="10243" width="20.375" style="521" customWidth="1"/>
    <col min="10244" max="10245" width="10" style="521" customWidth="1"/>
    <col min="10246" max="10248" width="11" style="521"/>
    <col min="10249" max="10249" width="13.75" style="521" customWidth="1"/>
    <col min="10250" max="10496" width="11" style="521"/>
    <col min="10497" max="10497" width="2.375" style="521" customWidth="1"/>
    <col min="10498" max="10498" width="15.125" style="521" customWidth="1"/>
    <col min="10499" max="10499" width="20.375" style="521" customWidth="1"/>
    <col min="10500" max="10501" width="10" style="521" customWidth="1"/>
    <col min="10502" max="10504" width="11" style="521"/>
    <col min="10505" max="10505" width="13.75" style="521" customWidth="1"/>
    <col min="10506" max="10752" width="11" style="521"/>
    <col min="10753" max="10753" width="2.375" style="521" customWidth="1"/>
    <col min="10754" max="10754" width="15.125" style="521" customWidth="1"/>
    <col min="10755" max="10755" width="20.375" style="521" customWidth="1"/>
    <col min="10756" max="10757" width="10" style="521" customWidth="1"/>
    <col min="10758" max="10760" width="11" style="521"/>
    <col min="10761" max="10761" width="13.75" style="521" customWidth="1"/>
    <col min="10762" max="11008" width="11" style="521"/>
    <col min="11009" max="11009" width="2.375" style="521" customWidth="1"/>
    <col min="11010" max="11010" width="15.125" style="521" customWidth="1"/>
    <col min="11011" max="11011" width="20.375" style="521" customWidth="1"/>
    <col min="11012" max="11013" width="10" style="521" customWidth="1"/>
    <col min="11014" max="11016" width="11" style="521"/>
    <col min="11017" max="11017" width="13.75" style="521" customWidth="1"/>
    <col min="11018" max="11264" width="11" style="521"/>
    <col min="11265" max="11265" width="2.375" style="521" customWidth="1"/>
    <col min="11266" max="11266" width="15.125" style="521" customWidth="1"/>
    <col min="11267" max="11267" width="20.375" style="521" customWidth="1"/>
    <col min="11268" max="11269" width="10" style="521" customWidth="1"/>
    <col min="11270" max="11272" width="11" style="521"/>
    <col min="11273" max="11273" width="13.75" style="521" customWidth="1"/>
    <col min="11274" max="11520" width="11" style="521"/>
    <col min="11521" max="11521" width="2.375" style="521" customWidth="1"/>
    <col min="11522" max="11522" width="15.125" style="521" customWidth="1"/>
    <col min="11523" max="11523" width="20.375" style="521" customWidth="1"/>
    <col min="11524" max="11525" width="10" style="521" customWidth="1"/>
    <col min="11526" max="11528" width="11" style="521"/>
    <col min="11529" max="11529" width="13.75" style="521" customWidth="1"/>
    <col min="11530" max="11776" width="11" style="521"/>
    <col min="11777" max="11777" width="2.375" style="521" customWidth="1"/>
    <col min="11778" max="11778" width="15.125" style="521" customWidth="1"/>
    <col min="11779" max="11779" width="20.375" style="521" customWidth="1"/>
    <col min="11780" max="11781" width="10" style="521" customWidth="1"/>
    <col min="11782" max="11784" width="11" style="521"/>
    <col min="11785" max="11785" width="13.75" style="521" customWidth="1"/>
    <col min="11786" max="12032" width="11" style="521"/>
    <col min="12033" max="12033" width="2.375" style="521" customWidth="1"/>
    <col min="12034" max="12034" width="15.125" style="521" customWidth="1"/>
    <col min="12035" max="12035" width="20.375" style="521" customWidth="1"/>
    <col min="12036" max="12037" width="10" style="521" customWidth="1"/>
    <col min="12038" max="12040" width="11" style="521"/>
    <col min="12041" max="12041" width="13.75" style="521" customWidth="1"/>
    <col min="12042" max="12288" width="11" style="521"/>
    <col min="12289" max="12289" width="2.375" style="521" customWidth="1"/>
    <col min="12290" max="12290" width="15.125" style="521" customWidth="1"/>
    <col min="12291" max="12291" width="20.375" style="521" customWidth="1"/>
    <col min="12292" max="12293" width="10" style="521" customWidth="1"/>
    <col min="12294" max="12296" width="11" style="521"/>
    <col min="12297" max="12297" width="13.75" style="521" customWidth="1"/>
    <col min="12298" max="12544" width="11" style="521"/>
    <col min="12545" max="12545" width="2.375" style="521" customWidth="1"/>
    <col min="12546" max="12546" width="15.125" style="521" customWidth="1"/>
    <col min="12547" max="12547" width="20.375" style="521" customWidth="1"/>
    <col min="12548" max="12549" width="10" style="521" customWidth="1"/>
    <col min="12550" max="12552" width="11" style="521"/>
    <col min="12553" max="12553" width="13.75" style="521" customWidth="1"/>
    <col min="12554" max="12800" width="11" style="521"/>
    <col min="12801" max="12801" width="2.375" style="521" customWidth="1"/>
    <col min="12802" max="12802" width="15.125" style="521" customWidth="1"/>
    <col min="12803" max="12803" width="20.375" style="521" customWidth="1"/>
    <col min="12804" max="12805" width="10" style="521" customWidth="1"/>
    <col min="12806" max="12808" width="11" style="521"/>
    <col min="12809" max="12809" width="13.75" style="521" customWidth="1"/>
    <col min="12810" max="13056" width="11" style="521"/>
    <col min="13057" max="13057" width="2.375" style="521" customWidth="1"/>
    <col min="13058" max="13058" width="15.125" style="521" customWidth="1"/>
    <col min="13059" max="13059" width="20.375" style="521" customWidth="1"/>
    <col min="13060" max="13061" width="10" style="521" customWidth="1"/>
    <col min="13062" max="13064" width="11" style="521"/>
    <col min="13065" max="13065" width="13.75" style="521" customWidth="1"/>
    <col min="13066" max="13312" width="11" style="521"/>
    <col min="13313" max="13313" width="2.375" style="521" customWidth="1"/>
    <col min="13314" max="13314" width="15.125" style="521" customWidth="1"/>
    <col min="13315" max="13315" width="20.375" style="521" customWidth="1"/>
    <col min="13316" max="13317" width="10" style="521" customWidth="1"/>
    <col min="13318" max="13320" width="11" style="521"/>
    <col min="13321" max="13321" width="13.75" style="521" customWidth="1"/>
    <col min="13322" max="13568" width="11" style="521"/>
    <col min="13569" max="13569" width="2.375" style="521" customWidth="1"/>
    <col min="13570" max="13570" width="15.125" style="521" customWidth="1"/>
    <col min="13571" max="13571" width="20.375" style="521" customWidth="1"/>
    <col min="13572" max="13573" width="10" style="521" customWidth="1"/>
    <col min="13574" max="13576" width="11" style="521"/>
    <col min="13577" max="13577" width="13.75" style="521" customWidth="1"/>
    <col min="13578" max="13824" width="11" style="521"/>
    <col min="13825" max="13825" width="2.375" style="521" customWidth="1"/>
    <col min="13826" max="13826" width="15.125" style="521" customWidth="1"/>
    <col min="13827" max="13827" width="20.375" style="521" customWidth="1"/>
    <col min="13828" max="13829" width="10" style="521" customWidth="1"/>
    <col min="13830" max="13832" width="11" style="521"/>
    <col min="13833" max="13833" width="13.75" style="521" customWidth="1"/>
    <col min="13834" max="14080" width="11" style="521"/>
    <col min="14081" max="14081" width="2.375" style="521" customWidth="1"/>
    <col min="14082" max="14082" width="15.125" style="521" customWidth="1"/>
    <col min="14083" max="14083" width="20.375" style="521" customWidth="1"/>
    <col min="14084" max="14085" width="10" style="521" customWidth="1"/>
    <col min="14086" max="14088" width="11" style="521"/>
    <col min="14089" max="14089" width="13.75" style="521" customWidth="1"/>
    <col min="14090" max="14336" width="11" style="521"/>
    <col min="14337" max="14337" width="2.375" style="521" customWidth="1"/>
    <col min="14338" max="14338" width="15.125" style="521" customWidth="1"/>
    <col min="14339" max="14339" width="20.375" style="521" customWidth="1"/>
    <col min="14340" max="14341" width="10" style="521" customWidth="1"/>
    <col min="14342" max="14344" width="11" style="521"/>
    <col min="14345" max="14345" width="13.75" style="521" customWidth="1"/>
    <col min="14346" max="14592" width="11" style="521"/>
    <col min="14593" max="14593" width="2.375" style="521" customWidth="1"/>
    <col min="14594" max="14594" width="15.125" style="521" customWidth="1"/>
    <col min="14595" max="14595" width="20.375" style="521" customWidth="1"/>
    <col min="14596" max="14597" width="10" style="521" customWidth="1"/>
    <col min="14598" max="14600" width="11" style="521"/>
    <col min="14601" max="14601" width="13.75" style="521" customWidth="1"/>
    <col min="14602" max="14848" width="11" style="521"/>
    <col min="14849" max="14849" width="2.375" style="521" customWidth="1"/>
    <col min="14850" max="14850" width="15.125" style="521" customWidth="1"/>
    <col min="14851" max="14851" width="20.375" style="521" customWidth="1"/>
    <col min="14852" max="14853" width="10" style="521" customWidth="1"/>
    <col min="14854" max="14856" width="11" style="521"/>
    <col min="14857" max="14857" width="13.75" style="521" customWidth="1"/>
    <col min="14858" max="15104" width="11" style="521"/>
    <col min="15105" max="15105" width="2.375" style="521" customWidth="1"/>
    <col min="15106" max="15106" width="15.125" style="521" customWidth="1"/>
    <col min="15107" max="15107" width="20.375" style="521" customWidth="1"/>
    <col min="15108" max="15109" width="10" style="521" customWidth="1"/>
    <col min="15110" max="15112" width="11" style="521"/>
    <col min="15113" max="15113" width="13.75" style="521" customWidth="1"/>
    <col min="15114" max="15360" width="11" style="521"/>
    <col min="15361" max="15361" width="2.375" style="521" customWidth="1"/>
    <col min="15362" max="15362" width="15.125" style="521" customWidth="1"/>
    <col min="15363" max="15363" width="20.375" style="521" customWidth="1"/>
    <col min="15364" max="15365" width="10" style="521" customWidth="1"/>
    <col min="15366" max="15368" width="11" style="521"/>
    <col min="15369" max="15369" width="13.75" style="521" customWidth="1"/>
    <col min="15370" max="15616" width="11" style="521"/>
    <col min="15617" max="15617" width="2.375" style="521" customWidth="1"/>
    <col min="15618" max="15618" width="15.125" style="521" customWidth="1"/>
    <col min="15619" max="15619" width="20.375" style="521" customWidth="1"/>
    <col min="15620" max="15621" width="10" style="521" customWidth="1"/>
    <col min="15622" max="15624" width="11" style="521"/>
    <col min="15625" max="15625" width="13.75" style="521" customWidth="1"/>
    <col min="15626" max="15872" width="11" style="521"/>
    <col min="15873" max="15873" width="2.375" style="521" customWidth="1"/>
    <col min="15874" max="15874" width="15.125" style="521" customWidth="1"/>
    <col min="15875" max="15875" width="20.375" style="521" customWidth="1"/>
    <col min="15876" max="15877" width="10" style="521" customWidth="1"/>
    <col min="15878" max="15880" width="11" style="521"/>
    <col min="15881" max="15881" width="13.75" style="521" customWidth="1"/>
    <col min="15882" max="16128" width="11" style="521"/>
    <col min="16129" max="16129" width="2.375" style="521" customWidth="1"/>
    <col min="16130" max="16130" width="15.125" style="521" customWidth="1"/>
    <col min="16131" max="16131" width="20.375" style="521" customWidth="1"/>
    <col min="16132" max="16133" width="10" style="521" customWidth="1"/>
    <col min="16134" max="16136" width="11" style="521"/>
    <col min="16137" max="16137" width="13.75" style="521" customWidth="1"/>
    <col min="16138" max="16384" width="11" style="521"/>
  </cols>
  <sheetData>
    <row r="1" spans="1:11" s="495" customFormat="1" ht="33.6" customHeight="1" x14ac:dyDescent="0.2">
      <c r="A1" s="494"/>
      <c r="B1" s="494"/>
      <c r="C1" s="494"/>
      <c r="D1" s="494"/>
      <c r="E1" s="15"/>
      <c r="F1" s="15"/>
      <c r="G1" s="15"/>
      <c r="I1" s="496"/>
    </row>
    <row r="2" spans="1:11" s="71" customFormat="1" ht="13.15" customHeight="1" x14ac:dyDescent="0.2">
      <c r="A2" s="497"/>
      <c r="C2" s="498"/>
      <c r="D2" s="498"/>
      <c r="G2" s="499" t="s">
        <v>479</v>
      </c>
      <c r="H2" s="500"/>
      <c r="I2" s="500"/>
      <c r="K2" s="496"/>
    </row>
    <row r="3" spans="1:11" s="495" customFormat="1" ht="19.5" customHeight="1" x14ac:dyDescent="0.25">
      <c r="A3" s="501" t="s">
        <v>480</v>
      </c>
      <c r="D3" s="502"/>
    </row>
    <row r="4" spans="1:11" s="71" customFormat="1" ht="19.5" customHeight="1" x14ac:dyDescent="0.2">
      <c r="A4" s="497"/>
      <c r="C4" s="498"/>
      <c r="D4" s="498"/>
      <c r="E4" s="498"/>
      <c r="G4" s="503"/>
      <c r="H4" s="500"/>
      <c r="I4" s="500"/>
    </row>
    <row r="5" spans="1:11" s="71" customFormat="1" ht="13.15" customHeight="1" x14ac:dyDescent="0.2">
      <c r="A5" s="497"/>
      <c r="C5" s="498"/>
      <c r="D5" s="498"/>
      <c r="E5" s="498"/>
      <c r="G5" s="503"/>
      <c r="H5" s="500"/>
      <c r="I5" s="500"/>
    </row>
    <row r="6" spans="1:11" s="71" customFormat="1" ht="13.15" customHeight="1" x14ac:dyDescent="0.2">
      <c r="A6" s="691" t="s">
        <v>481</v>
      </c>
      <c r="B6" s="673"/>
      <c r="C6" s="673"/>
      <c r="D6" s="673"/>
      <c r="E6" s="673"/>
      <c r="F6" s="692"/>
      <c r="G6" s="692"/>
      <c r="H6" s="500"/>
      <c r="I6" s="500"/>
    </row>
    <row r="7" spans="1:11" s="71" customFormat="1" ht="13.15" customHeight="1" x14ac:dyDescent="0.2">
      <c r="A7" s="497"/>
      <c r="C7" s="498"/>
      <c r="D7" s="498"/>
      <c r="E7" s="498"/>
      <c r="G7" s="503"/>
      <c r="H7" s="500"/>
      <c r="I7" s="500"/>
    </row>
    <row r="8" spans="1:11" s="503" customFormat="1" ht="13.15" customHeight="1" x14ac:dyDescent="0.2">
      <c r="B8" s="504" t="s">
        <v>482</v>
      </c>
      <c r="C8" s="505"/>
      <c r="D8" s="505"/>
      <c r="E8" s="506"/>
      <c r="F8" s="507"/>
      <c r="G8" s="507"/>
      <c r="H8" s="500"/>
      <c r="I8" s="500"/>
    </row>
    <row r="9" spans="1:11" s="503" customFormat="1" ht="13.15" customHeight="1" x14ac:dyDescent="0.2">
      <c r="A9" s="508"/>
      <c r="B9" s="683" t="s">
        <v>483</v>
      </c>
      <c r="C9" s="683"/>
      <c r="D9" s="684"/>
      <c r="E9" s="459"/>
      <c r="F9" s="459"/>
      <c r="H9" s="500"/>
      <c r="I9" s="500"/>
    </row>
    <row r="10" spans="1:11" s="503" customFormat="1" ht="13.15" customHeight="1" x14ac:dyDescent="0.2">
      <c r="A10" s="508"/>
      <c r="B10" s="683" t="s">
        <v>484</v>
      </c>
      <c r="C10" s="683"/>
      <c r="D10" s="684"/>
      <c r="E10" s="509"/>
      <c r="G10" s="510"/>
      <c r="H10" s="511"/>
      <c r="I10" s="511"/>
    </row>
    <row r="11" spans="1:11" s="503" customFormat="1" ht="13.15" customHeight="1" x14ac:dyDescent="0.2">
      <c r="A11" s="508"/>
      <c r="B11" s="683" t="s">
        <v>485</v>
      </c>
      <c r="C11" s="683"/>
      <c r="D11" s="684"/>
      <c r="E11" s="509"/>
      <c r="G11" s="510"/>
      <c r="H11" s="512"/>
      <c r="I11" s="512"/>
    </row>
    <row r="12" spans="1:11" s="503" customFormat="1" ht="13.15" customHeight="1" x14ac:dyDescent="0.2">
      <c r="A12" s="508"/>
      <c r="B12" s="683" t="s">
        <v>486</v>
      </c>
      <c r="C12" s="683"/>
      <c r="D12" s="684"/>
      <c r="E12" s="509"/>
      <c r="G12" s="510"/>
      <c r="H12" s="512"/>
      <c r="I12" s="512"/>
    </row>
    <row r="13" spans="1:11" s="503" customFormat="1" ht="13.15" customHeight="1" x14ac:dyDescent="0.2">
      <c r="A13" s="508"/>
      <c r="B13" s="683" t="s">
        <v>487</v>
      </c>
      <c r="C13" s="683"/>
      <c r="D13" s="684"/>
      <c r="E13" s="509"/>
      <c r="G13" s="510"/>
    </row>
    <row r="14" spans="1:11" s="503" customFormat="1" ht="13.15" customHeight="1" x14ac:dyDescent="0.2">
      <c r="A14" s="508"/>
      <c r="B14" s="683" t="s">
        <v>488</v>
      </c>
      <c r="C14" s="683"/>
      <c r="D14" s="684"/>
      <c r="E14" s="509"/>
      <c r="G14" s="510"/>
    </row>
    <row r="15" spans="1:11" s="503" customFormat="1" ht="13.15" customHeight="1" x14ac:dyDescent="0.2">
      <c r="A15" s="508"/>
      <c r="B15" s="683" t="s">
        <v>489</v>
      </c>
      <c r="C15" s="683"/>
      <c r="D15" s="684"/>
      <c r="E15" s="509"/>
      <c r="G15" s="510"/>
    </row>
    <row r="16" spans="1:11" s="503" customFormat="1" ht="13.15" customHeight="1" x14ac:dyDescent="0.2">
      <c r="A16" s="508"/>
      <c r="B16" s="683" t="s">
        <v>490</v>
      </c>
      <c r="C16" s="683"/>
      <c r="D16" s="684"/>
      <c r="E16" s="509"/>
      <c r="G16" s="510"/>
    </row>
    <row r="17" spans="1:8" s="503" customFormat="1" ht="13.15" customHeight="1" x14ac:dyDescent="0.2">
      <c r="A17" s="508"/>
      <c r="B17" s="690"/>
      <c r="C17" s="690"/>
      <c r="D17" s="513"/>
      <c r="E17" s="509"/>
      <c r="G17" s="510"/>
    </row>
    <row r="18" spans="1:8" s="503" customFormat="1" ht="13.15" customHeight="1" x14ac:dyDescent="0.2">
      <c r="B18" s="504" t="s">
        <v>491</v>
      </c>
      <c r="C18" s="514"/>
      <c r="D18" s="513"/>
      <c r="E18" s="509"/>
      <c r="G18" s="510"/>
    </row>
    <row r="19" spans="1:8" s="503" customFormat="1" ht="13.15" customHeight="1" x14ac:dyDescent="0.2">
      <c r="A19" s="508"/>
      <c r="B19" s="683" t="s">
        <v>492</v>
      </c>
      <c r="C19" s="683"/>
      <c r="D19" s="684"/>
      <c r="E19" s="509"/>
      <c r="G19" s="510"/>
    </row>
    <row r="20" spans="1:8" s="503" customFormat="1" ht="13.15" customHeight="1" x14ac:dyDescent="0.2">
      <c r="A20" s="508"/>
      <c r="B20" s="683" t="s">
        <v>493</v>
      </c>
      <c r="C20" s="683"/>
      <c r="D20" s="684"/>
      <c r="E20" s="509"/>
      <c r="G20" s="510"/>
    </row>
    <row r="21" spans="1:8" s="503" customFormat="1" ht="13.15" customHeight="1" x14ac:dyDescent="0.2">
      <c r="A21" s="508"/>
      <c r="B21" s="683" t="s">
        <v>494</v>
      </c>
      <c r="C21" s="683"/>
      <c r="D21" s="684"/>
      <c r="E21" s="509"/>
      <c r="G21" s="510"/>
    </row>
    <row r="22" spans="1:8" s="503" customFormat="1" ht="13.15" customHeight="1" x14ac:dyDescent="0.2">
      <c r="A22" s="508"/>
      <c r="B22" s="683" t="s">
        <v>495</v>
      </c>
      <c r="C22" s="683"/>
      <c r="D22" s="684"/>
      <c r="E22" s="509"/>
      <c r="G22" s="510"/>
    </row>
    <row r="23" spans="1:8" s="503" customFormat="1" ht="13.15" customHeight="1" x14ac:dyDescent="0.2">
      <c r="A23" s="508"/>
      <c r="B23" s="683" t="s">
        <v>496</v>
      </c>
      <c r="C23" s="683"/>
      <c r="D23" s="684"/>
      <c r="E23" s="509"/>
      <c r="G23" s="510"/>
    </row>
    <row r="24" spans="1:8" s="503" customFormat="1" ht="13.15" customHeight="1" x14ac:dyDescent="0.2">
      <c r="A24" s="508"/>
      <c r="B24" s="683" t="s">
        <v>497</v>
      </c>
      <c r="C24" s="683"/>
      <c r="D24" s="684"/>
      <c r="E24" s="509"/>
      <c r="G24" s="510"/>
    </row>
    <row r="25" spans="1:8" s="503" customFormat="1" ht="13.15" customHeight="1" x14ac:dyDescent="0.2">
      <c r="A25" s="508"/>
      <c r="B25" s="683" t="s">
        <v>498</v>
      </c>
      <c r="C25" s="683"/>
      <c r="D25" s="684"/>
      <c r="E25" s="509"/>
      <c r="G25" s="510"/>
    </row>
    <row r="26" spans="1:8" s="503" customFormat="1" ht="13.15" customHeight="1" x14ac:dyDescent="0.2">
      <c r="A26" s="508"/>
      <c r="B26" s="683" t="s">
        <v>499</v>
      </c>
      <c r="C26" s="683"/>
      <c r="D26" s="684"/>
      <c r="E26" s="509"/>
      <c r="G26" s="71"/>
    </row>
    <row r="27" spans="1:8" s="503" customFormat="1" ht="13.15" customHeight="1" x14ac:dyDescent="0.2">
      <c r="A27" s="508"/>
      <c r="B27" s="683" t="s">
        <v>500</v>
      </c>
      <c r="C27" s="683"/>
      <c r="D27" s="684"/>
      <c r="E27" s="509"/>
      <c r="G27" s="71"/>
    </row>
    <row r="28" spans="1:8" s="71" customFormat="1" ht="13.15" customHeight="1" x14ac:dyDescent="0.2">
      <c r="A28" s="508"/>
      <c r="B28" s="683" t="s">
        <v>501</v>
      </c>
      <c r="C28" s="683"/>
      <c r="D28" s="684"/>
      <c r="E28" s="509"/>
      <c r="F28" s="503"/>
    </row>
    <row r="29" spans="1:8" s="71" customFormat="1" ht="13.15" customHeight="1" x14ac:dyDescent="0.2">
      <c r="A29" s="508"/>
      <c r="B29" s="683" t="s">
        <v>502</v>
      </c>
      <c r="C29" s="683"/>
      <c r="D29" s="684"/>
      <c r="E29" s="509"/>
    </row>
    <row r="30" spans="1:8" s="71" customFormat="1" ht="13.15" customHeight="1" x14ac:dyDescent="0.2">
      <c r="A30" s="508"/>
      <c r="B30" s="683" t="s">
        <v>503</v>
      </c>
      <c r="C30" s="683"/>
      <c r="D30" s="684"/>
      <c r="E30" s="509"/>
    </row>
    <row r="31" spans="1:8" s="71" customFormat="1" ht="13.15" customHeight="1" x14ac:dyDescent="0.2">
      <c r="A31" s="508"/>
      <c r="B31" s="683" t="s">
        <v>504</v>
      </c>
      <c r="C31" s="683"/>
      <c r="D31" s="684"/>
      <c r="E31" s="509"/>
      <c r="H31" s="515"/>
    </row>
    <row r="32" spans="1:8" s="71" customFormat="1" ht="13.15" customHeight="1" x14ac:dyDescent="0.2">
      <c r="A32" s="508"/>
      <c r="B32" s="683" t="s">
        <v>505</v>
      </c>
      <c r="C32" s="683"/>
      <c r="D32" s="684"/>
      <c r="E32" s="509"/>
      <c r="H32" s="515"/>
    </row>
    <row r="33" spans="1:8" s="503" customFormat="1" ht="13.15" customHeight="1" x14ac:dyDescent="0.2">
      <c r="A33" s="508"/>
      <c r="B33" s="683" t="s">
        <v>506</v>
      </c>
      <c r="C33" s="683"/>
      <c r="D33" s="684"/>
      <c r="E33" s="509"/>
      <c r="F33" s="71"/>
      <c r="G33" s="71"/>
      <c r="H33" s="516"/>
    </row>
    <row r="34" spans="1:8" ht="13.15" customHeight="1" x14ac:dyDescent="0.2">
      <c r="A34" s="508"/>
      <c r="B34" s="517"/>
      <c r="C34" s="518"/>
      <c r="D34" s="519"/>
      <c r="E34" s="509"/>
      <c r="F34" s="71"/>
      <c r="G34" s="71"/>
      <c r="H34" s="520"/>
    </row>
    <row r="35" spans="1:8" ht="13.15" customHeight="1" x14ac:dyDescent="0.2">
      <c r="A35" s="685" t="s">
        <v>507</v>
      </c>
      <c r="B35" s="685"/>
      <c r="C35" s="685"/>
      <c r="D35" s="685"/>
      <c r="E35" s="685"/>
      <c r="F35" s="685"/>
      <c r="G35" s="685"/>
      <c r="H35" s="520"/>
    </row>
    <row r="36" spans="1:8" ht="13.15" customHeight="1" x14ac:dyDescent="0.2">
      <c r="A36" s="522"/>
      <c r="B36" s="523"/>
      <c r="C36" s="523"/>
      <c r="D36" s="524"/>
      <c r="E36" s="524"/>
      <c r="F36" s="524"/>
      <c r="G36" s="524"/>
      <c r="H36" s="520"/>
    </row>
    <row r="37" spans="1:8" ht="13.15" customHeight="1" x14ac:dyDescent="0.2">
      <c r="A37" s="682" t="s">
        <v>508</v>
      </c>
      <c r="B37" s="682"/>
      <c r="C37" s="682"/>
      <c r="D37" s="682"/>
      <c r="E37" s="682"/>
      <c r="F37" s="682"/>
      <c r="G37" s="682"/>
      <c r="H37" s="520"/>
    </row>
    <row r="38" spans="1:8" ht="13.15" customHeight="1" x14ac:dyDescent="0.2">
      <c r="A38" s="525"/>
      <c r="B38" s="526"/>
      <c r="C38" s="526"/>
      <c r="D38" s="513"/>
      <c r="E38" s="527"/>
      <c r="F38" s="515"/>
      <c r="G38" s="515"/>
      <c r="H38" s="520"/>
    </row>
    <row r="39" spans="1:8" ht="13.15" customHeight="1" x14ac:dyDescent="0.2">
      <c r="A39" s="686" t="s">
        <v>509</v>
      </c>
      <c r="B39" s="686"/>
      <c r="C39" s="686"/>
      <c r="D39" s="686"/>
      <c r="E39" s="686"/>
      <c r="F39" s="687"/>
      <c r="G39" s="687"/>
    </row>
    <row r="40" spans="1:8" ht="13.15" customHeight="1" x14ac:dyDescent="0.2">
      <c r="A40" s="687"/>
      <c r="B40" s="687"/>
      <c r="C40" s="687"/>
      <c r="D40" s="687"/>
      <c r="E40" s="687"/>
      <c r="F40" s="687"/>
      <c r="G40" s="687"/>
    </row>
    <row r="41" spans="1:8" ht="13.15" customHeight="1" x14ac:dyDescent="0.2">
      <c r="A41" s="528"/>
      <c r="B41" s="528"/>
      <c r="C41" s="528"/>
      <c r="D41" s="529"/>
      <c r="E41" s="529"/>
      <c r="F41" s="520"/>
      <c r="G41" s="520"/>
    </row>
    <row r="42" spans="1:8" ht="13.15" customHeight="1" x14ac:dyDescent="0.2">
      <c r="A42" s="688" t="s">
        <v>510</v>
      </c>
      <c r="B42" s="689"/>
      <c r="C42" s="689"/>
      <c r="D42" s="689"/>
      <c r="E42" s="689"/>
      <c r="F42" s="689"/>
      <c r="G42" s="689"/>
    </row>
    <row r="43" spans="1:8" ht="13.15" customHeight="1" x14ac:dyDescent="0.2">
      <c r="A43" s="682" t="s">
        <v>511</v>
      </c>
      <c r="B43" s="682"/>
      <c r="C43" s="530" t="s">
        <v>512</v>
      </c>
      <c r="D43" s="530"/>
      <c r="E43" s="530"/>
      <c r="F43" s="530"/>
      <c r="G43" s="530"/>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4" t="s">
        <v>7</v>
      </c>
      <c r="B4" s="554"/>
      <c r="C4" s="554"/>
      <c r="D4" s="554"/>
      <c r="E4" s="554"/>
      <c r="F4" s="554"/>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56" t="s">
        <v>13</v>
      </c>
      <c r="D10" s="556"/>
      <c r="E10" s="556"/>
      <c r="F10" s="556"/>
    </row>
    <row r="11" spans="1:6" ht="12.75" customHeight="1" x14ac:dyDescent="0.2">
      <c r="A11" s="22"/>
      <c r="B11" s="21"/>
      <c r="C11" s="28"/>
      <c r="D11" s="27"/>
      <c r="E11" s="29"/>
      <c r="F11" s="27"/>
    </row>
    <row r="12" spans="1:6" ht="12.75" customHeight="1" x14ac:dyDescent="0.2">
      <c r="A12" s="25" t="s">
        <v>14</v>
      </c>
      <c r="B12" s="21"/>
      <c r="C12" s="557" t="s">
        <v>15</v>
      </c>
      <c r="D12" s="557"/>
      <c r="E12" s="557"/>
      <c r="F12" s="557"/>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8" t="s">
        <v>20</v>
      </c>
      <c r="B18" s="558"/>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9" t="s">
        <v>38</v>
      </c>
      <c r="D33" s="553"/>
      <c r="E33" s="553"/>
      <c r="F33" s="553"/>
    </row>
    <row r="34" spans="1:6" ht="12.75" customHeight="1" x14ac:dyDescent="0.2">
      <c r="A34" s="26"/>
      <c r="B34" s="26"/>
      <c r="C34" s="560" t="s">
        <v>39</v>
      </c>
      <c r="D34" s="561"/>
      <c r="E34" s="561"/>
      <c r="F34" s="561"/>
    </row>
    <row r="35" spans="1:6" ht="25.5" customHeight="1" x14ac:dyDescent="0.2">
      <c r="A35" s="26"/>
      <c r="B35" s="26"/>
      <c r="C35" s="562" t="s">
        <v>40</v>
      </c>
      <c r="D35" s="563"/>
      <c r="E35" s="563"/>
      <c r="F35" s="563"/>
    </row>
    <row r="36" spans="1:6" ht="12.75" x14ac:dyDescent="0.2">
      <c r="B36" s="26"/>
    </row>
    <row r="37" spans="1:6" ht="12.75" x14ac:dyDescent="0.2">
      <c r="A37" s="22" t="s">
        <v>41</v>
      </c>
      <c r="C37" s="45" t="s">
        <v>42</v>
      </c>
      <c r="D37" s="36"/>
      <c r="E37" s="36"/>
      <c r="F37" s="36"/>
    </row>
    <row r="38" spans="1:6" ht="28.5" customHeight="1" x14ac:dyDescent="0.2">
      <c r="C38" s="553" t="s">
        <v>43</v>
      </c>
      <c r="D38" s="553"/>
      <c r="E38" s="553"/>
      <c r="F38" s="553"/>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4" t="s">
        <v>89</v>
      </c>
      <c r="C41" s="564"/>
      <c r="D41" s="564"/>
      <c r="E41" s="564"/>
      <c r="F41" s="564"/>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7" t="s">
        <v>91</v>
      </c>
      <c r="B3" s="568"/>
      <c r="C3" s="568"/>
      <c r="D3" s="568"/>
      <c r="E3" s="568"/>
      <c r="F3" s="568"/>
      <c r="G3" s="568"/>
      <c r="H3" s="568"/>
      <c r="I3" s="568"/>
      <c r="J3" s="568"/>
    </row>
    <row r="4" spans="1:15" s="94" customFormat="1" ht="12" customHeight="1" x14ac:dyDescent="0.2">
      <c r="A4" s="569" t="s">
        <v>92</v>
      </c>
      <c r="B4" s="569"/>
      <c r="C4" s="569"/>
      <c r="D4" s="569"/>
      <c r="E4" s="569"/>
      <c r="F4" s="569"/>
      <c r="G4" s="569"/>
      <c r="H4" s="569"/>
      <c r="I4" s="569"/>
      <c r="J4" s="569"/>
    </row>
    <row r="5" spans="1:15" s="94" customFormat="1" ht="12" customHeight="1" x14ac:dyDescent="0.2">
      <c r="A5" s="570" t="s">
        <v>57</v>
      </c>
      <c r="B5" s="570"/>
      <c r="C5" s="570"/>
      <c r="D5" s="570"/>
      <c r="E5" s="95"/>
      <c r="F5" s="95"/>
      <c r="G5" s="95"/>
      <c r="H5" s="95"/>
      <c r="I5" s="95"/>
      <c r="J5" s="95"/>
    </row>
    <row r="6" spans="1:15" s="94" customFormat="1" ht="35.1" customHeight="1" x14ac:dyDescent="0.2">
      <c r="A6" s="571" t="s">
        <v>519</v>
      </c>
      <c r="B6" s="572"/>
      <c r="C6" s="572"/>
      <c r="D6" s="572"/>
      <c r="E6" s="572"/>
      <c r="F6" s="572"/>
      <c r="G6" s="572"/>
      <c r="H6" s="572"/>
      <c r="I6" s="572"/>
      <c r="J6" s="572"/>
    </row>
    <row r="7" spans="1:15" s="91" customFormat="1" ht="12" customHeight="1" x14ac:dyDescent="0.2">
      <c r="A7" s="573" t="s">
        <v>93</v>
      </c>
      <c r="B7" s="574"/>
      <c r="C7" s="579" t="s">
        <v>94</v>
      </c>
      <c r="D7" s="582" t="s">
        <v>95</v>
      </c>
      <c r="E7" s="583"/>
      <c r="F7" s="583"/>
      <c r="G7" s="583"/>
      <c r="H7" s="584"/>
      <c r="I7" s="585" t="s">
        <v>96</v>
      </c>
      <c r="J7" s="586"/>
      <c r="K7" s="96"/>
      <c r="L7" s="96"/>
      <c r="M7" s="96"/>
      <c r="N7" s="96"/>
      <c r="O7" s="96"/>
    </row>
    <row r="8" spans="1:15" ht="34.5" customHeight="1" x14ac:dyDescent="0.2">
      <c r="A8" s="575"/>
      <c r="B8" s="576"/>
      <c r="C8" s="580"/>
      <c r="D8" s="589" t="s">
        <v>97</v>
      </c>
      <c r="E8" s="589" t="s">
        <v>98</v>
      </c>
      <c r="F8" s="589" t="s">
        <v>99</v>
      </c>
      <c r="G8" s="589" t="s">
        <v>100</v>
      </c>
      <c r="H8" s="589" t="s">
        <v>101</v>
      </c>
      <c r="I8" s="587"/>
      <c r="J8" s="588"/>
    </row>
    <row r="9" spans="1:15" ht="12" customHeight="1" x14ac:dyDescent="0.2">
      <c r="A9" s="575"/>
      <c r="B9" s="576"/>
      <c r="C9" s="580"/>
      <c r="D9" s="590"/>
      <c r="E9" s="590"/>
      <c r="F9" s="590"/>
      <c r="G9" s="590"/>
      <c r="H9" s="590"/>
      <c r="I9" s="98" t="s">
        <v>102</v>
      </c>
      <c r="J9" s="99" t="s">
        <v>103</v>
      </c>
    </row>
    <row r="10" spans="1:15" ht="12" customHeight="1" x14ac:dyDescent="0.2">
      <c r="A10" s="577"/>
      <c r="B10" s="578"/>
      <c r="C10" s="581"/>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162268</v>
      </c>
      <c r="E12" s="114">
        <v>163938</v>
      </c>
      <c r="F12" s="114">
        <v>166064</v>
      </c>
      <c r="G12" s="114">
        <v>165432</v>
      </c>
      <c r="H12" s="114">
        <v>164937</v>
      </c>
      <c r="I12" s="115" t="s">
        <v>520</v>
      </c>
      <c r="J12" s="116" t="s">
        <v>520</v>
      </c>
      <c r="N12" s="117"/>
    </row>
    <row r="13" spans="1:15" s="110" customFormat="1" ht="13.5" customHeight="1" x14ac:dyDescent="0.2">
      <c r="A13" s="118" t="s">
        <v>105</v>
      </c>
      <c r="B13" s="119" t="s">
        <v>106</v>
      </c>
      <c r="C13" s="113">
        <v>52.419454236201837</v>
      </c>
      <c r="D13" s="114">
        <v>85060</v>
      </c>
      <c r="E13" s="114">
        <v>85760</v>
      </c>
      <c r="F13" s="114">
        <v>87228</v>
      </c>
      <c r="G13" s="114">
        <v>86594</v>
      </c>
      <c r="H13" s="114">
        <v>85910</v>
      </c>
      <c r="I13" s="115" t="s">
        <v>520</v>
      </c>
      <c r="J13" s="116" t="s">
        <v>520</v>
      </c>
    </row>
    <row r="14" spans="1:15" s="110" customFormat="1" ht="13.5" customHeight="1" x14ac:dyDescent="0.2">
      <c r="A14" s="120"/>
      <c r="B14" s="119" t="s">
        <v>107</v>
      </c>
      <c r="C14" s="113">
        <v>47.580545763798163</v>
      </c>
      <c r="D14" s="114">
        <v>77208</v>
      </c>
      <c r="E14" s="114">
        <v>78178</v>
      </c>
      <c r="F14" s="114">
        <v>78836</v>
      </c>
      <c r="G14" s="114">
        <v>78838</v>
      </c>
      <c r="H14" s="114">
        <v>79027</v>
      </c>
      <c r="I14" s="115" t="s">
        <v>520</v>
      </c>
      <c r="J14" s="116" t="s">
        <v>520</v>
      </c>
    </row>
    <row r="15" spans="1:15" s="110" customFormat="1" ht="13.5" customHeight="1" x14ac:dyDescent="0.2">
      <c r="A15" s="118" t="s">
        <v>105</v>
      </c>
      <c r="B15" s="121" t="s">
        <v>108</v>
      </c>
      <c r="C15" s="113">
        <v>8.5229373628811604</v>
      </c>
      <c r="D15" s="114">
        <v>13830</v>
      </c>
      <c r="E15" s="114">
        <v>14262</v>
      </c>
      <c r="F15" s="114">
        <v>14753</v>
      </c>
      <c r="G15" s="114">
        <v>13331</v>
      </c>
      <c r="H15" s="114">
        <v>13564</v>
      </c>
      <c r="I15" s="115" t="s">
        <v>520</v>
      </c>
      <c r="J15" s="116" t="s">
        <v>520</v>
      </c>
    </row>
    <row r="16" spans="1:15" s="110" customFormat="1" ht="13.5" customHeight="1" x14ac:dyDescent="0.2">
      <c r="A16" s="118"/>
      <c r="B16" s="121" t="s">
        <v>109</v>
      </c>
      <c r="C16" s="113">
        <v>65.458993763403754</v>
      </c>
      <c r="D16" s="114">
        <v>106219</v>
      </c>
      <c r="E16" s="114">
        <v>107192</v>
      </c>
      <c r="F16" s="114">
        <v>108812</v>
      </c>
      <c r="G16" s="114">
        <v>109682</v>
      </c>
      <c r="H16" s="114">
        <v>109650</v>
      </c>
      <c r="I16" s="115" t="s">
        <v>520</v>
      </c>
      <c r="J16" s="116" t="s">
        <v>520</v>
      </c>
    </row>
    <row r="17" spans="1:10" s="110" customFormat="1" ht="13.5" customHeight="1" x14ac:dyDescent="0.2">
      <c r="A17" s="118"/>
      <c r="B17" s="121" t="s">
        <v>110</v>
      </c>
      <c r="C17" s="113">
        <v>25.025266842507456</v>
      </c>
      <c r="D17" s="114">
        <v>40608</v>
      </c>
      <c r="E17" s="114">
        <v>40799</v>
      </c>
      <c r="F17" s="114">
        <v>40907</v>
      </c>
      <c r="G17" s="114">
        <v>40888</v>
      </c>
      <c r="H17" s="114">
        <v>40265</v>
      </c>
      <c r="I17" s="115" t="s">
        <v>520</v>
      </c>
      <c r="J17" s="116" t="s">
        <v>520</v>
      </c>
    </row>
    <row r="18" spans="1:10" s="110" customFormat="1" ht="13.5" customHeight="1" x14ac:dyDescent="0.2">
      <c r="A18" s="120"/>
      <c r="B18" s="121" t="s">
        <v>111</v>
      </c>
      <c r="C18" s="113">
        <v>0.99280203120763177</v>
      </c>
      <c r="D18" s="114">
        <v>1611</v>
      </c>
      <c r="E18" s="114">
        <v>1685</v>
      </c>
      <c r="F18" s="114">
        <v>1592</v>
      </c>
      <c r="G18" s="114">
        <v>1531</v>
      </c>
      <c r="H18" s="114">
        <v>1458</v>
      </c>
      <c r="I18" s="115" t="s">
        <v>520</v>
      </c>
      <c r="J18" s="116" t="s">
        <v>520</v>
      </c>
    </row>
    <row r="19" spans="1:10" s="110" customFormat="1" ht="13.5" customHeight="1" x14ac:dyDescent="0.2">
      <c r="A19" s="120"/>
      <c r="B19" s="121" t="s">
        <v>112</v>
      </c>
      <c r="C19" s="113">
        <v>0.26006359849138461</v>
      </c>
      <c r="D19" s="114">
        <v>422</v>
      </c>
      <c r="E19" s="114">
        <v>449</v>
      </c>
      <c r="F19" s="114">
        <v>431</v>
      </c>
      <c r="G19" s="114">
        <v>382</v>
      </c>
      <c r="H19" s="114">
        <v>343</v>
      </c>
      <c r="I19" s="115" t="s">
        <v>520</v>
      </c>
      <c r="J19" s="116" t="s">
        <v>520</v>
      </c>
    </row>
    <row r="20" spans="1:10" s="110" customFormat="1" ht="13.5" customHeight="1" x14ac:dyDescent="0.2">
      <c r="A20" s="118" t="s">
        <v>113</v>
      </c>
      <c r="B20" s="122" t="s">
        <v>114</v>
      </c>
      <c r="C20" s="113">
        <v>74.10518401656519</v>
      </c>
      <c r="D20" s="114">
        <v>120249</v>
      </c>
      <c r="E20" s="114">
        <v>121584</v>
      </c>
      <c r="F20" s="114">
        <v>123701</v>
      </c>
      <c r="G20" s="114">
        <v>123118</v>
      </c>
      <c r="H20" s="114">
        <v>123042</v>
      </c>
      <c r="I20" s="115" t="s">
        <v>520</v>
      </c>
      <c r="J20" s="116" t="s">
        <v>520</v>
      </c>
    </row>
    <row r="21" spans="1:10" s="110" customFormat="1" ht="13.5" customHeight="1" x14ac:dyDescent="0.2">
      <c r="A21" s="120"/>
      <c r="B21" s="122" t="s">
        <v>115</v>
      </c>
      <c r="C21" s="113">
        <v>25.89481598343481</v>
      </c>
      <c r="D21" s="114">
        <v>42019</v>
      </c>
      <c r="E21" s="114">
        <v>42354</v>
      </c>
      <c r="F21" s="114">
        <v>42363</v>
      </c>
      <c r="G21" s="114">
        <v>42314</v>
      </c>
      <c r="H21" s="114">
        <v>41895</v>
      </c>
      <c r="I21" s="115" t="s">
        <v>520</v>
      </c>
      <c r="J21" s="116" t="s">
        <v>520</v>
      </c>
    </row>
    <row r="22" spans="1:10" s="110" customFormat="1" ht="13.5" customHeight="1" x14ac:dyDescent="0.2">
      <c r="A22" s="118" t="s">
        <v>113</v>
      </c>
      <c r="B22" s="122" t="s">
        <v>116</v>
      </c>
      <c r="C22" s="113">
        <v>93.936574062661776</v>
      </c>
      <c r="D22" s="114">
        <v>152429</v>
      </c>
      <c r="E22" s="114">
        <v>154348</v>
      </c>
      <c r="F22" s="114">
        <v>156210</v>
      </c>
      <c r="G22" s="114">
        <v>155966</v>
      </c>
      <c r="H22" s="114">
        <v>155771</v>
      </c>
      <c r="I22" s="115" t="s">
        <v>520</v>
      </c>
      <c r="J22" s="116" t="s">
        <v>520</v>
      </c>
    </row>
    <row r="23" spans="1:10" s="110" customFormat="1" ht="13.5" customHeight="1" x14ac:dyDescent="0.2">
      <c r="A23" s="123"/>
      <c r="B23" s="124" t="s">
        <v>117</v>
      </c>
      <c r="C23" s="125">
        <v>6.048019326053196</v>
      </c>
      <c r="D23" s="114">
        <v>9814</v>
      </c>
      <c r="E23" s="114">
        <v>9563</v>
      </c>
      <c r="F23" s="114">
        <v>9827</v>
      </c>
      <c r="G23" s="114">
        <v>9440</v>
      </c>
      <c r="H23" s="114">
        <v>9137</v>
      </c>
      <c r="I23" s="115" t="s">
        <v>520</v>
      </c>
      <c r="J23" s="116" t="s">
        <v>520</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25097</v>
      </c>
      <c r="E26" s="114">
        <v>26164</v>
      </c>
      <c r="F26" s="114">
        <v>26411</v>
      </c>
      <c r="G26" s="114">
        <v>26514</v>
      </c>
      <c r="H26" s="140">
        <v>25848</v>
      </c>
      <c r="I26" s="115" t="s">
        <v>520</v>
      </c>
      <c r="J26" s="116" t="s">
        <v>520</v>
      </c>
    </row>
    <row r="27" spans="1:10" s="110" customFormat="1" ht="13.5" customHeight="1" x14ac:dyDescent="0.2">
      <c r="A27" s="118" t="s">
        <v>105</v>
      </c>
      <c r="B27" s="119" t="s">
        <v>106</v>
      </c>
      <c r="C27" s="113">
        <v>44.969518269115831</v>
      </c>
      <c r="D27" s="115">
        <v>11286</v>
      </c>
      <c r="E27" s="114">
        <v>11650</v>
      </c>
      <c r="F27" s="114">
        <v>11808</v>
      </c>
      <c r="G27" s="114">
        <v>11768</v>
      </c>
      <c r="H27" s="140">
        <v>11442</v>
      </c>
      <c r="I27" s="115" t="s">
        <v>520</v>
      </c>
      <c r="J27" s="116" t="s">
        <v>520</v>
      </c>
    </row>
    <row r="28" spans="1:10" s="110" customFormat="1" ht="13.5" customHeight="1" x14ac:dyDescent="0.2">
      <c r="A28" s="120"/>
      <c r="B28" s="119" t="s">
        <v>107</v>
      </c>
      <c r="C28" s="113">
        <v>55.030481730884169</v>
      </c>
      <c r="D28" s="115">
        <v>13811</v>
      </c>
      <c r="E28" s="114">
        <v>14514</v>
      </c>
      <c r="F28" s="114">
        <v>14603</v>
      </c>
      <c r="G28" s="114">
        <v>14746</v>
      </c>
      <c r="H28" s="140">
        <v>14406</v>
      </c>
      <c r="I28" s="115" t="s">
        <v>520</v>
      </c>
      <c r="J28" s="116" t="s">
        <v>520</v>
      </c>
    </row>
    <row r="29" spans="1:10" s="110" customFormat="1" ht="13.5" customHeight="1" x14ac:dyDescent="0.2">
      <c r="A29" s="118" t="s">
        <v>105</v>
      </c>
      <c r="B29" s="121" t="s">
        <v>108</v>
      </c>
      <c r="C29" s="113">
        <v>10.555046419890823</v>
      </c>
      <c r="D29" s="115">
        <v>2649</v>
      </c>
      <c r="E29" s="114">
        <v>2874</v>
      </c>
      <c r="F29" s="114">
        <v>2914</v>
      </c>
      <c r="G29" s="114">
        <v>2954</v>
      </c>
      <c r="H29" s="140">
        <v>2634</v>
      </c>
      <c r="I29" s="115" t="s">
        <v>520</v>
      </c>
      <c r="J29" s="116" t="s">
        <v>520</v>
      </c>
    </row>
    <row r="30" spans="1:10" s="110" customFormat="1" ht="13.5" customHeight="1" x14ac:dyDescent="0.2">
      <c r="A30" s="118"/>
      <c r="B30" s="121" t="s">
        <v>109</v>
      </c>
      <c r="C30" s="113">
        <v>38.85723393234251</v>
      </c>
      <c r="D30" s="115">
        <v>9752</v>
      </c>
      <c r="E30" s="114">
        <v>10187</v>
      </c>
      <c r="F30" s="114">
        <v>10234</v>
      </c>
      <c r="G30" s="114">
        <v>10284</v>
      </c>
      <c r="H30" s="140">
        <v>10184</v>
      </c>
      <c r="I30" s="115" t="s">
        <v>520</v>
      </c>
      <c r="J30" s="116" t="s">
        <v>520</v>
      </c>
    </row>
    <row r="31" spans="1:10" s="110" customFormat="1" ht="13.5" customHeight="1" x14ac:dyDescent="0.2">
      <c r="A31" s="118"/>
      <c r="B31" s="121" t="s">
        <v>110</v>
      </c>
      <c r="C31" s="113">
        <v>22.895166752998367</v>
      </c>
      <c r="D31" s="115">
        <v>5746</v>
      </c>
      <c r="E31" s="114">
        <v>5913</v>
      </c>
      <c r="F31" s="114">
        <v>6008</v>
      </c>
      <c r="G31" s="114">
        <v>6113</v>
      </c>
      <c r="H31" s="140">
        <v>6134</v>
      </c>
      <c r="I31" s="115" t="s">
        <v>520</v>
      </c>
      <c r="J31" s="116" t="s">
        <v>520</v>
      </c>
    </row>
    <row r="32" spans="1:10" s="110" customFormat="1" ht="13.5" customHeight="1" x14ac:dyDescent="0.2">
      <c r="A32" s="120"/>
      <c r="B32" s="121" t="s">
        <v>111</v>
      </c>
      <c r="C32" s="113">
        <v>27.692552894768298</v>
      </c>
      <c r="D32" s="115">
        <v>6950</v>
      </c>
      <c r="E32" s="114">
        <v>7190</v>
      </c>
      <c r="F32" s="114">
        <v>7255</v>
      </c>
      <c r="G32" s="114">
        <v>7163</v>
      </c>
      <c r="H32" s="140">
        <v>6896</v>
      </c>
      <c r="I32" s="115" t="s">
        <v>520</v>
      </c>
      <c r="J32" s="116" t="s">
        <v>520</v>
      </c>
    </row>
    <row r="33" spans="1:10" s="110" customFormat="1" ht="13.5" customHeight="1" x14ac:dyDescent="0.2">
      <c r="A33" s="120"/>
      <c r="B33" s="121" t="s">
        <v>112</v>
      </c>
      <c r="C33" s="113">
        <v>3.0720803283260949</v>
      </c>
      <c r="D33" s="115">
        <v>771</v>
      </c>
      <c r="E33" s="114">
        <v>795</v>
      </c>
      <c r="F33" s="114">
        <v>818</v>
      </c>
      <c r="G33" s="114">
        <v>745</v>
      </c>
      <c r="H33" s="140">
        <v>737</v>
      </c>
      <c r="I33" s="115" t="s">
        <v>520</v>
      </c>
      <c r="J33" s="116" t="s">
        <v>520</v>
      </c>
    </row>
    <row r="34" spans="1:10" s="110" customFormat="1" ht="13.5" customHeight="1" x14ac:dyDescent="0.2">
      <c r="A34" s="118" t="s">
        <v>113</v>
      </c>
      <c r="B34" s="122" t="s">
        <v>116</v>
      </c>
      <c r="C34" s="113">
        <v>95.71661951627685</v>
      </c>
      <c r="D34" s="115">
        <v>24022</v>
      </c>
      <c r="E34" s="114">
        <v>25022</v>
      </c>
      <c r="F34" s="114">
        <v>25374</v>
      </c>
      <c r="G34" s="114">
        <v>25469</v>
      </c>
      <c r="H34" s="140">
        <v>24880</v>
      </c>
      <c r="I34" s="115" t="s">
        <v>520</v>
      </c>
      <c r="J34" s="116" t="s">
        <v>520</v>
      </c>
    </row>
    <row r="35" spans="1:10" s="110" customFormat="1" ht="13.5" customHeight="1" x14ac:dyDescent="0.2">
      <c r="A35" s="118"/>
      <c r="B35" s="119" t="s">
        <v>117</v>
      </c>
      <c r="C35" s="113">
        <v>4.191736064071403</v>
      </c>
      <c r="D35" s="115">
        <v>1052</v>
      </c>
      <c r="E35" s="114">
        <v>1121</v>
      </c>
      <c r="F35" s="114">
        <v>1019</v>
      </c>
      <c r="G35" s="114">
        <v>1030</v>
      </c>
      <c r="H35" s="140">
        <v>951</v>
      </c>
      <c r="I35" s="115" t="s">
        <v>520</v>
      </c>
      <c r="J35" s="116" t="s">
        <v>520</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15969</v>
      </c>
      <c r="E37" s="114">
        <v>16652</v>
      </c>
      <c r="F37" s="114">
        <v>16851</v>
      </c>
      <c r="G37" s="114">
        <v>17220</v>
      </c>
      <c r="H37" s="140">
        <v>16925</v>
      </c>
      <c r="I37" s="115" t="s">
        <v>520</v>
      </c>
      <c r="J37" s="116" t="s">
        <v>520</v>
      </c>
    </row>
    <row r="38" spans="1:10" s="110" customFormat="1" ht="13.5" customHeight="1" x14ac:dyDescent="0.2">
      <c r="A38" s="118" t="s">
        <v>105</v>
      </c>
      <c r="B38" s="119" t="s">
        <v>106</v>
      </c>
      <c r="C38" s="113">
        <v>47.354248857160748</v>
      </c>
      <c r="D38" s="115">
        <v>7562</v>
      </c>
      <c r="E38" s="114">
        <v>7784</v>
      </c>
      <c r="F38" s="114">
        <v>7850</v>
      </c>
      <c r="G38" s="114">
        <v>8006</v>
      </c>
      <c r="H38" s="140">
        <v>7846</v>
      </c>
      <c r="I38" s="115" t="s">
        <v>520</v>
      </c>
      <c r="J38" s="116" t="s">
        <v>520</v>
      </c>
    </row>
    <row r="39" spans="1:10" s="110" customFormat="1" ht="13.5" customHeight="1" x14ac:dyDescent="0.2">
      <c r="A39" s="120"/>
      <c r="B39" s="119" t="s">
        <v>107</v>
      </c>
      <c r="C39" s="113">
        <v>52.645751142839252</v>
      </c>
      <c r="D39" s="115">
        <v>8407</v>
      </c>
      <c r="E39" s="114">
        <v>8868</v>
      </c>
      <c r="F39" s="114">
        <v>9001</v>
      </c>
      <c r="G39" s="114">
        <v>9214</v>
      </c>
      <c r="H39" s="140">
        <v>9079</v>
      </c>
      <c r="I39" s="115" t="s">
        <v>520</v>
      </c>
      <c r="J39" s="116" t="s">
        <v>520</v>
      </c>
    </row>
    <row r="40" spans="1:10" s="110" customFormat="1" ht="13.5" customHeight="1" x14ac:dyDescent="0.2">
      <c r="A40" s="118" t="s">
        <v>105</v>
      </c>
      <c r="B40" s="121" t="s">
        <v>108</v>
      </c>
      <c r="C40" s="113">
        <v>11.716450623082222</v>
      </c>
      <c r="D40" s="115">
        <v>1871</v>
      </c>
      <c r="E40" s="114">
        <v>1994</v>
      </c>
      <c r="F40" s="114">
        <v>2029</v>
      </c>
      <c r="G40" s="114">
        <v>2218</v>
      </c>
      <c r="H40" s="140">
        <v>1938</v>
      </c>
      <c r="I40" s="115" t="s">
        <v>520</v>
      </c>
      <c r="J40" s="116" t="s">
        <v>520</v>
      </c>
    </row>
    <row r="41" spans="1:10" s="110" customFormat="1" ht="13.5" customHeight="1" x14ac:dyDescent="0.2">
      <c r="A41" s="118"/>
      <c r="B41" s="121" t="s">
        <v>109</v>
      </c>
      <c r="C41" s="113">
        <v>21.059552883712193</v>
      </c>
      <c r="D41" s="115">
        <v>3363</v>
      </c>
      <c r="E41" s="114">
        <v>3544</v>
      </c>
      <c r="F41" s="114">
        <v>3550</v>
      </c>
      <c r="G41" s="114">
        <v>3649</v>
      </c>
      <c r="H41" s="140">
        <v>3771</v>
      </c>
      <c r="I41" s="115" t="s">
        <v>520</v>
      </c>
      <c r="J41" s="116" t="s">
        <v>520</v>
      </c>
    </row>
    <row r="42" spans="1:10" s="110" customFormat="1" ht="13.5" customHeight="1" x14ac:dyDescent="0.2">
      <c r="A42" s="118"/>
      <c r="B42" s="121" t="s">
        <v>110</v>
      </c>
      <c r="C42" s="113">
        <v>24.484939570417684</v>
      </c>
      <c r="D42" s="115">
        <v>3910</v>
      </c>
      <c r="E42" s="114">
        <v>4048</v>
      </c>
      <c r="F42" s="114">
        <v>4147</v>
      </c>
      <c r="G42" s="114">
        <v>4304</v>
      </c>
      <c r="H42" s="140">
        <v>4414</v>
      </c>
      <c r="I42" s="115" t="s">
        <v>520</v>
      </c>
      <c r="J42" s="116" t="s">
        <v>520</v>
      </c>
    </row>
    <row r="43" spans="1:10" s="110" customFormat="1" ht="13.5" customHeight="1" x14ac:dyDescent="0.2">
      <c r="A43" s="120"/>
      <c r="B43" s="121" t="s">
        <v>111</v>
      </c>
      <c r="C43" s="113">
        <v>42.739056922787903</v>
      </c>
      <c r="D43" s="115">
        <v>6825</v>
      </c>
      <c r="E43" s="114">
        <v>7066</v>
      </c>
      <c r="F43" s="114">
        <v>7125</v>
      </c>
      <c r="G43" s="114">
        <v>7049</v>
      </c>
      <c r="H43" s="140">
        <v>6802</v>
      </c>
      <c r="I43" s="115" t="s">
        <v>520</v>
      </c>
      <c r="J43" s="116" t="s">
        <v>520</v>
      </c>
    </row>
    <row r="44" spans="1:10" s="110" customFormat="1" ht="13.5" customHeight="1" x14ac:dyDescent="0.2">
      <c r="A44" s="120"/>
      <c r="B44" s="121" t="s">
        <v>112</v>
      </c>
      <c r="C44" s="113">
        <v>4.6715511303149855</v>
      </c>
      <c r="D44" s="115">
        <v>746</v>
      </c>
      <c r="E44" s="114">
        <v>766</v>
      </c>
      <c r="F44" s="114">
        <v>788</v>
      </c>
      <c r="G44" s="114">
        <v>722</v>
      </c>
      <c r="H44" s="140">
        <v>719</v>
      </c>
      <c r="I44" s="115" t="s">
        <v>520</v>
      </c>
      <c r="J44" s="116" t="s">
        <v>520</v>
      </c>
    </row>
    <row r="45" spans="1:10" s="110" customFormat="1" ht="13.5" customHeight="1" x14ac:dyDescent="0.2">
      <c r="A45" s="118" t="s">
        <v>113</v>
      </c>
      <c r="B45" s="122" t="s">
        <v>116</v>
      </c>
      <c r="C45" s="113">
        <v>96.299079466466281</v>
      </c>
      <c r="D45" s="115">
        <v>15378</v>
      </c>
      <c r="E45" s="114">
        <v>16005</v>
      </c>
      <c r="F45" s="114">
        <v>16263</v>
      </c>
      <c r="G45" s="114">
        <v>16590</v>
      </c>
      <c r="H45" s="140">
        <v>16331</v>
      </c>
      <c r="I45" s="115" t="s">
        <v>520</v>
      </c>
      <c r="J45" s="116" t="s">
        <v>520</v>
      </c>
    </row>
    <row r="46" spans="1:10" s="110" customFormat="1" ht="13.5" customHeight="1" x14ac:dyDescent="0.2">
      <c r="A46" s="118"/>
      <c r="B46" s="119" t="s">
        <v>117</v>
      </c>
      <c r="C46" s="113">
        <v>3.5568914772371469</v>
      </c>
      <c r="D46" s="115">
        <v>568</v>
      </c>
      <c r="E46" s="114">
        <v>626</v>
      </c>
      <c r="F46" s="114">
        <v>570</v>
      </c>
      <c r="G46" s="114">
        <v>615</v>
      </c>
      <c r="H46" s="140">
        <v>577</v>
      </c>
      <c r="I46" s="115" t="s">
        <v>520</v>
      </c>
      <c r="J46" s="116" t="s">
        <v>520</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9128</v>
      </c>
      <c r="E48" s="114">
        <v>9512</v>
      </c>
      <c r="F48" s="114">
        <v>9560</v>
      </c>
      <c r="G48" s="114">
        <v>9294</v>
      </c>
      <c r="H48" s="140">
        <v>8923</v>
      </c>
      <c r="I48" s="115" t="s">
        <v>520</v>
      </c>
      <c r="J48" s="116" t="s">
        <v>520</v>
      </c>
    </row>
    <row r="49" spans="1:12" s="110" customFormat="1" ht="13.5" customHeight="1" x14ac:dyDescent="0.2">
      <c r="A49" s="118" t="s">
        <v>105</v>
      </c>
      <c r="B49" s="119" t="s">
        <v>106</v>
      </c>
      <c r="C49" s="113">
        <v>40.79754601226994</v>
      </c>
      <c r="D49" s="115">
        <v>3724</v>
      </c>
      <c r="E49" s="114">
        <v>3866</v>
      </c>
      <c r="F49" s="114">
        <v>3958</v>
      </c>
      <c r="G49" s="114">
        <v>3762</v>
      </c>
      <c r="H49" s="140">
        <v>3596</v>
      </c>
      <c r="I49" s="115" t="s">
        <v>520</v>
      </c>
      <c r="J49" s="116" t="s">
        <v>520</v>
      </c>
    </row>
    <row r="50" spans="1:12" s="110" customFormat="1" ht="13.5" customHeight="1" x14ac:dyDescent="0.2">
      <c r="A50" s="120"/>
      <c r="B50" s="119" t="s">
        <v>107</v>
      </c>
      <c r="C50" s="113">
        <v>59.20245398773006</v>
      </c>
      <c r="D50" s="115">
        <v>5404</v>
      </c>
      <c r="E50" s="114">
        <v>5646</v>
      </c>
      <c r="F50" s="114">
        <v>5602</v>
      </c>
      <c r="G50" s="114">
        <v>5532</v>
      </c>
      <c r="H50" s="140">
        <v>5327</v>
      </c>
      <c r="I50" s="115" t="s">
        <v>520</v>
      </c>
      <c r="J50" s="116" t="s">
        <v>520</v>
      </c>
    </row>
    <row r="51" spans="1:12" s="110" customFormat="1" ht="13.5" customHeight="1" x14ac:dyDescent="0.2">
      <c r="A51" s="118" t="s">
        <v>105</v>
      </c>
      <c r="B51" s="121" t="s">
        <v>108</v>
      </c>
      <c r="C51" s="113">
        <v>8.523225241016652</v>
      </c>
      <c r="D51" s="115">
        <v>778</v>
      </c>
      <c r="E51" s="114">
        <v>880</v>
      </c>
      <c r="F51" s="114">
        <v>885</v>
      </c>
      <c r="G51" s="114">
        <v>736</v>
      </c>
      <c r="H51" s="140">
        <v>696</v>
      </c>
      <c r="I51" s="115" t="s">
        <v>520</v>
      </c>
      <c r="J51" s="116" t="s">
        <v>520</v>
      </c>
    </row>
    <row r="52" spans="1:12" s="110" customFormat="1" ht="13.5" customHeight="1" x14ac:dyDescent="0.2">
      <c r="A52" s="118"/>
      <c r="B52" s="121" t="s">
        <v>109</v>
      </c>
      <c r="C52" s="113">
        <v>69.99342681858019</v>
      </c>
      <c r="D52" s="115">
        <v>6389</v>
      </c>
      <c r="E52" s="114">
        <v>6643</v>
      </c>
      <c r="F52" s="114">
        <v>6684</v>
      </c>
      <c r="G52" s="114">
        <v>6635</v>
      </c>
      <c r="H52" s="140">
        <v>6413</v>
      </c>
      <c r="I52" s="115" t="s">
        <v>520</v>
      </c>
      <c r="J52" s="116" t="s">
        <v>520</v>
      </c>
    </row>
    <row r="53" spans="1:12" s="110" customFormat="1" ht="13.5" customHeight="1" x14ac:dyDescent="0.2">
      <c r="A53" s="118"/>
      <c r="B53" s="121" t="s">
        <v>110</v>
      </c>
      <c r="C53" s="113">
        <v>20.113935144609993</v>
      </c>
      <c r="D53" s="115">
        <v>1836</v>
      </c>
      <c r="E53" s="114">
        <v>1865</v>
      </c>
      <c r="F53" s="114">
        <v>1861</v>
      </c>
      <c r="G53" s="114">
        <v>1809</v>
      </c>
      <c r="H53" s="140">
        <v>1720</v>
      </c>
      <c r="I53" s="115" t="s">
        <v>520</v>
      </c>
      <c r="J53" s="116" t="s">
        <v>520</v>
      </c>
    </row>
    <row r="54" spans="1:12" s="110" customFormat="1" ht="13.5" customHeight="1" x14ac:dyDescent="0.2">
      <c r="A54" s="120"/>
      <c r="B54" s="121" t="s">
        <v>111</v>
      </c>
      <c r="C54" s="113">
        <v>1.3694127957931639</v>
      </c>
      <c r="D54" s="115">
        <v>125</v>
      </c>
      <c r="E54" s="114">
        <v>124</v>
      </c>
      <c r="F54" s="114">
        <v>130</v>
      </c>
      <c r="G54" s="114">
        <v>114</v>
      </c>
      <c r="H54" s="140">
        <v>94</v>
      </c>
      <c r="I54" s="115" t="s">
        <v>520</v>
      </c>
      <c r="J54" s="116" t="s">
        <v>520</v>
      </c>
    </row>
    <row r="55" spans="1:12" s="110" customFormat="1" ht="13.5" customHeight="1" x14ac:dyDescent="0.2">
      <c r="A55" s="120"/>
      <c r="B55" s="121" t="s">
        <v>112</v>
      </c>
      <c r="C55" s="113">
        <v>0.2738825591586328</v>
      </c>
      <c r="D55" s="115">
        <v>25</v>
      </c>
      <c r="E55" s="114">
        <v>29</v>
      </c>
      <c r="F55" s="114">
        <v>30</v>
      </c>
      <c r="G55" s="114">
        <v>23</v>
      </c>
      <c r="H55" s="140">
        <v>18</v>
      </c>
      <c r="I55" s="115" t="s">
        <v>520</v>
      </c>
      <c r="J55" s="116" t="s">
        <v>520</v>
      </c>
    </row>
    <row r="56" spans="1:12" s="110" customFormat="1" ht="13.5" customHeight="1" x14ac:dyDescent="0.2">
      <c r="A56" s="118" t="s">
        <v>113</v>
      </c>
      <c r="B56" s="122" t="s">
        <v>116</v>
      </c>
      <c r="C56" s="113">
        <v>94.697633654688872</v>
      </c>
      <c r="D56" s="115">
        <v>8644</v>
      </c>
      <c r="E56" s="114">
        <v>9017</v>
      </c>
      <c r="F56" s="114">
        <v>9111</v>
      </c>
      <c r="G56" s="114">
        <v>8879</v>
      </c>
      <c r="H56" s="140">
        <v>8549</v>
      </c>
      <c r="I56" s="115" t="s">
        <v>520</v>
      </c>
      <c r="J56" s="116" t="s">
        <v>520</v>
      </c>
    </row>
    <row r="57" spans="1:12" s="110" customFormat="1" ht="13.5" customHeight="1" x14ac:dyDescent="0.2">
      <c r="A57" s="142"/>
      <c r="B57" s="124" t="s">
        <v>117</v>
      </c>
      <c r="C57" s="125">
        <v>5.3023663453111309</v>
      </c>
      <c r="D57" s="143">
        <v>484</v>
      </c>
      <c r="E57" s="144">
        <v>495</v>
      </c>
      <c r="F57" s="144">
        <v>449</v>
      </c>
      <c r="G57" s="144">
        <v>415</v>
      </c>
      <c r="H57" s="145">
        <v>374</v>
      </c>
      <c r="I57" s="143" t="s">
        <v>520</v>
      </c>
      <c r="J57" s="146" t="s">
        <v>520</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1" t="s">
        <v>514</v>
      </c>
      <c r="B59" s="153"/>
      <c r="C59" s="153"/>
      <c r="D59" s="154"/>
      <c r="E59" s="153"/>
      <c r="F59" s="153"/>
      <c r="G59" s="153"/>
      <c r="H59" s="153"/>
      <c r="I59" s="153"/>
      <c r="J59" s="153"/>
      <c r="K59" s="151"/>
      <c r="L59" s="151"/>
    </row>
    <row r="60" spans="1:12" s="101" customFormat="1" ht="22.5" customHeight="1" x14ac:dyDescent="0.15">
      <c r="A60" s="565" t="s">
        <v>123</v>
      </c>
      <c r="B60" s="566"/>
      <c r="C60" s="566"/>
      <c r="D60" s="566"/>
      <c r="E60" s="566"/>
      <c r="F60" s="566"/>
      <c r="G60" s="566"/>
      <c r="H60" s="566"/>
      <c r="I60" s="566"/>
      <c r="J60" s="566"/>
      <c r="K60" s="151"/>
      <c r="L60" s="151"/>
    </row>
    <row r="61" spans="1:12" ht="18" customHeight="1" x14ac:dyDescent="0.2">
      <c r="A61" s="565"/>
      <c r="B61" s="566"/>
      <c r="C61" s="566"/>
      <c r="D61" s="566"/>
      <c r="E61" s="566"/>
      <c r="F61" s="566"/>
      <c r="G61" s="566"/>
      <c r="H61" s="566"/>
      <c r="I61" s="566"/>
      <c r="J61" s="566"/>
      <c r="K61" s="151"/>
      <c r="L61" s="151"/>
    </row>
    <row r="63" spans="1:12" ht="15.95" customHeight="1" x14ac:dyDescent="0.2">
      <c r="B63" s="565"/>
      <c r="C63" s="566"/>
      <c r="D63" s="566"/>
      <c r="E63" s="566"/>
      <c r="F63" s="566"/>
      <c r="G63" s="566"/>
      <c r="H63" s="566"/>
      <c r="I63" s="566"/>
      <c r="J63" s="566"/>
      <c r="K63" s="566"/>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68" t="s">
        <v>124</v>
      </c>
      <c r="B3" s="568"/>
      <c r="C3" s="568"/>
      <c r="D3" s="568"/>
      <c r="E3" s="568"/>
      <c r="F3" s="568"/>
      <c r="G3" s="568"/>
      <c r="H3" s="568"/>
      <c r="I3" s="568"/>
      <c r="J3" s="160"/>
      <c r="K3" s="161"/>
    </row>
    <row r="4" spans="1:11" s="94" customFormat="1" ht="15" x14ac:dyDescent="0.2">
      <c r="A4" s="568" t="s">
        <v>125</v>
      </c>
      <c r="B4" s="568"/>
      <c r="C4" s="568"/>
      <c r="D4" s="568"/>
      <c r="E4" s="568"/>
      <c r="F4" s="568"/>
      <c r="G4" s="568"/>
      <c r="H4" s="568"/>
      <c r="I4" s="568"/>
      <c r="J4" s="160"/>
      <c r="K4" s="161"/>
    </row>
    <row r="5" spans="1:11" s="166" customFormat="1" ht="12" customHeight="1" x14ac:dyDescent="0.2">
      <c r="A5" s="570" t="s">
        <v>126</v>
      </c>
      <c r="B5" s="570"/>
      <c r="C5" s="570"/>
      <c r="D5" s="570"/>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598" t="s">
        <v>66</v>
      </c>
      <c r="E7" s="598"/>
      <c r="F7" s="598"/>
      <c r="G7" s="598" t="s">
        <v>128</v>
      </c>
      <c r="H7" s="598"/>
      <c r="I7" s="598"/>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4" t="s">
        <v>13</v>
      </c>
      <c r="B15" s="569"/>
      <c r="C15" s="569"/>
      <c r="D15" s="569"/>
      <c r="E15" s="569"/>
      <c r="F15" s="569"/>
      <c r="G15" s="569"/>
      <c r="H15" s="569"/>
      <c r="I15" s="595"/>
      <c r="J15" s="188"/>
      <c r="K15" s="161"/>
    </row>
    <row r="16" spans="1:11" s="192" customFormat="1" ht="24.95" customHeight="1" x14ac:dyDescent="0.2">
      <c r="A16" s="596" t="s">
        <v>104</v>
      </c>
      <c r="B16" s="597"/>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2" t="s">
        <v>139</v>
      </c>
      <c r="C20" s="592"/>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2" t="s">
        <v>143</v>
      </c>
      <c r="C22" s="592"/>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2" t="s">
        <v>155</v>
      </c>
      <c r="C28" s="592"/>
      <c r="D28" s="196"/>
      <c r="E28" s="196"/>
      <c r="F28" s="196"/>
      <c r="G28" s="196"/>
      <c r="H28" s="196"/>
      <c r="I28" s="197"/>
    </row>
    <row r="29" spans="1:9" s="198" customFormat="1" ht="24.95" customHeight="1" x14ac:dyDescent="0.2">
      <c r="A29" s="193" t="s">
        <v>156</v>
      </c>
      <c r="B29" s="592" t="s">
        <v>157</v>
      </c>
      <c r="C29" s="592"/>
      <c r="D29" s="196"/>
      <c r="E29" s="196"/>
      <c r="F29" s="196"/>
      <c r="G29" s="196"/>
      <c r="H29" s="196"/>
      <c r="I29" s="197"/>
    </row>
    <row r="30" spans="1:9" s="198" customFormat="1" ht="24.95" customHeight="1" x14ac:dyDescent="0.2">
      <c r="A30" s="201" t="s">
        <v>158</v>
      </c>
      <c r="B30" s="591" t="s">
        <v>159</v>
      </c>
      <c r="C30" s="591"/>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2" t="s">
        <v>162</v>
      </c>
      <c r="C32" s="592"/>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2" t="s">
        <v>168</v>
      </c>
      <c r="C36" s="592"/>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3" t="s">
        <v>175</v>
      </c>
      <c r="B44" s="593"/>
      <c r="C44" s="593"/>
      <c r="D44" s="593"/>
      <c r="E44" s="593"/>
      <c r="F44" s="593"/>
      <c r="G44" s="593"/>
      <c r="H44" s="593"/>
      <c r="I44" s="593"/>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7" t="s">
        <v>176</v>
      </c>
      <c r="B3" s="568"/>
      <c r="C3" s="568"/>
      <c r="D3" s="568"/>
      <c r="E3" s="568"/>
      <c r="F3" s="568"/>
      <c r="G3" s="568"/>
      <c r="H3" s="568"/>
      <c r="I3" s="568"/>
      <c r="J3" s="568"/>
    </row>
    <row r="4" spans="1:15" s="94" customFormat="1" ht="12" customHeight="1" x14ac:dyDescent="0.2">
      <c r="A4" s="570" t="s">
        <v>126</v>
      </c>
      <c r="B4" s="570"/>
      <c r="C4" s="570"/>
      <c r="D4" s="570"/>
      <c r="E4" s="570"/>
      <c r="F4" s="570"/>
      <c r="G4" s="570"/>
      <c r="H4" s="570"/>
      <c r="I4" s="570"/>
      <c r="J4" s="570"/>
    </row>
    <row r="5" spans="1:15" s="94" customFormat="1" ht="11.25" customHeight="1" x14ac:dyDescent="0.2">
      <c r="A5" s="570" t="s">
        <v>57</v>
      </c>
      <c r="B5" s="570"/>
      <c r="C5" s="570"/>
      <c r="D5" s="570"/>
      <c r="E5" s="95"/>
      <c r="F5" s="95"/>
      <c r="G5" s="95"/>
      <c r="H5" s="95"/>
      <c r="I5" s="95"/>
      <c r="J5" s="95"/>
    </row>
    <row r="6" spans="1:15" s="94" customFormat="1" ht="35.1" customHeight="1" x14ac:dyDescent="0.2">
      <c r="A6" s="571" t="s">
        <v>519</v>
      </c>
      <c r="B6" s="572"/>
      <c r="C6" s="572"/>
      <c r="D6" s="572"/>
      <c r="E6" s="572"/>
      <c r="F6" s="572"/>
      <c r="G6" s="572"/>
      <c r="H6" s="572"/>
      <c r="I6" s="572"/>
      <c r="J6" s="572"/>
    </row>
    <row r="7" spans="1:15" s="91" customFormat="1" ht="12" customHeight="1" x14ac:dyDescent="0.2">
      <c r="A7" s="573" t="s">
        <v>177</v>
      </c>
      <c r="B7" s="574"/>
      <c r="C7" s="579" t="s">
        <v>178</v>
      </c>
      <c r="D7" s="582" t="s">
        <v>179</v>
      </c>
      <c r="E7" s="583"/>
      <c r="F7" s="583"/>
      <c r="G7" s="583"/>
      <c r="H7" s="584"/>
      <c r="I7" s="585" t="s">
        <v>180</v>
      </c>
      <c r="J7" s="586"/>
      <c r="K7" s="96"/>
      <c r="L7" s="96"/>
      <c r="M7" s="96"/>
      <c r="N7" s="96"/>
      <c r="O7" s="96"/>
    </row>
    <row r="8" spans="1:15" ht="21.75" customHeight="1" x14ac:dyDescent="0.2">
      <c r="A8" s="575"/>
      <c r="B8" s="576"/>
      <c r="C8" s="580"/>
      <c r="D8" s="589" t="s">
        <v>97</v>
      </c>
      <c r="E8" s="589" t="s">
        <v>98</v>
      </c>
      <c r="F8" s="589" t="s">
        <v>99</v>
      </c>
      <c r="G8" s="589" t="s">
        <v>100</v>
      </c>
      <c r="H8" s="589" t="s">
        <v>101</v>
      </c>
      <c r="I8" s="587"/>
      <c r="J8" s="588"/>
    </row>
    <row r="9" spans="1:15" ht="12" customHeight="1" x14ac:dyDescent="0.2">
      <c r="A9" s="575"/>
      <c r="B9" s="576"/>
      <c r="C9" s="580"/>
      <c r="D9" s="590"/>
      <c r="E9" s="590"/>
      <c r="F9" s="590"/>
      <c r="G9" s="590"/>
      <c r="H9" s="590"/>
      <c r="I9" s="98" t="s">
        <v>102</v>
      </c>
      <c r="J9" s="99" t="s">
        <v>103</v>
      </c>
    </row>
    <row r="10" spans="1:15" ht="12" customHeight="1" x14ac:dyDescent="0.2">
      <c r="A10" s="577"/>
      <c r="B10" s="578"/>
      <c r="C10" s="581"/>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162268</v>
      </c>
      <c r="E12" s="236">
        <v>163938</v>
      </c>
      <c r="F12" s="114">
        <v>166064</v>
      </c>
      <c r="G12" s="114">
        <v>165432</v>
      </c>
      <c r="H12" s="140">
        <v>164937</v>
      </c>
      <c r="I12" s="115" t="s">
        <v>520</v>
      </c>
      <c r="J12" s="116" t="s">
        <v>520</v>
      </c>
    </row>
    <row r="13" spans="1:15" s="110" customFormat="1" ht="12" customHeight="1" x14ac:dyDescent="0.2">
      <c r="A13" s="118" t="s">
        <v>105</v>
      </c>
      <c r="B13" s="119" t="s">
        <v>106</v>
      </c>
      <c r="C13" s="113">
        <v>52.419454236201837</v>
      </c>
      <c r="D13" s="115">
        <v>85060</v>
      </c>
      <c r="E13" s="114">
        <v>85760</v>
      </c>
      <c r="F13" s="114">
        <v>87228</v>
      </c>
      <c r="G13" s="114">
        <v>86594</v>
      </c>
      <c r="H13" s="140">
        <v>85910</v>
      </c>
      <c r="I13" s="115" t="s">
        <v>520</v>
      </c>
      <c r="J13" s="116" t="s">
        <v>520</v>
      </c>
    </row>
    <row r="14" spans="1:15" s="110" customFormat="1" ht="12" customHeight="1" x14ac:dyDescent="0.2">
      <c r="A14" s="118"/>
      <c r="B14" s="119" t="s">
        <v>107</v>
      </c>
      <c r="C14" s="113">
        <v>47.580545763798163</v>
      </c>
      <c r="D14" s="115">
        <v>77208</v>
      </c>
      <c r="E14" s="114">
        <v>78178</v>
      </c>
      <c r="F14" s="114">
        <v>78836</v>
      </c>
      <c r="G14" s="114">
        <v>78838</v>
      </c>
      <c r="H14" s="140">
        <v>79027</v>
      </c>
      <c r="I14" s="115" t="s">
        <v>520</v>
      </c>
      <c r="J14" s="116" t="s">
        <v>520</v>
      </c>
    </row>
    <row r="15" spans="1:15" s="110" customFormat="1" ht="12" customHeight="1" x14ac:dyDescent="0.2">
      <c r="A15" s="118" t="s">
        <v>105</v>
      </c>
      <c r="B15" s="121" t="s">
        <v>108</v>
      </c>
      <c r="C15" s="113">
        <v>8.5229373628811604</v>
      </c>
      <c r="D15" s="115">
        <v>13830</v>
      </c>
      <c r="E15" s="114">
        <v>14262</v>
      </c>
      <c r="F15" s="114">
        <v>14753</v>
      </c>
      <c r="G15" s="114">
        <v>13331</v>
      </c>
      <c r="H15" s="140">
        <v>13564</v>
      </c>
      <c r="I15" s="115" t="s">
        <v>520</v>
      </c>
      <c r="J15" s="116" t="s">
        <v>520</v>
      </c>
    </row>
    <row r="16" spans="1:15" s="110" customFormat="1" ht="12" customHeight="1" x14ac:dyDescent="0.2">
      <c r="A16" s="118"/>
      <c r="B16" s="121" t="s">
        <v>109</v>
      </c>
      <c r="C16" s="113">
        <v>65.458993763403754</v>
      </c>
      <c r="D16" s="115">
        <v>106219</v>
      </c>
      <c r="E16" s="114">
        <v>107192</v>
      </c>
      <c r="F16" s="114">
        <v>108812</v>
      </c>
      <c r="G16" s="114">
        <v>109682</v>
      </c>
      <c r="H16" s="140">
        <v>109650</v>
      </c>
      <c r="I16" s="115" t="s">
        <v>520</v>
      </c>
      <c r="J16" s="116" t="s">
        <v>520</v>
      </c>
    </row>
    <row r="17" spans="1:10" s="110" customFormat="1" ht="12" customHeight="1" x14ac:dyDescent="0.2">
      <c r="A17" s="118"/>
      <c r="B17" s="121" t="s">
        <v>110</v>
      </c>
      <c r="C17" s="113">
        <v>25.025266842507456</v>
      </c>
      <c r="D17" s="115">
        <v>40608</v>
      </c>
      <c r="E17" s="114">
        <v>40799</v>
      </c>
      <c r="F17" s="114">
        <v>40907</v>
      </c>
      <c r="G17" s="114">
        <v>40888</v>
      </c>
      <c r="H17" s="140">
        <v>40265</v>
      </c>
      <c r="I17" s="115" t="s">
        <v>520</v>
      </c>
      <c r="J17" s="116" t="s">
        <v>520</v>
      </c>
    </row>
    <row r="18" spans="1:10" s="110" customFormat="1" ht="12" customHeight="1" x14ac:dyDescent="0.2">
      <c r="A18" s="120"/>
      <c r="B18" s="121" t="s">
        <v>111</v>
      </c>
      <c r="C18" s="113">
        <v>0.99280203120763177</v>
      </c>
      <c r="D18" s="115">
        <v>1611</v>
      </c>
      <c r="E18" s="114">
        <v>1685</v>
      </c>
      <c r="F18" s="114">
        <v>1592</v>
      </c>
      <c r="G18" s="114">
        <v>1531</v>
      </c>
      <c r="H18" s="140">
        <v>1458</v>
      </c>
      <c r="I18" s="115" t="s">
        <v>520</v>
      </c>
      <c r="J18" s="116" t="s">
        <v>520</v>
      </c>
    </row>
    <row r="19" spans="1:10" s="110" customFormat="1" ht="12" customHeight="1" x14ac:dyDescent="0.2">
      <c r="A19" s="120"/>
      <c r="B19" s="121" t="s">
        <v>112</v>
      </c>
      <c r="C19" s="113">
        <v>0.26006359849138461</v>
      </c>
      <c r="D19" s="115">
        <v>422</v>
      </c>
      <c r="E19" s="114">
        <v>449</v>
      </c>
      <c r="F19" s="114">
        <v>431</v>
      </c>
      <c r="G19" s="114">
        <v>382</v>
      </c>
      <c r="H19" s="140">
        <v>343</v>
      </c>
      <c r="I19" s="115" t="s">
        <v>520</v>
      </c>
      <c r="J19" s="116" t="s">
        <v>520</v>
      </c>
    </row>
    <row r="20" spans="1:10" s="110" customFormat="1" ht="12" customHeight="1" x14ac:dyDescent="0.2">
      <c r="A20" s="118" t="s">
        <v>113</v>
      </c>
      <c r="B20" s="119" t="s">
        <v>181</v>
      </c>
      <c r="C20" s="113">
        <v>74.10518401656519</v>
      </c>
      <c r="D20" s="115">
        <v>120249</v>
      </c>
      <c r="E20" s="114">
        <v>121584</v>
      </c>
      <c r="F20" s="114">
        <v>123701</v>
      </c>
      <c r="G20" s="114">
        <v>123118</v>
      </c>
      <c r="H20" s="140">
        <v>123042</v>
      </c>
      <c r="I20" s="115" t="s">
        <v>520</v>
      </c>
      <c r="J20" s="116" t="s">
        <v>520</v>
      </c>
    </row>
    <row r="21" spans="1:10" s="110" customFormat="1" ht="12" customHeight="1" x14ac:dyDescent="0.2">
      <c r="A21" s="118"/>
      <c r="B21" s="119" t="s">
        <v>182</v>
      </c>
      <c r="C21" s="113">
        <v>25.89481598343481</v>
      </c>
      <c r="D21" s="115">
        <v>42019</v>
      </c>
      <c r="E21" s="114">
        <v>42354</v>
      </c>
      <c r="F21" s="114">
        <v>42363</v>
      </c>
      <c r="G21" s="114">
        <v>42314</v>
      </c>
      <c r="H21" s="140">
        <v>41895</v>
      </c>
      <c r="I21" s="115" t="s">
        <v>520</v>
      </c>
      <c r="J21" s="116" t="s">
        <v>520</v>
      </c>
    </row>
    <row r="22" spans="1:10" s="110" customFormat="1" ht="12" customHeight="1" x14ac:dyDescent="0.2">
      <c r="A22" s="118" t="s">
        <v>113</v>
      </c>
      <c r="B22" s="119" t="s">
        <v>116</v>
      </c>
      <c r="C22" s="113">
        <v>93.936574062661776</v>
      </c>
      <c r="D22" s="115">
        <v>152429</v>
      </c>
      <c r="E22" s="114">
        <v>154348</v>
      </c>
      <c r="F22" s="114">
        <v>156210</v>
      </c>
      <c r="G22" s="114">
        <v>155966</v>
      </c>
      <c r="H22" s="140">
        <v>155771</v>
      </c>
      <c r="I22" s="115" t="s">
        <v>520</v>
      </c>
      <c r="J22" s="116" t="s">
        <v>520</v>
      </c>
    </row>
    <row r="23" spans="1:10" s="110" customFormat="1" ht="12" customHeight="1" x14ac:dyDescent="0.2">
      <c r="A23" s="118"/>
      <c r="B23" s="119" t="s">
        <v>117</v>
      </c>
      <c r="C23" s="113">
        <v>6.048019326053196</v>
      </c>
      <c r="D23" s="115">
        <v>9814</v>
      </c>
      <c r="E23" s="114">
        <v>9563</v>
      </c>
      <c r="F23" s="114">
        <v>9827</v>
      </c>
      <c r="G23" s="114">
        <v>9440</v>
      </c>
      <c r="H23" s="140">
        <v>9137</v>
      </c>
      <c r="I23" s="115" t="s">
        <v>520</v>
      </c>
      <c r="J23" s="116" t="s">
        <v>520</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1597126</v>
      </c>
      <c r="E25" s="236">
        <v>1605573</v>
      </c>
      <c r="F25" s="236">
        <v>1622527</v>
      </c>
      <c r="G25" s="236">
        <v>1604169</v>
      </c>
      <c r="H25" s="241">
        <v>1600289</v>
      </c>
      <c r="I25" s="235">
        <v>-3163</v>
      </c>
      <c r="J25" s="116">
        <v>-0.19765179914377964</v>
      </c>
    </row>
    <row r="26" spans="1:10" s="110" customFormat="1" ht="12" customHeight="1" x14ac:dyDescent="0.2">
      <c r="A26" s="118" t="s">
        <v>105</v>
      </c>
      <c r="B26" s="119" t="s">
        <v>106</v>
      </c>
      <c r="C26" s="113">
        <v>51.290004670890085</v>
      </c>
      <c r="D26" s="115">
        <v>819166</v>
      </c>
      <c r="E26" s="114">
        <v>822408</v>
      </c>
      <c r="F26" s="114">
        <v>835592</v>
      </c>
      <c r="G26" s="114">
        <v>824620</v>
      </c>
      <c r="H26" s="140">
        <v>820171</v>
      </c>
      <c r="I26" s="115">
        <v>-1005</v>
      </c>
      <c r="J26" s="116">
        <v>-0.12253542249116343</v>
      </c>
    </row>
    <row r="27" spans="1:10" s="110" customFormat="1" ht="12" customHeight="1" x14ac:dyDescent="0.2">
      <c r="A27" s="118"/>
      <c r="B27" s="119" t="s">
        <v>107</v>
      </c>
      <c r="C27" s="113">
        <v>48.709995329109915</v>
      </c>
      <c r="D27" s="115">
        <v>777960</v>
      </c>
      <c r="E27" s="114">
        <v>783165</v>
      </c>
      <c r="F27" s="114">
        <v>786935</v>
      </c>
      <c r="G27" s="114">
        <v>779549</v>
      </c>
      <c r="H27" s="140">
        <v>780118</v>
      </c>
      <c r="I27" s="115">
        <v>-2158</v>
      </c>
      <c r="J27" s="116">
        <v>-0.2766248182967192</v>
      </c>
    </row>
    <row r="28" spans="1:10" s="110" customFormat="1" ht="12" customHeight="1" x14ac:dyDescent="0.2">
      <c r="A28" s="118" t="s">
        <v>105</v>
      </c>
      <c r="B28" s="121" t="s">
        <v>108</v>
      </c>
      <c r="C28" s="113">
        <v>8.2071170339722723</v>
      </c>
      <c r="D28" s="115">
        <v>131078</v>
      </c>
      <c r="E28" s="114">
        <v>134445</v>
      </c>
      <c r="F28" s="114">
        <v>137883</v>
      </c>
      <c r="G28" s="114">
        <v>121980</v>
      </c>
      <c r="H28" s="140">
        <v>124887</v>
      </c>
      <c r="I28" s="115">
        <v>6191</v>
      </c>
      <c r="J28" s="116">
        <v>4.9572813823696622</v>
      </c>
    </row>
    <row r="29" spans="1:10" s="110" customFormat="1" ht="12" customHeight="1" x14ac:dyDescent="0.2">
      <c r="A29" s="118"/>
      <c r="B29" s="121" t="s">
        <v>109</v>
      </c>
      <c r="C29" s="113">
        <v>66.481980757936441</v>
      </c>
      <c r="D29" s="115">
        <v>1061801</v>
      </c>
      <c r="E29" s="114">
        <v>1066312</v>
      </c>
      <c r="F29" s="114">
        <v>1079733</v>
      </c>
      <c r="G29" s="114">
        <v>1081219</v>
      </c>
      <c r="H29" s="140">
        <v>1080649</v>
      </c>
      <c r="I29" s="115">
        <v>-18848</v>
      </c>
      <c r="J29" s="116">
        <v>-1.7441370879906426</v>
      </c>
    </row>
    <row r="30" spans="1:10" s="110" customFormat="1" ht="12" customHeight="1" x14ac:dyDescent="0.2">
      <c r="A30" s="118"/>
      <c r="B30" s="121" t="s">
        <v>110</v>
      </c>
      <c r="C30" s="113">
        <v>24.352555778316802</v>
      </c>
      <c r="D30" s="115">
        <v>388941</v>
      </c>
      <c r="E30" s="114">
        <v>389191</v>
      </c>
      <c r="F30" s="114">
        <v>389814</v>
      </c>
      <c r="G30" s="114">
        <v>386329</v>
      </c>
      <c r="H30" s="140">
        <v>380897</v>
      </c>
      <c r="I30" s="115">
        <v>8044</v>
      </c>
      <c r="J30" s="116">
        <v>2.1118570112130053</v>
      </c>
    </row>
    <row r="31" spans="1:10" s="110" customFormat="1" ht="12" customHeight="1" x14ac:dyDescent="0.2">
      <c r="A31" s="120"/>
      <c r="B31" s="121" t="s">
        <v>111</v>
      </c>
      <c r="C31" s="113">
        <v>0.95834642977448237</v>
      </c>
      <c r="D31" s="115">
        <v>15306</v>
      </c>
      <c r="E31" s="114">
        <v>15625</v>
      </c>
      <c r="F31" s="114">
        <v>15097</v>
      </c>
      <c r="G31" s="114">
        <v>14641</v>
      </c>
      <c r="H31" s="140">
        <v>13856</v>
      </c>
      <c r="I31" s="115">
        <v>1450</v>
      </c>
      <c r="J31" s="116">
        <v>10.464780600461895</v>
      </c>
    </row>
    <row r="32" spans="1:10" s="110" customFormat="1" ht="12" customHeight="1" x14ac:dyDescent="0.2">
      <c r="A32" s="120"/>
      <c r="B32" s="121" t="s">
        <v>112</v>
      </c>
      <c r="C32" s="113">
        <v>0.29352724831979443</v>
      </c>
      <c r="D32" s="115">
        <v>4688</v>
      </c>
      <c r="E32" s="114">
        <v>4740</v>
      </c>
      <c r="F32" s="114">
        <v>4705</v>
      </c>
      <c r="G32" s="114">
        <v>4234</v>
      </c>
      <c r="H32" s="140">
        <v>3989</v>
      </c>
      <c r="I32" s="115">
        <v>699</v>
      </c>
      <c r="J32" s="116">
        <v>17.523188769115066</v>
      </c>
    </row>
    <row r="33" spans="1:10" s="110" customFormat="1" ht="12" customHeight="1" x14ac:dyDescent="0.2">
      <c r="A33" s="118" t="s">
        <v>113</v>
      </c>
      <c r="B33" s="119" t="s">
        <v>181</v>
      </c>
      <c r="C33" s="113">
        <v>70.570449670220128</v>
      </c>
      <c r="D33" s="115">
        <v>1127099</v>
      </c>
      <c r="E33" s="114">
        <v>1134731</v>
      </c>
      <c r="F33" s="114">
        <v>1152189</v>
      </c>
      <c r="G33" s="114">
        <v>1139588</v>
      </c>
      <c r="H33" s="140">
        <v>1140399</v>
      </c>
      <c r="I33" s="115">
        <v>-13300</v>
      </c>
      <c r="J33" s="116">
        <v>-1.1662584761999966</v>
      </c>
    </row>
    <row r="34" spans="1:10" s="110" customFormat="1" ht="12" customHeight="1" x14ac:dyDescent="0.2">
      <c r="A34" s="118"/>
      <c r="B34" s="119" t="s">
        <v>182</v>
      </c>
      <c r="C34" s="113">
        <v>29.429550329779868</v>
      </c>
      <c r="D34" s="115">
        <v>470027</v>
      </c>
      <c r="E34" s="114">
        <v>470842</v>
      </c>
      <c r="F34" s="114">
        <v>470338</v>
      </c>
      <c r="G34" s="114">
        <v>464581</v>
      </c>
      <c r="H34" s="140">
        <v>459890</v>
      </c>
      <c r="I34" s="115">
        <v>10137</v>
      </c>
      <c r="J34" s="116">
        <v>2.2042227489182196</v>
      </c>
    </row>
    <row r="35" spans="1:10" s="110" customFormat="1" ht="12" customHeight="1" x14ac:dyDescent="0.2">
      <c r="A35" s="118" t="s">
        <v>113</v>
      </c>
      <c r="B35" s="119" t="s">
        <v>116</v>
      </c>
      <c r="C35" s="113">
        <v>94.824202974593106</v>
      </c>
      <c r="D35" s="115">
        <v>1514462</v>
      </c>
      <c r="E35" s="114">
        <v>1524633</v>
      </c>
      <c r="F35" s="114">
        <v>1539849</v>
      </c>
      <c r="G35" s="114">
        <v>1525430</v>
      </c>
      <c r="H35" s="140">
        <v>1524655</v>
      </c>
      <c r="I35" s="115">
        <v>-10193</v>
      </c>
      <c r="J35" s="116">
        <v>-0.66854468715873427</v>
      </c>
    </row>
    <row r="36" spans="1:10" s="110" customFormat="1" ht="12" customHeight="1" x14ac:dyDescent="0.2">
      <c r="A36" s="118"/>
      <c r="B36" s="119" t="s">
        <v>117</v>
      </c>
      <c r="C36" s="113">
        <v>5.1596430087544753</v>
      </c>
      <c r="D36" s="115">
        <v>82406</v>
      </c>
      <c r="E36" s="114">
        <v>80666</v>
      </c>
      <c r="F36" s="114">
        <v>82394</v>
      </c>
      <c r="G36" s="114">
        <v>78447</v>
      </c>
      <c r="H36" s="140">
        <v>75340</v>
      </c>
      <c r="I36" s="115">
        <v>7066</v>
      </c>
      <c r="J36" s="116">
        <v>9.3788160339792945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183447</v>
      </c>
      <c r="E64" s="236">
        <v>186051</v>
      </c>
      <c r="F64" s="236">
        <v>188478</v>
      </c>
      <c r="G64" s="236">
        <v>184070</v>
      </c>
      <c r="H64" s="140">
        <v>183162</v>
      </c>
      <c r="I64" s="115" t="s">
        <v>520</v>
      </c>
      <c r="J64" s="116" t="s">
        <v>520</v>
      </c>
    </row>
    <row r="65" spans="1:12" s="110" customFormat="1" ht="12" customHeight="1" x14ac:dyDescent="0.2">
      <c r="A65" s="118" t="s">
        <v>105</v>
      </c>
      <c r="B65" s="119" t="s">
        <v>106</v>
      </c>
      <c r="C65" s="113">
        <v>52.764013584305005</v>
      </c>
      <c r="D65" s="235">
        <v>96794</v>
      </c>
      <c r="E65" s="236">
        <v>98143</v>
      </c>
      <c r="F65" s="236">
        <v>99823</v>
      </c>
      <c r="G65" s="236">
        <v>97289</v>
      </c>
      <c r="H65" s="140">
        <v>96526</v>
      </c>
      <c r="I65" s="115" t="s">
        <v>520</v>
      </c>
      <c r="J65" s="116" t="s">
        <v>520</v>
      </c>
    </row>
    <row r="66" spans="1:12" s="110" customFormat="1" ht="12" customHeight="1" x14ac:dyDescent="0.2">
      <c r="A66" s="118"/>
      <c r="B66" s="119" t="s">
        <v>107</v>
      </c>
      <c r="C66" s="113">
        <v>47.235986415694995</v>
      </c>
      <c r="D66" s="235">
        <v>86653</v>
      </c>
      <c r="E66" s="236">
        <v>87908</v>
      </c>
      <c r="F66" s="236">
        <v>88655</v>
      </c>
      <c r="G66" s="236">
        <v>86781</v>
      </c>
      <c r="H66" s="140">
        <v>86636</v>
      </c>
      <c r="I66" s="115" t="s">
        <v>520</v>
      </c>
      <c r="J66" s="116" t="s">
        <v>520</v>
      </c>
    </row>
    <row r="67" spans="1:12" s="110" customFormat="1" ht="12" customHeight="1" x14ac:dyDescent="0.2">
      <c r="A67" s="118" t="s">
        <v>105</v>
      </c>
      <c r="B67" s="121" t="s">
        <v>108</v>
      </c>
      <c r="C67" s="113">
        <v>8.1974630274684248</v>
      </c>
      <c r="D67" s="235">
        <v>15038</v>
      </c>
      <c r="E67" s="236">
        <v>15503</v>
      </c>
      <c r="F67" s="236">
        <v>15924</v>
      </c>
      <c r="G67" s="236">
        <v>13939</v>
      </c>
      <c r="H67" s="140">
        <v>14131</v>
      </c>
      <c r="I67" s="115" t="s">
        <v>520</v>
      </c>
      <c r="J67" s="116" t="s">
        <v>520</v>
      </c>
    </row>
    <row r="68" spans="1:12" s="110" customFormat="1" ht="12" customHeight="1" x14ac:dyDescent="0.2">
      <c r="A68" s="118"/>
      <c r="B68" s="121" t="s">
        <v>109</v>
      </c>
      <c r="C68" s="113">
        <v>65.614591680430863</v>
      </c>
      <c r="D68" s="235">
        <v>120368</v>
      </c>
      <c r="E68" s="236">
        <v>122025</v>
      </c>
      <c r="F68" s="236">
        <v>123890</v>
      </c>
      <c r="G68" s="236">
        <v>122549</v>
      </c>
      <c r="H68" s="140">
        <v>122368</v>
      </c>
      <c r="I68" s="115" t="s">
        <v>520</v>
      </c>
      <c r="J68" s="116" t="s">
        <v>520</v>
      </c>
    </row>
    <row r="69" spans="1:12" s="110" customFormat="1" ht="12" customHeight="1" x14ac:dyDescent="0.2">
      <c r="A69" s="118"/>
      <c r="B69" s="121" t="s">
        <v>110</v>
      </c>
      <c r="C69" s="113">
        <v>25.266153166854732</v>
      </c>
      <c r="D69" s="235">
        <v>46350</v>
      </c>
      <c r="E69" s="236">
        <v>46734</v>
      </c>
      <c r="F69" s="236">
        <v>46945</v>
      </c>
      <c r="G69" s="236">
        <v>45960</v>
      </c>
      <c r="H69" s="140">
        <v>45102</v>
      </c>
      <c r="I69" s="115" t="s">
        <v>520</v>
      </c>
      <c r="J69" s="116" t="s">
        <v>520</v>
      </c>
    </row>
    <row r="70" spans="1:12" s="110" customFormat="1" ht="12" customHeight="1" x14ac:dyDescent="0.2">
      <c r="A70" s="120"/>
      <c r="B70" s="121" t="s">
        <v>111</v>
      </c>
      <c r="C70" s="113">
        <v>0.92179212524598386</v>
      </c>
      <c r="D70" s="235">
        <v>1691</v>
      </c>
      <c r="E70" s="236">
        <v>1789</v>
      </c>
      <c r="F70" s="236">
        <v>1719</v>
      </c>
      <c r="G70" s="236">
        <v>1622</v>
      </c>
      <c r="H70" s="140">
        <v>1561</v>
      </c>
      <c r="I70" s="115" t="s">
        <v>520</v>
      </c>
      <c r="J70" s="116" t="s">
        <v>520</v>
      </c>
    </row>
    <row r="71" spans="1:12" s="110" customFormat="1" ht="12" customHeight="1" x14ac:dyDescent="0.2">
      <c r="A71" s="120"/>
      <c r="B71" s="121" t="s">
        <v>112</v>
      </c>
      <c r="C71" s="113">
        <v>0.24748292422334517</v>
      </c>
      <c r="D71" s="235">
        <v>454</v>
      </c>
      <c r="E71" s="236">
        <v>491</v>
      </c>
      <c r="F71" s="236">
        <v>479</v>
      </c>
      <c r="G71" s="236">
        <v>401</v>
      </c>
      <c r="H71" s="140">
        <v>376</v>
      </c>
      <c r="I71" s="115" t="s">
        <v>520</v>
      </c>
      <c r="J71" s="116" t="s">
        <v>520</v>
      </c>
    </row>
    <row r="72" spans="1:12" s="110" customFormat="1" ht="12" customHeight="1" x14ac:dyDescent="0.2">
      <c r="A72" s="118" t="s">
        <v>113</v>
      </c>
      <c r="B72" s="119" t="s">
        <v>181</v>
      </c>
      <c r="C72" s="113">
        <v>74.195271658844248</v>
      </c>
      <c r="D72" s="235">
        <v>136109</v>
      </c>
      <c r="E72" s="236">
        <v>138256</v>
      </c>
      <c r="F72" s="236">
        <v>140612</v>
      </c>
      <c r="G72" s="236">
        <v>137486</v>
      </c>
      <c r="H72" s="140">
        <v>137188</v>
      </c>
      <c r="I72" s="115" t="s">
        <v>520</v>
      </c>
      <c r="J72" s="116" t="s">
        <v>520</v>
      </c>
    </row>
    <row r="73" spans="1:12" s="110" customFormat="1" ht="12" customHeight="1" x14ac:dyDescent="0.2">
      <c r="A73" s="118"/>
      <c r="B73" s="119" t="s">
        <v>182</v>
      </c>
      <c r="C73" s="113">
        <v>25.804728341155755</v>
      </c>
      <c r="D73" s="115">
        <v>47338</v>
      </c>
      <c r="E73" s="114">
        <v>47795</v>
      </c>
      <c r="F73" s="114">
        <v>47866</v>
      </c>
      <c r="G73" s="114">
        <v>46584</v>
      </c>
      <c r="H73" s="140">
        <v>45974</v>
      </c>
      <c r="I73" s="115" t="s">
        <v>520</v>
      </c>
      <c r="J73" s="116" t="s">
        <v>520</v>
      </c>
    </row>
    <row r="74" spans="1:12" s="110" customFormat="1" ht="12" customHeight="1" x14ac:dyDescent="0.2">
      <c r="A74" s="118" t="s">
        <v>113</v>
      </c>
      <c r="B74" s="119" t="s">
        <v>116</v>
      </c>
      <c r="C74" s="113">
        <v>95.397035656075047</v>
      </c>
      <c r="D74" s="115">
        <v>175003</v>
      </c>
      <c r="E74" s="114">
        <v>177827</v>
      </c>
      <c r="F74" s="114">
        <v>180159</v>
      </c>
      <c r="G74" s="114">
        <v>176133</v>
      </c>
      <c r="H74" s="140">
        <v>175516</v>
      </c>
      <c r="I74" s="115" t="s">
        <v>520</v>
      </c>
      <c r="J74" s="116" t="s">
        <v>520</v>
      </c>
    </row>
    <row r="75" spans="1:12" s="110" customFormat="1" ht="12" customHeight="1" x14ac:dyDescent="0.2">
      <c r="A75" s="142"/>
      <c r="B75" s="124" t="s">
        <v>117</v>
      </c>
      <c r="C75" s="125">
        <v>4.588246196449111</v>
      </c>
      <c r="D75" s="143">
        <v>8417</v>
      </c>
      <c r="E75" s="144">
        <v>8195</v>
      </c>
      <c r="F75" s="144">
        <v>8288</v>
      </c>
      <c r="G75" s="144">
        <v>7910</v>
      </c>
      <c r="H75" s="145">
        <v>7614</v>
      </c>
      <c r="I75" s="143" t="s">
        <v>520</v>
      </c>
      <c r="J75" s="146" t="s">
        <v>520</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1" t="s">
        <v>514</v>
      </c>
      <c r="B77" s="153"/>
      <c r="C77" s="153"/>
      <c r="D77" s="154"/>
      <c r="E77" s="153"/>
      <c r="F77" s="153"/>
      <c r="G77" s="153"/>
      <c r="H77" s="153"/>
      <c r="I77" s="153"/>
      <c r="J77" s="153"/>
    </row>
    <row r="78" spans="1:12" s="101" customFormat="1" ht="18" customHeight="1" x14ac:dyDescent="0.15">
      <c r="A78" s="565" t="s">
        <v>123</v>
      </c>
      <c r="B78" s="566"/>
      <c r="C78" s="566"/>
      <c r="D78" s="566"/>
      <c r="E78" s="566"/>
      <c r="F78" s="566"/>
      <c r="G78" s="566"/>
      <c r="H78" s="566"/>
      <c r="I78" s="566"/>
      <c r="J78" s="566"/>
    </row>
    <row r="79" spans="1:12" ht="18" customHeight="1" x14ac:dyDescent="0.2">
      <c r="A79" s="565"/>
      <c r="B79" s="566"/>
      <c r="C79" s="566"/>
      <c r="D79" s="566"/>
      <c r="E79" s="566"/>
      <c r="F79" s="566"/>
      <c r="G79" s="566"/>
      <c r="H79" s="566"/>
      <c r="I79" s="566"/>
      <c r="J79" s="566"/>
    </row>
    <row r="80" spans="1:12" ht="22.5" customHeight="1" x14ac:dyDescent="0.2">
      <c r="A80" s="601"/>
      <c r="B80" s="602"/>
      <c r="C80" s="602"/>
      <c r="D80" s="602"/>
      <c r="E80" s="602"/>
      <c r="F80" s="602"/>
      <c r="G80" s="602"/>
      <c r="H80" s="602"/>
      <c r="I80" s="602"/>
      <c r="J80" s="602"/>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6">
    <mergeCell ref="A78:J78"/>
    <mergeCell ref="A79:J79"/>
    <mergeCell ref="A80:J80"/>
    <mergeCell ref="A3:J3"/>
    <mergeCell ref="A4:J4"/>
    <mergeCell ref="A5:D5"/>
    <mergeCell ref="A7:B10"/>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1"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68" t="s">
        <v>184</v>
      </c>
      <c r="B3" s="568"/>
      <c r="C3" s="568"/>
      <c r="D3" s="568"/>
      <c r="E3" s="568"/>
      <c r="F3" s="568"/>
      <c r="G3" s="568"/>
      <c r="H3" s="568"/>
      <c r="I3" s="568"/>
      <c r="J3" s="568"/>
      <c r="K3" s="568"/>
      <c r="L3" s="568"/>
    </row>
    <row r="4" spans="1:17" s="94" customFormat="1" ht="12" customHeight="1" x14ac:dyDescent="0.2">
      <c r="A4" s="569" t="s">
        <v>92</v>
      </c>
      <c r="B4" s="569"/>
      <c r="C4" s="569"/>
      <c r="D4" s="569"/>
      <c r="E4" s="569"/>
      <c r="F4" s="569"/>
      <c r="G4" s="569"/>
      <c r="H4" s="569"/>
      <c r="I4" s="569"/>
      <c r="J4" s="569"/>
      <c r="K4" s="569"/>
      <c r="L4" s="569"/>
    </row>
    <row r="5" spans="1:17" s="94" customFormat="1" ht="12" customHeight="1" x14ac:dyDescent="0.2">
      <c r="A5" s="570" t="s">
        <v>57</v>
      </c>
      <c r="B5" s="570"/>
      <c r="C5" s="570"/>
      <c r="D5" s="570"/>
      <c r="E5" s="570"/>
      <c r="F5" s="570"/>
      <c r="G5" s="252"/>
      <c r="H5" s="252"/>
      <c r="I5" s="252"/>
      <c r="J5" s="252"/>
      <c r="K5" s="253"/>
      <c r="L5" s="252"/>
    </row>
    <row r="6" spans="1:17" s="94" customFormat="1" ht="24.95" customHeight="1" x14ac:dyDescent="0.2">
      <c r="A6" s="611" t="s">
        <v>519</v>
      </c>
      <c r="B6" s="611"/>
      <c r="C6" s="611"/>
      <c r="D6" s="611"/>
      <c r="E6" s="611"/>
      <c r="F6" s="611"/>
      <c r="G6" s="611"/>
      <c r="H6" s="611"/>
      <c r="I6" s="611"/>
      <c r="J6" s="611"/>
      <c r="K6" s="611"/>
      <c r="L6" s="611"/>
    </row>
    <row r="7" spans="1:17" s="91" customFormat="1" ht="12" customHeight="1" x14ac:dyDescent="0.2">
      <c r="A7" s="573" t="s">
        <v>93</v>
      </c>
      <c r="B7" s="574"/>
      <c r="C7" s="574"/>
      <c r="D7" s="574"/>
      <c r="E7" s="579" t="s">
        <v>94</v>
      </c>
      <c r="F7" s="582" t="s">
        <v>179</v>
      </c>
      <c r="G7" s="583"/>
      <c r="H7" s="583"/>
      <c r="I7" s="583"/>
      <c r="J7" s="584"/>
      <c r="K7" s="585" t="s">
        <v>180</v>
      </c>
      <c r="L7" s="586"/>
      <c r="M7" s="96"/>
      <c r="N7" s="96"/>
      <c r="O7" s="96"/>
      <c r="P7" s="96"/>
      <c r="Q7" s="96"/>
    </row>
    <row r="8" spans="1:17" ht="21.75" customHeight="1" x14ac:dyDescent="0.2">
      <c r="A8" s="575"/>
      <c r="B8" s="576"/>
      <c r="C8" s="576"/>
      <c r="D8" s="576"/>
      <c r="E8" s="580"/>
      <c r="F8" s="589" t="s">
        <v>97</v>
      </c>
      <c r="G8" s="589" t="s">
        <v>98</v>
      </c>
      <c r="H8" s="589" t="s">
        <v>99</v>
      </c>
      <c r="I8" s="589" t="s">
        <v>100</v>
      </c>
      <c r="J8" s="589" t="s">
        <v>101</v>
      </c>
      <c r="K8" s="587"/>
      <c r="L8" s="588"/>
    </row>
    <row r="9" spans="1:17" ht="12" customHeight="1" x14ac:dyDescent="0.2">
      <c r="A9" s="575"/>
      <c r="B9" s="576"/>
      <c r="C9" s="576"/>
      <c r="D9" s="576"/>
      <c r="E9" s="580"/>
      <c r="F9" s="590"/>
      <c r="G9" s="590"/>
      <c r="H9" s="590"/>
      <c r="I9" s="590"/>
      <c r="J9" s="590"/>
      <c r="K9" s="98" t="s">
        <v>102</v>
      </c>
      <c r="L9" s="99" t="s">
        <v>103</v>
      </c>
    </row>
    <row r="10" spans="1:17" ht="12" customHeight="1" x14ac:dyDescent="0.2">
      <c r="A10" s="577"/>
      <c r="B10" s="578"/>
      <c r="C10" s="578"/>
      <c r="D10" s="578"/>
      <c r="E10" s="581"/>
      <c r="F10" s="100">
        <v>1</v>
      </c>
      <c r="G10" s="100">
        <v>2</v>
      </c>
      <c r="H10" s="100">
        <v>3</v>
      </c>
      <c r="I10" s="100">
        <v>4</v>
      </c>
      <c r="J10" s="100">
        <v>5</v>
      </c>
      <c r="K10" s="100">
        <v>6</v>
      </c>
      <c r="L10" s="100">
        <v>7</v>
      </c>
      <c r="M10" s="101"/>
    </row>
    <row r="11" spans="1:17" s="110" customFormat="1" ht="18" customHeight="1" x14ac:dyDescent="0.2">
      <c r="A11" s="254" t="s">
        <v>104</v>
      </c>
      <c r="B11" s="255"/>
      <c r="C11" s="255"/>
      <c r="D11" s="256"/>
      <c r="E11" s="113">
        <v>100</v>
      </c>
      <c r="F11" s="115">
        <v>162268</v>
      </c>
      <c r="G11" s="114">
        <v>163938</v>
      </c>
      <c r="H11" s="114">
        <v>166064</v>
      </c>
      <c r="I11" s="114">
        <v>165432</v>
      </c>
      <c r="J11" s="140">
        <v>164937</v>
      </c>
      <c r="K11" s="114" t="s">
        <v>520</v>
      </c>
      <c r="L11" s="116" t="s">
        <v>520</v>
      </c>
    </row>
    <row r="12" spans="1:17" s="110" customFormat="1" ht="24.95" customHeight="1" x14ac:dyDescent="0.2">
      <c r="A12" s="603" t="s">
        <v>185</v>
      </c>
      <c r="B12" s="604"/>
      <c r="C12" s="604"/>
      <c r="D12" s="605"/>
      <c r="E12" s="113">
        <v>52.419454236201837</v>
      </c>
      <c r="F12" s="115">
        <v>85060</v>
      </c>
      <c r="G12" s="114">
        <v>85760</v>
      </c>
      <c r="H12" s="114">
        <v>87228</v>
      </c>
      <c r="I12" s="114">
        <v>86594</v>
      </c>
      <c r="J12" s="140">
        <v>85910</v>
      </c>
      <c r="K12" s="114" t="s">
        <v>520</v>
      </c>
      <c r="L12" s="116" t="s">
        <v>520</v>
      </c>
    </row>
    <row r="13" spans="1:17" s="110" customFormat="1" ht="15" customHeight="1" x14ac:dyDescent="0.2">
      <c r="A13" s="120"/>
      <c r="B13" s="612" t="s">
        <v>107</v>
      </c>
      <c r="C13" s="612"/>
      <c r="E13" s="113">
        <v>47.580545763798163</v>
      </c>
      <c r="F13" s="115">
        <v>77208</v>
      </c>
      <c r="G13" s="114">
        <v>78178</v>
      </c>
      <c r="H13" s="114">
        <v>78836</v>
      </c>
      <c r="I13" s="114">
        <v>78838</v>
      </c>
      <c r="J13" s="140">
        <v>79027</v>
      </c>
      <c r="K13" s="114" t="s">
        <v>520</v>
      </c>
      <c r="L13" s="116" t="s">
        <v>520</v>
      </c>
    </row>
    <row r="14" spans="1:17" s="110" customFormat="1" ht="24.95" customHeight="1" x14ac:dyDescent="0.2">
      <c r="A14" s="603" t="s">
        <v>186</v>
      </c>
      <c r="B14" s="604"/>
      <c r="C14" s="604"/>
      <c r="D14" s="605"/>
      <c r="E14" s="113">
        <v>8.5229373628811604</v>
      </c>
      <c r="F14" s="115">
        <v>13830</v>
      </c>
      <c r="G14" s="114">
        <v>14262</v>
      </c>
      <c r="H14" s="114">
        <v>14753</v>
      </c>
      <c r="I14" s="114">
        <v>13331</v>
      </c>
      <c r="J14" s="140">
        <v>13564</v>
      </c>
      <c r="K14" s="114" t="s">
        <v>520</v>
      </c>
      <c r="L14" s="116" t="s">
        <v>520</v>
      </c>
    </row>
    <row r="15" spans="1:17" s="110" customFormat="1" ht="15" customHeight="1" x14ac:dyDescent="0.2">
      <c r="A15" s="120"/>
      <c r="B15" s="119"/>
      <c r="C15" s="257" t="s">
        <v>106</v>
      </c>
      <c r="E15" s="113">
        <v>60.93998553868402</v>
      </c>
      <c r="F15" s="115">
        <v>8428</v>
      </c>
      <c r="G15" s="114">
        <v>8724</v>
      </c>
      <c r="H15" s="114">
        <v>9093</v>
      </c>
      <c r="I15" s="114">
        <v>8274</v>
      </c>
      <c r="J15" s="140">
        <v>8337</v>
      </c>
      <c r="K15" s="114" t="s">
        <v>520</v>
      </c>
      <c r="L15" s="116" t="s">
        <v>520</v>
      </c>
    </row>
    <row r="16" spans="1:17" s="110" customFormat="1" ht="15" customHeight="1" x14ac:dyDescent="0.2">
      <c r="A16" s="120"/>
      <c r="B16" s="119"/>
      <c r="C16" s="257" t="s">
        <v>107</v>
      </c>
      <c r="E16" s="113">
        <v>39.06001446131598</v>
      </c>
      <c r="F16" s="115">
        <v>5402</v>
      </c>
      <c r="G16" s="114">
        <v>5538</v>
      </c>
      <c r="H16" s="114">
        <v>5660</v>
      </c>
      <c r="I16" s="114">
        <v>5057</v>
      </c>
      <c r="J16" s="140">
        <v>5227</v>
      </c>
      <c r="K16" s="114" t="s">
        <v>520</v>
      </c>
      <c r="L16" s="116" t="s">
        <v>520</v>
      </c>
    </row>
    <row r="17" spans="1:12" s="110" customFormat="1" ht="15" customHeight="1" x14ac:dyDescent="0.2">
      <c r="A17" s="120"/>
      <c r="B17" s="121" t="s">
        <v>109</v>
      </c>
      <c r="C17" s="257"/>
      <c r="E17" s="113">
        <v>65.458993763403754</v>
      </c>
      <c r="F17" s="115">
        <v>106219</v>
      </c>
      <c r="G17" s="114">
        <v>107192</v>
      </c>
      <c r="H17" s="114">
        <v>108812</v>
      </c>
      <c r="I17" s="114">
        <v>109682</v>
      </c>
      <c r="J17" s="140">
        <v>109650</v>
      </c>
      <c r="K17" s="114" t="s">
        <v>520</v>
      </c>
      <c r="L17" s="116" t="s">
        <v>520</v>
      </c>
    </row>
    <row r="18" spans="1:12" s="110" customFormat="1" ht="15" customHeight="1" x14ac:dyDescent="0.2">
      <c r="A18" s="120"/>
      <c r="B18" s="119"/>
      <c r="C18" s="257" t="s">
        <v>106</v>
      </c>
      <c r="E18" s="113">
        <v>52.836121597830896</v>
      </c>
      <c r="F18" s="115">
        <v>56122</v>
      </c>
      <c r="G18" s="114">
        <v>56452</v>
      </c>
      <c r="H18" s="114">
        <v>57419</v>
      </c>
      <c r="I18" s="114">
        <v>57846</v>
      </c>
      <c r="J18" s="140">
        <v>57449</v>
      </c>
      <c r="K18" s="114" t="s">
        <v>520</v>
      </c>
      <c r="L18" s="116" t="s">
        <v>520</v>
      </c>
    </row>
    <row r="19" spans="1:12" s="110" customFormat="1" ht="15" customHeight="1" x14ac:dyDescent="0.2">
      <c r="A19" s="120"/>
      <c r="B19" s="119"/>
      <c r="C19" s="257" t="s">
        <v>107</v>
      </c>
      <c r="E19" s="113">
        <v>47.163878402169104</v>
      </c>
      <c r="F19" s="115">
        <v>50097</v>
      </c>
      <c r="G19" s="114">
        <v>50740</v>
      </c>
      <c r="H19" s="114">
        <v>51393</v>
      </c>
      <c r="I19" s="114">
        <v>51836</v>
      </c>
      <c r="J19" s="140">
        <v>52201</v>
      </c>
      <c r="K19" s="114" t="s">
        <v>520</v>
      </c>
      <c r="L19" s="116" t="s">
        <v>520</v>
      </c>
    </row>
    <row r="20" spans="1:12" s="110" customFormat="1" ht="15" customHeight="1" x14ac:dyDescent="0.2">
      <c r="A20" s="120"/>
      <c r="B20" s="121" t="s">
        <v>110</v>
      </c>
      <c r="C20" s="257"/>
      <c r="E20" s="113">
        <v>25.025266842507456</v>
      </c>
      <c r="F20" s="115">
        <v>40608</v>
      </c>
      <c r="G20" s="114">
        <v>40799</v>
      </c>
      <c r="H20" s="114">
        <v>40907</v>
      </c>
      <c r="I20" s="114">
        <v>40888</v>
      </c>
      <c r="J20" s="140">
        <v>40265</v>
      </c>
      <c r="K20" s="114" t="s">
        <v>520</v>
      </c>
      <c r="L20" s="116" t="s">
        <v>520</v>
      </c>
    </row>
    <row r="21" spans="1:12" s="110" customFormat="1" ht="15" customHeight="1" x14ac:dyDescent="0.2">
      <c r="A21" s="120"/>
      <c r="B21" s="119"/>
      <c r="C21" s="257" t="s">
        <v>106</v>
      </c>
      <c r="E21" s="113">
        <v>48.061958234830577</v>
      </c>
      <c r="F21" s="115">
        <v>19517</v>
      </c>
      <c r="G21" s="114">
        <v>19563</v>
      </c>
      <c r="H21" s="114">
        <v>19711</v>
      </c>
      <c r="I21" s="114">
        <v>19508</v>
      </c>
      <c r="J21" s="140">
        <v>19199</v>
      </c>
      <c r="K21" s="114" t="s">
        <v>520</v>
      </c>
      <c r="L21" s="116" t="s">
        <v>520</v>
      </c>
    </row>
    <row r="22" spans="1:12" s="110" customFormat="1" ht="15" customHeight="1" x14ac:dyDescent="0.2">
      <c r="A22" s="120"/>
      <c r="B22" s="119"/>
      <c r="C22" s="257" t="s">
        <v>107</v>
      </c>
      <c r="E22" s="113">
        <v>51.938041765169423</v>
      </c>
      <c r="F22" s="115">
        <v>21091</v>
      </c>
      <c r="G22" s="114">
        <v>21236</v>
      </c>
      <c r="H22" s="114">
        <v>21196</v>
      </c>
      <c r="I22" s="114">
        <v>21380</v>
      </c>
      <c r="J22" s="140">
        <v>21066</v>
      </c>
      <c r="K22" s="114" t="s">
        <v>520</v>
      </c>
      <c r="L22" s="116" t="s">
        <v>520</v>
      </c>
    </row>
    <row r="23" spans="1:12" s="110" customFormat="1" ht="15" customHeight="1" x14ac:dyDescent="0.2">
      <c r="A23" s="120"/>
      <c r="B23" s="121" t="s">
        <v>111</v>
      </c>
      <c r="C23" s="257"/>
      <c r="E23" s="113">
        <v>0.99280203120763177</v>
      </c>
      <c r="F23" s="115">
        <v>1611</v>
      </c>
      <c r="G23" s="114">
        <v>1685</v>
      </c>
      <c r="H23" s="114">
        <v>1592</v>
      </c>
      <c r="I23" s="114">
        <v>1531</v>
      </c>
      <c r="J23" s="140">
        <v>1458</v>
      </c>
      <c r="K23" s="114" t="s">
        <v>520</v>
      </c>
      <c r="L23" s="116" t="s">
        <v>520</v>
      </c>
    </row>
    <row r="24" spans="1:12" s="110" customFormat="1" ht="15" customHeight="1" x14ac:dyDescent="0.2">
      <c r="A24" s="120"/>
      <c r="B24" s="119"/>
      <c r="C24" s="257" t="s">
        <v>106</v>
      </c>
      <c r="E24" s="113">
        <v>61.638733705772815</v>
      </c>
      <c r="F24" s="115">
        <v>993</v>
      </c>
      <c r="G24" s="114">
        <v>1021</v>
      </c>
      <c r="H24" s="114">
        <v>1005</v>
      </c>
      <c r="I24" s="114">
        <v>966</v>
      </c>
      <c r="J24" s="140">
        <v>925</v>
      </c>
      <c r="K24" s="114" t="s">
        <v>520</v>
      </c>
      <c r="L24" s="116" t="s">
        <v>520</v>
      </c>
    </row>
    <row r="25" spans="1:12" s="110" customFormat="1" ht="15" customHeight="1" x14ac:dyDescent="0.2">
      <c r="A25" s="120"/>
      <c r="B25" s="119"/>
      <c r="C25" s="257" t="s">
        <v>107</v>
      </c>
      <c r="E25" s="113">
        <v>38.361266294227185</v>
      </c>
      <c r="F25" s="115">
        <v>618</v>
      </c>
      <c r="G25" s="114">
        <v>664</v>
      </c>
      <c r="H25" s="114">
        <v>587</v>
      </c>
      <c r="I25" s="114">
        <v>565</v>
      </c>
      <c r="J25" s="140">
        <v>533</v>
      </c>
      <c r="K25" s="114" t="s">
        <v>520</v>
      </c>
      <c r="L25" s="116" t="s">
        <v>520</v>
      </c>
    </row>
    <row r="26" spans="1:12" s="110" customFormat="1" ht="15" customHeight="1" x14ac:dyDescent="0.2">
      <c r="A26" s="120"/>
      <c r="C26" s="121" t="s">
        <v>187</v>
      </c>
      <c r="D26" s="110" t="s">
        <v>188</v>
      </c>
      <c r="E26" s="113">
        <v>0.26006359849138461</v>
      </c>
      <c r="F26" s="115">
        <v>422</v>
      </c>
      <c r="G26" s="114">
        <v>449</v>
      </c>
      <c r="H26" s="114">
        <v>431</v>
      </c>
      <c r="I26" s="114">
        <v>382</v>
      </c>
      <c r="J26" s="140">
        <v>343</v>
      </c>
      <c r="K26" s="114" t="s">
        <v>520</v>
      </c>
      <c r="L26" s="116" t="s">
        <v>520</v>
      </c>
    </row>
    <row r="27" spans="1:12" s="110" customFormat="1" ht="15" customHeight="1" x14ac:dyDescent="0.2">
      <c r="A27" s="120"/>
      <c r="B27" s="119"/>
      <c r="D27" s="258" t="s">
        <v>106</v>
      </c>
      <c r="E27" s="113">
        <v>53.080568720379148</v>
      </c>
      <c r="F27" s="115">
        <v>224</v>
      </c>
      <c r="G27" s="114">
        <v>227</v>
      </c>
      <c r="H27" s="114">
        <v>232</v>
      </c>
      <c r="I27" s="114">
        <v>207</v>
      </c>
      <c r="J27" s="140">
        <v>188</v>
      </c>
      <c r="K27" s="114" t="s">
        <v>520</v>
      </c>
      <c r="L27" s="116" t="s">
        <v>520</v>
      </c>
    </row>
    <row r="28" spans="1:12" s="110" customFormat="1" ht="15" customHeight="1" x14ac:dyDescent="0.2">
      <c r="A28" s="120"/>
      <c r="B28" s="119"/>
      <c r="D28" s="258" t="s">
        <v>107</v>
      </c>
      <c r="E28" s="113">
        <v>46.919431279620852</v>
      </c>
      <c r="F28" s="115">
        <v>198</v>
      </c>
      <c r="G28" s="114">
        <v>222</v>
      </c>
      <c r="H28" s="114">
        <v>199</v>
      </c>
      <c r="I28" s="114">
        <v>175</v>
      </c>
      <c r="J28" s="140">
        <v>155</v>
      </c>
      <c r="K28" s="114" t="s">
        <v>520</v>
      </c>
      <c r="L28" s="116" t="s">
        <v>520</v>
      </c>
    </row>
    <row r="29" spans="1:12" s="110" customFormat="1" ht="24.95" customHeight="1" x14ac:dyDescent="0.2">
      <c r="A29" s="603" t="s">
        <v>189</v>
      </c>
      <c r="B29" s="604"/>
      <c r="C29" s="604"/>
      <c r="D29" s="605"/>
      <c r="E29" s="113">
        <v>93.936574062661776</v>
      </c>
      <c r="F29" s="115">
        <v>152429</v>
      </c>
      <c r="G29" s="114">
        <v>154348</v>
      </c>
      <c r="H29" s="114">
        <v>156210</v>
      </c>
      <c r="I29" s="114">
        <v>155966</v>
      </c>
      <c r="J29" s="140">
        <v>155771</v>
      </c>
      <c r="K29" s="114" t="s">
        <v>520</v>
      </c>
      <c r="L29" s="116" t="s">
        <v>520</v>
      </c>
    </row>
    <row r="30" spans="1:12" s="110" customFormat="1" ht="15" customHeight="1" x14ac:dyDescent="0.2">
      <c r="A30" s="120"/>
      <c r="B30" s="119"/>
      <c r="C30" s="257" t="s">
        <v>106</v>
      </c>
      <c r="E30" s="113">
        <v>51.5623667412369</v>
      </c>
      <c r="F30" s="115">
        <v>78596</v>
      </c>
      <c r="G30" s="114">
        <v>79453</v>
      </c>
      <c r="H30" s="114">
        <v>80707</v>
      </c>
      <c r="I30" s="114">
        <v>80312</v>
      </c>
      <c r="J30" s="140">
        <v>79893</v>
      </c>
      <c r="K30" s="114" t="s">
        <v>520</v>
      </c>
      <c r="L30" s="116" t="s">
        <v>520</v>
      </c>
    </row>
    <row r="31" spans="1:12" s="110" customFormat="1" ht="15" customHeight="1" x14ac:dyDescent="0.2">
      <c r="A31" s="120"/>
      <c r="B31" s="119"/>
      <c r="C31" s="257" t="s">
        <v>107</v>
      </c>
      <c r="E31" s="113">
        <v>48.4376332587631</v>
      </c>
      <c r="F31" s="115">
        <v>73833</v>
      </c>
      <c r="G31" s="114">
        <v>74895</v>
      </c>
      <c r="H31" s="114">
        <v>75503</v>
      </c>
      <c r="I31" s="114">
        <v>75654</v>
      </c>
      <c r="J31" s="140">
        <v>75878</v>
      </c>
      <c r="K31" s="114" t="s">
        <v>520</v>
      </c>
      <c r="L31" s="116" t="s">
        <v>520</v>
      </c>
    </row>
    <row r="32" spans="1:12" s="110" customFormat="1" ht="15" customHeight="1" x14ac:dyDescent="0.2">
      <c r="A32" s="120"/>
      <c r="B32" s="119" t="s">
        <v>117</v>
      </c>
      <c r="C32" s="257"/>
      <c r="E32" s="113">
        <v>6.048019326053196</v>
      </c>
      <c r="F32" s="115">
        <v>9814</v>
      </c>
      <c r="G32" s="114">
        <v>9563</v>
      </c>
      <c r="H32" s="114">
        <v>9827</v>
      </c>
      <c r="I32" s="114">
        <v>9440</v>
      </c>
      <c r="J32" s="140">
        <v>9137</v>
      </c>
      <c r="K32" s="114" t="s">
        <v>520</v>
      </c>
      <c r="L32" s="116" t="s">
        <v>520</v>
      </c>
    </row>
    <row r="33" spans="1:12" s="110" customFormat="1" ht="15" customHeight="1" x14ac:dyDescent="0.2">
      <c r="A33" s="120"/>
      <c r="B33" s="119"/>
      <c r="C33" s="257" t="s">
        <v>106</v>
      </c>
      <c r="E33" s="113">
        <v>65.691868758915831</v>
      </c>
      <c r="F33" s="115">
        <v>6447</v>
      </c>
      <c r="G33" s="114">
        <v>6288</v>
      </c>
      <c r="H33" s="114">
        <v>6502</v>
      </c>
      <c r="I33" s="114">
        <v>6262</v>
      </c>
      <c r="J33" s="140">
        <v>5994</v>
      </c>
      <c r="K33" s="114" t="s">
        <v>520</v>
      </c>
      <c r="L33" s="116" t="s">
        <v>520</v>
      </c>
    </row>
    <row r="34" spans="1:12" s="110" customFormat="1" ht="15" customHeight="1" x14ac:dyDescent="0.2">
      <c r="A34" s="120"/>
      <c r="B34" s="119"/>
      <c r="C34" s="257" t="s">
        <v>107</v>
      </c>
      <c r="E34" s="113">
        <v>34.308131241084169</v>
      </c>
      <c r="F34" s="115">
        <v>3367</v>
      </c>
      <c r="G34" s="114">
        <v>3275</v>
      </c>
      <c r="H34" s="114">
        <v>3325</v>
      </c>
      <c r="I34" s="114">
        <v>3178</v>
      </c>
      <c r="J34" s="140">
        <v>3143</v>
      </c>
      <c r="K34" s="114" t="s">
        <v>520</v>
      </c>
      <c r="L34" s="116" t="s">
        <v>520</v>
      </c>
    </row>
    <row r="35" spans="1:12" s="110" customFormat="1" ht="24.95" customHeight="1" x14ac:dyDescent="0.2">
      <c r="A35" s="603" t="s">
        <v>190</v>
      </c>
      <c r="B35" s="604"/>
      <c r="C35" s="604"/>
      <c r="D35" s="605"/>
      <c r="E35" s="113">
        <v>74.10518401656519</v>
      </c>
      <c r="F35" s="115">
        <v>120249</v>
      </c>
      <c r="G35" s="114">
        <v>121584</v>
      </c>
      <c r="H35" s="114">
        <v>123701</v>
      </c>
      <c r="I35" s="114">
        <v>123118</v>
      </c>
      <c r="J35" s="140">
        <v>123042</v>
      </c>
      <c r="K35" s="114" t="s">
        <v>520</v>
      </c>
      <c r="L35" s="116" t="s">
        <v>520</v>
      </c>
    </row>
    <row r="36" spans="1:12" s="110" customFormat="1" ht="15" customHeight="1" x14ac:dyDescent="0.2">
      <c r="A36" s="120"/>
      <c r="B36" s="119"/>
      <c r="C36" s="257" t="s">
        <v>106</v>
      </c>
      <c r="E36" s="113">
        <v>65.277881728746181</v>
      </c>
      <c r="F36" s="115">
        <v>78496</v>
      </c>
      <c r="G36" s="114">
        <v>79229</v>
      </c>
      <c r="H36" s="114">
        <v>80637</v>
      </c>
      <c r="I36" s="114">
        <v>80135</v>
      </c>
      <c r="J36" s="140">
        <v>79688</v>
      </c>
      <c r="K36" s="114" t="s">
        <v>520</v>
      </c>
      <c r="L36" s="116" t="s">
        <v>520</v>
      </c>
    </row>
    <row r="37" spans="1:12" s="110" customFormat="1" ht="15" customHeight="1" x14ac:dyDescent="0.2">
      <c r="A37" s="120"/>
      <c r="B37" s="119"/>
      <c r="C37" s="257" t="s">
        <v>107</v>
      </c>
      <c r="E37" s="113">
        <v>34.722118271253812</v>
      </c>
      <c r="F37" s="115">
        <v>41753</v>
      </c>
      <c r="G37" s="114">
        <v>42355</v>
      </c>
      <c r="H37" s="114">
        <v>43064</v>
      </c>
      <c r="I37" s="114">
        <v>42983</v>
      </c>
      <c r="J37" s="140">
        <v>43354</v>
      </c>
      <c r="K37" s="114" t="s">
        <v>520</v>
      </c>
      <c r="L37" s="116" t="s">
        <v>520</v>
      </c>
    </row>
    <row r="38" spans="1:12" s="110" customFormat="1" ht="15" customHeight="1" x14ac:dyDescent="0.2">
      <c r="A38" s="120"/>
      <c r="B38" s="119" t="s">
        <v>182</v>
      </c>
      <c r="C38" s="257"/>
      <c r="E38" s="113">
        <v>25.89481598343481</v>
      </c>
      <c r="F38" s="115">
        <v>42019</v>
      </c>
      <c r="G38" s="114">
        <v>42354</v>
      </c>
      <c r="H38" s="114">
        <v>42363</v>
      </c>
      <c r="I38" s="114">
        <v>42314</v>
      </c>
      <c r="J38" s="140">
        <v>41895</v>
      </c>
      <c r="K38" s="114" t="s">
        <v>520</v>
      </c>
      <c r="L38" s="116" t="s">
        <v>520</v>
      </c>
    </row>
    <row r="39" spans="1:12" s="110" customFormat="1" ht="15" customHeight="1" x14ac:dyDescent="0.2">
      <c r="A39" s="120"/>
      <c r="B39" s="119"/>
      <c r="C39" s="257" t="s">
        <v>106</v>
      </c>
      <c r="E39" s="113">
        <v>15.621504557462101</v>
      </c>
      <c r="F39" s="115">
        <v>6564</v>
      </c>
      <c r="G39" s="114">
        <v>6531</v>
      </c>
      <c r="H39" s="114">
        <v>6591</v>
      </c>
      <c r="I39" s="114">
        <v>6459</v>
      </c>
      <c r="J39" s="140">
        <v>6222</v>
      </c>
      <c r="K39" s="114" t="s">
        <v>520</v>
      </c>
      <c r="L39" s="116" t="s">
        <v>520</v>
      </c>
    </row>
    <row r="40" spans="1:12" s="110" customFormat="1" ht="15" customHeight="1" x14ac:dyDescent="0.2">
      <c r="A40" s="120"/>
      <c r="B40" s="119"/>
      <c r="C40" s="257" t="s">
        <v>107</v>
      </c>
      <c r="E40" s="113">
        <v>84.378495442537897</v>
      </c>
      <c r="F40" s="115">
        <v>35455</v>
      </c>
      <c r="G40" s="114">
        <v>35823</v>
      </c>
      <c r="H40" s="114">
        <v>35772</v>
      </c>
      <c r="I40" s="114">
        <v>35855</v>
      </c>
      <c r="J40" s="140">
        <v>35673</v>
      </c>
      <c r="K40" s="114" t="s">
        <v>520</v>
      </c>
      <c r="L40" s="116" t="s">
        <v>520</v>
      </c>
    </row>
    <row r="41" spans="1:12" s="110" customFormat="1" ht="24.75" customHeight="1" x14ac:dyDescent="0.2">
      <c r="A41" s="603" t="s">
        <v>517</v>
      </c>
      <c r="B41" s="604"/>
      <c r="C41" s="604"/>
      <c r="D41" s="605"/>
      <c r="E41" s="113">
        <v>3.4584761012645746</v>
      </c>
      <c r="F41" s="115">
        <v>5612</v>
      </c>
      <c r="G41" s="114">
        <v>6231</v>
      </c>
      <c r="H41" s="114">
        <v>6375</v>
      </c>
      <c r="I41" s="114">
        <v>5090</v>
      </c>
      <c r="J41" s="140">
        <v>5507</v>
      </c>
      <c r="K41" s="114" t="s">
        <v>520</v>
      </c>
      <c r="L41" s="116" t="s">
        <v>520</v>
      </c>
    </row>
    <row r="42" spans="1:12" s="110" customFormat="1" ht="15" customHeight="1" x14ac:dyDescent="0.2">
      <c r="A42" s="120"/>
      <c r="B42" s="119"/>
      <c r="C42" s="257" t="s">
        <v>106</v>
      </c>
      <c r="E42" s="113">
        <v>61.617961511047753</v>
      </c>
      <c r="F42" s="115">
        <v>3458</v>
      </c>
      <c r="G42" s="114">
        <v>3915</v>
      </c>
      <c r="H42" s="114">
        <v>3998</v>
      </c>
      <c r="I42" s="114">
        <v>3172</v>
      </c>
      <c r="J42" s="140">
        <v>3364</v>
      </c>
      <c r="K42" s="114" t="s">
        <v>520</v>
      </c>
      <c r="L42" s="116" t="s">
        <v>520</v>
      </c>
    </row>
    <row r="43" spans="1:12" s="110" customFormat="1" ht="15" customHeight="1" x14ac:dyDescent="0.2">
      <c r="A43" s="123"/>
      <c r="B43" s="124"/>
      <c r="C43" s="259" t="s">
        <v>107</v>
      </c>
      <c r="D43" s="260"/>
      <c r="E43" s="125">
        <v>38.382038488952247</v>
      </c>
      <c r="F43" s="143">
        <v>2154</v>
      </c>
      <c r="G43" s="144">
        <v>2316</v>
      </c>
      <c r="H43" s="144">
        <v>2377</v>
      </c>
      <c r="I43" s="144">
        <v>1918</v>
      </c>
      <c r="J43" s="145">
        <v>2143</v>
      </c>
      <c r="K43" s="144" t="s">
        <v>520</v>
      </c>
      <c r="L43" s="146" t="s">
        <v>520</v>
      </c>
    </row>
    <row r="44" spans="1:12" s="110" customFormat="1" ht="45.75" customHeight="1" x14ac:dyDescent="0.2">
      <c r="A44" s="603" t="s">
        <v>191</v>
      </c>
      <c r="B44" s="604"/>
      <c r="C44" s="604"/>
      <c r="D44" s="605"/>
      <c r="E44" s="113">
        <v>1.5979737224837922</v>
      </c>
      <c r="F44" s="115">
        <v>2593</v>
      </c>
      <c r="G44" s="114">
        <v>2695</v>
      </c>
      <c r="H44" s="114">
        <v>2713</v>
      </c>
      <c r="I44" s="114">
        <v>2664</v>
      </c>
      <c r="J44" s="140">
        <v>2692</v>
      </c>
      <c r="K44" s="114" t="s">
        <v>520</v>
      </c>
      <c r="L44" s="116" t="s">
        <v>520</v>
      </c>
    </row>
    <row r="45" spans="1:12" s="110" customFormat="1" ht="15" customHeight="1" x14ac:dyDescent="0.2">
      <c r="A45" s="120"/>
      <c r="B45" s="119"/>
      <c r="C45" s="257" t="s">
        <v>106</v>
      </c>
      <c r="E45" s="113">
        <v>61.434631700732744</v>
      </c>
      <c r="F45" s="115">
        <v>1593</v>
      </c>
      <c r="G45" s="114">
        <v>1660</v>
      </c>
      <c r="H45" s="114">
        <v>1672</v>
      </c>
      <c r="I45" s="114">
        <v>1642</v>
      </c>
      <c r="J45" s="140">
        <v>1655</v>
      </c>
      <c r="K45" s="114" t="s">
        <v>520</v>
      </c>
      <c r="L45" s="116" t="s">
        <v>520</v>
      </c>
    </row>
    <row r="46" spans="1:12" s="110" customFormat="1" ht="15" customHeight="1" x14ac:dyDescent="0.2">
      <c r="A46" s="123"/>
      <c r="B46" s="124"/>
      <c r="C46" s="259" t="s">
        <v>107</v>
      </c>
      <c r="D46" s="260"/>
      <c r="E46" s="125">
        <v>38.565368299267256</v>
      </c>
      <c r="F46" s="143">
        <v>1000</v>
      </c>
      <c r="G46" s="144">
        <v>1035</v>
      </c>
      <c r="H46" s="144">
        <v>1041</v>
      </c>
      <c r="I46" s="144">
        <v>1022</v>
      </c>
      <c r="J46" s="145">
        <v>1037</v>
      </c>
      <c r="K46" s="144" t="s">
        <v>520</v>
      </c>
      <c r="L46" s="146" t="s">
        <v>520</v>
      </c>
    </row>
    <row r="47" spans="1:12" s="110" customFormat="1" ht="39" customHeight="1" x14ac:dyDescent="0.2">
      <c r="A47" s="603" t="s">
        <v>518</v>
      </c>
      <c r="B47" s="606"/>
      <c r="C47" s="606"/>
      <c r="D47" s="607"/>
      <c r="E47" s="113">
        <v>0.11709024576626322</v>
      </c>
      <c r="F47" s="115">
        <v>190</v>
      </c>
      <c r="G47" s="114">
        <v>193</v>
      </c>
      <c r="H47" s="114">
        <v>173</v>
      </c>
      <c r="I47" s="114">
        <v>160</v>
      </c>
      <c r="J47" s="140">
        <v>179</v>
      </c>
      <c r="K47" s="114" t="s">
        <v>520</v>
      </c>
      <c r="L47" s="116" t="s">
        <v>520</v>
      </c>
    </row>
    <row r="48" spans="1:12" s="110" customFormat="1" ht="15" customHeight="1" x14ac:dyDescent="0.2">
      <c r="A48" s="120"/>
      <c r="B48" s="119"/>
      <c r="C48" s="257" t="s">
        <v>106</v>
      </c>
      <c r="E48" s="113">
        <v>33.684210526315788</v>
      </c>
      <c r="F48" s="115">
        <v>64</v>
      </c>
      <c r="G48" s="114">
        <v>65</v>
      </c>
      <c r="H48" s="114">
        <v>58</v>
      </c>
      <c r="I48" s="114">
        <v>55</v>
      </c>
      <c r="J48" s="140">
        <v>62</v>
      </c>
      <c r="K48" s="114" t="s">
        <v>520</v>
      </c>
      <c r="L48" s="116" t="s">
        <v>520</v>
      </c>
    </row>
    <row r="49" spans="1:12" s="110" customFormat="1" ht="15" customHeight="1" x14ac:dyDescent="0.2">
      <c r="A49" s="123"/>
      <c r="B49" s="124"/>
      <c r="C49" s="259" t="s">
        <v>107</v>
      </c>
      <c r="D49" s="260"/>
      <c r="E49" s="125">
        <v>66.315789473684205</v>
      </c>
      <c r="F49" s="143">
        <v>126</v>
      </c>
      <c r="G49" s="144">
        <v>128</v>
      </c>
      <c r="H49" s="144">
        <v>115</v>
      </c>
      <c r="I49" s="144">
        <v>105</v>
      </c>
      <c r="J49" s="145">
        <v>117</v>
      </c>
      <c r="K49" s="144" t="s">
        <v>520</v>
      </c>
      <c r="L49" s="146" t="s">
        <v>520</v>
      </c>
    </row>
    <row r="50" spans="1:12" s="110" customFormat="1" ht="24.95" customHeight="1" x14ac:dyDescent="0.2">
      <c r="A50" s="608" t="s">
        <v>192</v>
      </c>
      <c r="B50" s="609"/>
      <c r="C50" s="609"/>
      <c r="D50" s="610"/>
      <c r="E50" s="261">
        <v>7.9171494071535982</v>
      </c>
      <c r="F50" s="262">
        <v>12847</v>
      </c>
      <c r="G50" s="263">
        <v>13334</v>
      </c>
      <c r="H50" s="263">
        <v>13638</v>
      </c>
      <c r="I50" s="263">
        <v>12373</v>
      </c>
      <c r="J50" s="264">
        <v>12516</v>
      </c>
      <c r="K50" s="262" t="s">
        <v>520</v>
      </c>
      <c r="L50" s="265" t="s">
        <v>520</v>
      </c>
    </row>
    <row r="51" spans="1:12" s="110" customFormat="1" ht="15" customHeight="1" x14ac:dyDescent="0.2">
      <c r="A51" s="120"/>
      <c r="B51" s="119"/>
      <c r="C51" s="257" t="s">
        <v>106</v>
      </c>
      <c r="E51" s="113">
        <v>62.030045925118706</v>
      </c>
      <c r="F51" s="115">
        <v>7969</v>
      </c>
      <c r="G51" s="114">
        <v>8223</v>
      </c>
      <c r="H51" s="114">
        <v>8491</v>
      </c>
      <c r="I51" s="114">
        <v>7760</v>
      </c>
      <c r="J51" s="140">
        <v>7771</v>
      </c>
      <c r="K51" s="114" t="s">
        <v>520</v>
      </c>
      <c r="L51" s="116" t="s">
        <v>520</v>
      </c>
    </row>
    <row r="52" spans="1:12" s="110" customFormat="1" ht="15" customHeight="1" x14ac:dyDescent="0.2">
      <c r="A52" s="120"/>
      <c r="B52" s="119"/>
      <c r="C52" s="257" t="s">
        <v>107</v>
      </c>
      <c r="E52" s="113">
        <v>37.969954074881294</v>
      </c>
      <c r="F52" s="115">
        <v>4878</v>
      </c>
      <c r="G52" s="114">
        <v>5111</v>
      </c>
      <c r="H52" s="114">
        <v>5147</v>
      </c>
      <c r="I52" s="114">
        <v>4613</v>
      </c>
      <c r="J52" s="140">
        <v>4745</v>
      </c>
      <c r="K52" s="114" t="s">
        <v>520</v>
      </c>
      <c r="L52" s="116" t="s">
        <v>520</v>
      </c>
    </row>
    <row r="53" spans="1:12" s="110" customFormat="1" ht="15" customHeight="1" x14ac:dyDescent="0.2">
      <c r="A53" s="120"/>
      <c r="B53" s="119"/>
      <c r="C53" s="257" t="s">
        <v>187</v>
      </c>
      <c r="D53" s="110" t="s">
        <v>193</v>
      </c>
      <c r="E53" s="113">
        <v>33.354090449132094</v>
      </c>
      <c r="F53" s="115">
        <v>4285</v>
      </c>
      <c r="G53" s="114">
        <v>4797</v>
      </c>
      <c r="H53" s="114">
        <v>4992</v>
      </c>
      <c r="I53" s="114">
        <v>3749</v>
      </c>
      <c r="J53" s="140">
        <v>4087</v>
      </c>
      <c r="K53" s="114" t="s">
        <v>520</v>
      </c>
      <c r="L53" s="116" t="s">
        <v>520</v>
      </c>
    </row>
    <row r="54" spans="1:12" s="110" customFormat="1" ht="15" customHeight="1" x14ac:dyDescent="0.2">
      <c r="A54" s="120"/>
      <c r="B54" s="119"/>
      <c r="D54" s="266" t="s">
        <v>194</v>
      </c>
      <c r="E54" s="113">
        <v>64.504084014002331</v>
      </c>
      <c r="F54" s="115">
        <v>2764</v>
      </c>
      <c r="G54" s="114">
        <v>3058</v>
      </c>
      <c r="H54" s="114">
        <v>3205</v>
      </c>
      <c r="I54" s="114">
        <v>2447</v>
      </c>
      <c r="J54" s="140">
        <v>2617</v>
      </c>
      <c r="K54" s="114" t="s">
        <v>520</v>
      </c>
      <c r="L54" s="116" t="s">
        <v>520</v>
      </c>
    </row>
    <row r="55" spans="1:12" s="110" customFormat="1" ht="15" customHeight="1" x14ac:dyDescent="0.2">
      <c r="A55" s="120"/>
      <c r="B55" s="119"/>
      <c r="D55" s="266" t="s">
        <v>195</v>
      </c>
      <c r="E55" s="113">
        <v>35.495915985997669</v>
      </c>
      <c r="F55" s="115">
        <v>1521</v>
      </c>
      <c r="G55" s="114">
        <v>1739</v>
      </c>
      <c r="H55" s="114">
        <v>1787</v>
      </c>
      <c r="I55" s="114">
        <v>1302</v>
      </c>
      <c r="J55" s="140">
        <v>1470</v>
      </c>
      <c r="K55" s="114" t="s">
        <v>520</v>
      </c>
      <c r="L55" s="116" t="s">
        <v>520</v>
      </c>
    </row>
    <row r="56" spans="1:12" s="110" customFormat="1" ht="15" customHeight="1" x14ac:dyDescent="0.2">
      <c r="A56" s="120"/>
      <c r="B56" s="119" t="s">
        <v>196</v>
      </c>
      <c r="C56" s="257"/>
      <c r="E56" s="113">
        <v>76.387827544555918</v>
      </c>
      <c r="F56" s="115">
        <v>123953</v>
      </c>
      <c r="G56" s="114">
        <v>124764</v>
      </c>
      <c r="H56" s="114">
        <v>126243</v>
      </c>
      <c r="I56" s="114">
        <v>126805</v>
      </c>
      <c r="J56" s="140">
        <v>126244</v>
      </c>
      <c r="K56" s="114" t="s">
        <v>520</v>
      </c>
      <c r="L56" s="116" t="s">
        <v>520</v>
      </c>
    </row>
    <row r="57" spans="1:12" s="110" customFormat="1" ht="15" customHeight="1" x14ac:dyDescent="0.2">
      <c r="A57" s="120"/>
      <c r="B57" s="119"/>
      <c r="C57" s="257" t="s">
        <v>106</v>
      </c>
      <c r="E57" s="113">
        <v>51.850298096859291</v>
      </c>
      <c r="F57" s="115">
        <v>64270</v>
      </c>
      <c r="G57" s="114">
        <v>64608</v>
      </c>
      <c r="H57" s="114">
        <v>65593</v>
      </c>
      <c r="I57" s="114">
        <v>65661</v>
      </c>
      <c r="J57" s="140">
        <v>65125</v>
      </c>
      <c r="K57" s="114" t="s">
        <v>520</v>
      </c>
      <c r="L57" s="116" t="s">
        <v>520</v>
      </c>
    </row>
    <row r="58" spans="1:12" s="110" customFormat="1" ht="15" customHeight="1" x14ac:dyDescent="0.2">
      <c r="A58" s="120"/>
      <c r="B58" s="119"/>
      <c r="C58" s="257" t="s">
        <v>107</v>
      </c>
      <c r="E58" s="113">
        <v>48.149701903140709</v>
      </c>
      <c r="F58" s="115">
        <v>59683</v>
      </c>
      <c r="G58" s="114">
        <v>60156</v>
      </c>
      <c r="H58" s="114">
        <v>60650</v>
      </c>
      <c r="I58" s="114">
        <v>61144</v>
      </c>
      <c r="J58" s="140">
        <v>61119</v>
      </c>
      <c r="K58" s="114" t="s">
        <v>520</v>
      </c>
      <c r="L58" s="116" t="s">
        <v>520</v>
      </c>
    </row>
    <row r="59" spans="1:12" s="110" customFormat="1" ht="15" customHeight="1" x14ac:dyDescent="0.2">
      <c r="A59" s="120"/>
      <c r="B59" s="119"/>
      <c r="C59" s="257" t="s">
        <v>105</v>
      </c>
      <c r="D59" s="110" t="s">
        <v>197</v>
      </c>
      <c r="E59" s="113">
        <v>90.940921155599298</v>
      </c>
      <c r="F59" s="115">
        <v>112724</v>
      </c>
      <c r="G59" s="114">
        <v>113470</v>
      </c>
      <c r="H59" s="114">
        <v>114911</v>
      </c>
      <c r="I59" s="114">
        <v>115519</v>
      </c>
      <c r="J59" s="140">
        <v>115056</v>
      </c>
      <c r="K59" s="114" t="s">
        <v>520</v>
      </c>
      <c r="L59" s="116" t="s">
        <v>520</v>
      </c>
    </row>
    <row r="60" spans="1:12" s="110" customFormat="1" ht="15" customHeight="1" x14ac:dyDescent="0.2">
      <c r="A60" s="120"/>
      <c r="B60" s="119"/>
      <c r="C60" s="257"/>
      <c r="D60" s="266" t="s">
        <v>198</v>
      </c>
      <c r="E60" s="113">
        <v>51.478833256449384</v>
      </c>
      <c r="F60" s="115">
        <v>58029</v>
      </c>
      <c r="G60" s="114">
        <v>58358</v>
      </c>
      <c r="H60" s="114">
        <v>59315</v>
      </c>
      <c r="I60" s="114">
        <v>59462</v>
      </c>
      <c r="J60" s="140">
        <v>59022</v>
      </c>
      <c r="K60" s="114" t="s">
        <v>520</v>
      </c>
      <c r="L60" s="116" t="s">
        <v>520</v>
      </c>
    </row>
    <row r="61" spans="1:12" s="110" customFormat="1" ht="15" customHeight="1" x14ac:dyDescent="0.2">
      <c r="A61" s="120"/>
      <c r="B61" s="119"/>
      <c r="C61" s="257"/>
      <c r="D61" s="266" t="s">
        <v>199</v>
      </c>
      <c r="E61" s="113">
        <v>48.521166743550616</v>
      </c>
      <c r="F61" s="115">
        <v>54695</v>
      </c>
      <c r="G61" s="114">
        <v>55112</v>
      </c>
      <c r="H61" s="114">
        <v>55596</v>
      </c>
      <c r="I61" s="114">
        <v>56057</v>
      </c>
      <c r="J61" s="140">
        <v>56034</v>
      </c>
      <c r="K61" s="114" t="s">
        <v>520</v>
      </c>
      <c r="L61" s="116" t="s">
        <v>520</v>
      </c>
    </row>
    <row r="62" spans="1:12" s="110" customFormat="1" ht="15" customHeight="1" x14ac:dyDescent="0.2">
      <c r="A62" s="120"/>
      <c r="B62" s="119"/>
      <c r="C62" s="257"/>
      <c r="D62" s="257" t="s">
        <v>200</v>
      </c>
      <c r="E62" s="113">
        <v>9.0590788444007</v>
      </c>
      <c r="F62" s="115">
        <v>11229</v>
      </c>
      <c r="G62" s="114">
        <v>11294</v>
      </c>
      <c r="H62" s="114">
        <v>11332</v>
      </c>
      <c r="I62" s="114">
        <v>11286</v>
      </c>
      <c r="J62" s="140">
        <v>11188</v>
      </c>
      <c r="K62" s="114" t="s">
        <v>520</v>
      </c>
      <c r="L62" s="116" t="s">
        <v>520</v>
      </c>
    </row>
    <row r="63" spans="1:12" s="110" customFormat="1" ht="15" customHeight="1" x14ac:dyDescent="0.2">
      <c r="A63" s="120"/>
      <c r="B63" s="119"/>
      <c r="C63" s="257"/>
      <c r="D63" s="266" t="s">
        <v>198</v>
      </c>
      <c r="E63" s="113">
        <v>55.57930358892154</v>
      </c>
      <c r="F63" s="115">
        <v>6241</v>
      </c>
      <c r="G63" s="114">
        <v>6250</v>
      </c>
      <c r="H63" s="114">
        <v>6278</v>
      </c>
      <c r="I63" s="114">
        <v>6199</v>
      </c>
      <c r="J63" s="140">
        <v>6103</v>
      </c>
      <c r="K63" s="114" t="s">
        <v>520</v>
      </c>
      <c r="L63" s="116" t="s">
        <v>520</v>
      </c>
    </row>
    <row r="64" spans="1:12" s="110" customFormat="1" ht="15" customHeight="1" x14ac:dyDescent="0.2">
      <c r="A64" s="120"/>
      <c r="B64" s="119"/>
      <c r="C64" s="257"/>
      <c r="D64" s="266" t="s">
        <v>199</v>
      </c>
      <c r="E64" s="113">
        <v>44.42069641107846</v>
      </c>
      <c r="F64" s="115">
        <v>4988</v>
      </c>
      <c r="G64" s="114">
        <v>5044</v>
      </c>
      <c r="H64" s="114">
        <v>5054</v>
      </c>
      <c r="I64" s="114">
        <v>5087</v>
      </c>
      <c r="J64" s="140">
        <v>5085</v>
      </c>
      <c r="K64" s="114" t="s">
        <v>520</v>
      </c>
      <c r="L64" s="116" t="s">
        <v>520</v>
      </c>
    </row>
    <row r="65" spans="1:12" s="110" customFormat="1" ht="15" customHeight="1" x14ac:dyDescent="0.2">
      <c r="A65" s="120"/>
      <c r="B65" s="119" t="s">
        <v>201</v>
      </c>
      <c r="C65" s="257"/>
      <c r="E65" s="113">
        <v>10.064831020287425</v>
      </c>
      <c r="F65" s="115">
        <v>16332</v>
      </c>
      <c r="G65" s="114">
        <v>16380</v>
      </c>
      <c r="H65" s="114">
        <v>16393</v>
      </c>
      <c r="I65" s="114">
        <v>16499</v>
      </c>
      <c r="J65" s="140">
        <v>16389</v>
      </c>
      <c r="K65" s="114" t="s">
        <v>520</v>
      </c>
      <c r="L65" s="116" t="s">
        <v>520</v>
      </c>
    </row>
    <row r="66" spans="1:12" s="110" customFormat="1" ht="15" customHeight="1" x14ac:dyDescent="0.2">
      <c r="A66" s="120"/>
      <c r="B66" s="119"/>
      <c r="C66" s="257" t="s">
        <v>106</v>
      </c>
      <c r="E66" s="113">
        <v>48.493754592211609</v>
      </c>
      <c r="F66" s="115">
        <v>7920</v>
      </c>
      <c r="G66" s="114">
        <v>7940</v>
      </c>
      <c r="H66" s="114">
        <v>7956</v>
      </c>
      <c r="I66" s="114">
        <v>8015</v>
      </c>
      <c r="J66" s="140">
        <v>7915</v>
      </c>
      <c r="K66" s="114" t="s">
        <v>520</v>
      </c>
      <c r="L66" s="116" t="s">
        <v>520</v>
      </c>
    </row>
    <row r="67" spans="1:12" s="110" customFormat="1" ht="15" customHeight="1" x14ac:dyDescent="0.2">
      <c r="A67" s="120"/>
      <c r="B67" s="119"/>
      <c r="C67" s="257" t="s">
        <v>107</v>
      </c>
      <c r="E67" s="113">
        <v>51.506245407788391</v>
      </c>
      <c r="F67" s="115">
        <v>8412</v>
      </c>
      <c r="G67" s="114">
        <v>8440</v>
      </c>
      <c r="H67" s="114">
        <v>8437</v>
      </c>
      <c r="I67" s="114">
        <v>8484</v>
      </c>
      <c r="J67" s="140">
        <v>8474</v>
      </c>
      <c r="K67" s="114" t="s">
        <v>520</v>
      </c>
      <c r="L67" s="116" t="s">
        <v>520</v>
      </c>
    </row>
    <row r="68" spans="1:12" s="110" customFormat="1" ht="15" customHeight="1" x14ac:dyDescent="0.2">
      <c r="A68" s="120"/>
      <c r="B68" s="119"/>
      <c r="C68" s="257" t="s">
        <v>105</v>
      </c>
      <c r="D68" s="110" t="s">
        <v>202</v>
      </c>
      <c r="E68" s="113">
        <v>17.425912319373008</v>
      </c>
      <c r="F68" s="115">
        <v>2846</v>
      </c>
      <c r="G68" s="114">
        <v>2826</v>
      </c>
      <c r="H68" s="114">
        <v>2810</v>
      </c>
      <c r="I68" s="114">
        <v>2789</v>
      </c>
      <c r="J68" s="140">
        <v>2690</v>
      </c>
      <c r="K68" s="114" t="s">
        <v>520</v>
      </c>
      <c r="L68" s="116" t="s">
        <v>520</v>
      </c>
    </row>
    <row r="69" spans="1:12" s="110" customFormat="1" ht="15" customHeight="1" x14ac:dyDescent="0.2">
      <c r="A69" s="120"/>
      <c r="B69" s="119"/>
      <c r="C69" s="257"/>
      <c r="D69" s="266" t="s">
        <v>198</v>
      </c>
      <c r="E69" s="113">
        <v>50</v>
      </c>
      <c r="F69" s="115">
        <v>1423</v>
      </c>
      <c r="G69" s="114">
        <v>1421</v>
      </c>
      <c r="H69" s="114">
        <v>1428</v>
      </c>
      <c r="I69" s="114">
        <v>1424</v>
      </c>
      <c r="J69" s="140">
        <v>1360</v>
      </c>
      <c r="K69" s="114" t="s">
        <v>520</v>
      </c>
      <c r="L69" s="116" t="s">
        <v>520</v>
      </c>
    </row>
    <row r="70" spans="1:12" s="110" customFormat="1" ht="15" customHeight="1" x14ac:dyDescent="0.2">
      <c r="A70" s="120"/>
      <c r="B70" s="119"/>
      <c r="C70" s="257"/>
      <c r="D70" s="266" t="s">
        <v>199</v>
      </c>
      <c r="E70" s="113">
        <v>50</v>
      </c>
      <c r="F70" s="115">
        <v>1423</v>
      </c>
      <c r="G70" s="114">
        <v>1405</v>
      </c>
      <c r="H70" s="114">
        <v>1382</v>
      </c>
      <c r="I70" s="114">
        <v>1365</v>
      </c>
      <c r="J70" s="140">
        <v>1330</v>
      </c>
      <c r="K70" s="114" t="s">
        <v>520</v>
      </c>
      <c r="L70" s="116" t="s">
        <v>520</v>
      </c>
    </row>
    <row r="71" spans="1:12" s="110" customFormat="1" ht="15" customHeight="1" x14ac:dyDescent="0.2">
      <c r="A71" s="120"/>
      <c r="B71" s="119"/>
      <c r="C71" s="257"/>
      <c r="D71" s="110" t="s">
        <v>203</v>
      </c>
      <c r="E71" s="113">
        <v>76.628704384031352</v>
      </c>
      <c r="F71" s="115">
        <v>12515</v>
      </c>
      <c r="G71" s="114">
        <v>12606</v>
      </c>
      <c r="H71" s="114">
        <v>12633</v>
      </c>
      <c r="I71" s="114">
        <v>12765</v>
      </c>
      <c r="J71" s="140">
        <v>12767</v>
      </c>
      <c r="K71" s="114" t="s">
        <v>520</v>
      </c>
      <c r="L71" s="116" t="s">
        <v>520</v>
      </c>
    </row>
    <row r="72" spans="1:12" s="110" customFormat="1" ht="15" customHeight="1" x14ac:dyDescent="0.2">
      <c r="A72" s="120"/>
      <c r="B72" s="119"/>
      <c r="C72" s="257"/>
      <c r="D72" s="266" t="s">
        <v>198</v>
      </c>
      <c r="E72" s="113">
        <v>47.351178585697163</v>
      </c>
      <c r="F72" s="115">
        <v>5926</v>
      </c>
      <c r="G72" s="114">
        <v>5963</v>
      </c>
      <c r="H72" s="114">
        <v>5970</v>
      </c>
      <c r="I72" s="114">
        <v>6033</v>
      </c>
      <c r="J72" s="140">
        <v>6001</v>
      </c>
      <c r="K72" s="114" t="s">
        <v>520</v>
      </c>
      <c r="L72" s="116" t="s">
        <v>520</v>
      </c>
    </row>
    <row r="73" spans="1:12" s="110" customFormat="1" ht="15" customHeight="1" x14ac:dyDescent="0.2">
      <c r="A73" s="120"/>
      <c r="B73" s="119"/>
      <c r="C73" s="257"/>
      <c r="D73" s="266" t="s">
        <v>199</v>
      </c>
      <c r="E73" s="113">
        <v>52.648821414302837</v>
      </c>
      <c r="F73" s="115">
        <v>6589</v>
      </c>
      <c r="G73" s="114">
        <v>6643</v>
      </c>
      <c r="H73" s="114">
        <v>6663</v>
      </c>
      <c r="I73" s="114">
        <v>6732</v>
      </c>
      <c r="J73" s="140">
        <v>6766</v>
      </c>
      <c r="K73" s="114" t="s">
        <v>520</v>
      </c>
      <c r="L73" s="116" t="s">
        <v>520</v>
      </c>
    </row>
    <row r="74" spans="1:12" s="110" customFormat="1" ht="15" customHeight="1" x14ac:dyDescent="0.2">
      <c r="A74" s="120"/>
      <c r="B74" s="119"/>
      <c r="C74" s="257"/>
      <c r="D74" s="110" t="s">
        <v>204</v>
      </c>
      <c r="E74" s="113">
        <v>5.9453832965956401</v>
      </c>
      <c r="F74" s="115">
        <v>971</v>
      </c>
      <c r="G74" s="114">
        <v>948</v>
      </c>
      <c r="H74" s="114">
        <v>950</v>
      </c>
      <c r="I74" s="114">
        <v>945</v>
      </c>
      <c r="J74" s="140">
        <v>932</v>
      </c>
      <c r="K74" s="114" t="s">
        <v>520</v>
      </c>
      <c r="L74" s="116" t="s">
        <v>520</v>
      </c>
    </row>
    <row r="75" spans="1:12" s="110" customFormat="1" ht="15" customHeight="1" x14ac:dyDescent="0.2">
      <c r="A75" s="120"/>
      <c r="B75" s="119"/>
      <c r="C75" s="257"/>
      <c r="D75" s="266" t="s">
        <v>198</v>
      </c>
      <c r="E75" s="113">
        <v>58.805355303810508</v>
      </c>
      <c r="F75" s="115">
        <v>571</v>
      </c>
      <c r="G75" s="114">
        <v>556</v>
      </c>
      <c r="H75" s="114">
        <v>558</v>
      </c>
      <c r="I75" s="114">
        <v>558</v>
      </c>
      <c r="J75" s="140">
        <v>554</v>
      </c>
      <c r="K75" s="114" t="s">
        <v>520</v>
      </c>
      <c r="L75" s="116" t="s">
        <v>520</v>
      </c>
    </row>
    <row r="76" spans="1:12" s="110" customFormat="1" ht="15" customHeight="1" x14ac:dyDescent="0.2">
      <c r="A76" s="120"/>
      <c r="B76" s="119"/>
      <c r="C76" s="257"/>
      <c r="D76" s="266" t="s">
        <v>199</v>
      </c>
      <c r="E76" s="113">
        <v>41.194644696189492</v>
      </c>
      <c r="F76" s="115">
        <v>400</v>
      </c>
      <c r="G76" s="114">
        <v>392</v>
      </c>
      <c r="H76" s="114">
        <v>392</v>
      </c>
      <c r="I76" s="114">
        <v>387</v>
      </c>
      <c r="J76" s="140">
        <v>378</v>
      </c>
      <c r="K76" s="114" t="s">
        <v>520</v>
      </c>
      <c r="L76" s="116" t="s">
        <v>520</v>
      </c>
    </row>
    <row r="77" spans="1:12" s="110" customFormat="1" ht="15" customHeight="1" x14ac:dyDescent="0.2">
      <c r="A77" s="532"/>
      <c r="B77" s="119" t="s">
        <v>205</v>
      </c>
      <c r="C77" s="267"/>
      <c r="D77" s="182"/>
      <c r="E77" s="113">
        <v>5.6301920280030568</v>
      </c>
      <c r="F77" s="115">
        <v>9136</v>
      </c>
      <c r="G77" s="114">
        <v>9460</v>
      </c>
      <c r="H77" s="114">
        <v>9790</v>
      </c>
      <c r="I77" s="114">
        <v>9755</v>
      </c>
      <c r="J77" s="140">
        <v>9788</v>
      </c>
      <c r="K77" s="114" t="s">
        <v>520</v>
      </c>
      <c r="L77" s="116" t="s">
        <v>520</v>
      </c>
    </row>
    <row r="78" spans="1:12" s="110" customFormat="1" ht="15" customHeight="1" x14ac:dyDescent="0.2">
      <c r="A78" s="120"/>
      <c r="B78" s="119"/>
      <c r="C78" s="267" t="s">
        <v>106</v>
      </c>
      <c r="D78" s="182"/>
      <c r="E78" s="113">
        <v>53.644921190893172</v>
      </c>
      <c r="F78" s="115">
        <v>4901</v>
      </c>
      <c r="G78" s="114">
        <v>4989</v>
      </c>
      <c r="H78" s="114">
        <v>5188</v>
      </c>
      <c r="I78" s="114">
        <v>5158</v>
      </c>
      <c r="J78" s="140">
        <v>5099</v>
      </c>
      <c r="K78" s="114" t="s">
        <v>520</v>
      </c>
      <c r="L78" s="116" t="s">
        <v>520</v>
      </c>
    </row>
    <row r="79" spans="1:12" s="110" customFormat="1" ht="15" customHeight="1" x14ac:dyDescent="0.2">
      <c r="A79" s="123"/>
      <c r="B79" s="124"/>
      <c r="C79" s="259" t="s">
        <v>107</v>
      </c>
      <c r="D79" s="260"/>
      <c r="E79" s="125">
        <v>46.355078809106828</v>
      </c>
      <c r="F79" s="143">
        <v>4235</v>
      </c>
      <c r="G79" s="144">
        <v>4471</v>
      </c>
      <c r="H79" s="144">
        <v>4602</v>
      </c>
      <c r="I79" s="144">
        <v>4597</v>
      </c>
      <c r="J79" s="145">
        <v>4689</v>
      </c>
      <c r="K79" s="144" t="s">
        <v>520</v>
      </c>
      <c r="L79" s="146" t="s">
        <v>520</v>
      </c>
    </row>
    <row r="80" spans="1:12" s="268" customFormat="1" ht="11.25" customHeight="1" x14ac:dyDescent="0.2">
      <c r="B80" s="269"/>
      <c r="C80" s="269"/>
      <c r="D80" s="270"/>
      <c r="E80" s="270"/>
      <c r="F80" s="271"/>
      <c r="G80" s="271"/>
      <c r="H80" s="271"/>
      <c r="I80" s="271"/>
      <c r="J80" s="271"/>
      <c r="K80" s="271"/>
      <c r="L80" s="150" t="s">
        <v>45</v>
      </c>
    </row>
    <row r="81" spans="1:12" s="192" customFormat="1" ht="10.5" customHeight="1" x14ac:dyDescent="0.2">
      <c r="A81" s="152" t="s">
        <v>206</v>
      </c>
      <c r="E81" s="272"/>
      <c r="F81" s="273"/>
      <c r="G81" s="273"/>
      <c r="H81" s="273"/>
      <c r="I81" s="273"/>
      <c r="J81" s="273"/>
      <c r="K81" s="274"/>
      <c r="L81" s="275"/>
    </row>
    <row r="82" spans="1:12" s="192" customFormat="1" ht="11.25" x14ac:dyDescent="0.15">
      <c r="A82" s="276" t="s">
        <v>207</v>
      </c>
      <c r="B82" s="277"/>
      <c r="C82" s="277"/>
      <c r="D82" s="277"/>
      <c r="E82" s="277"/>
      <c r="F82" s="277"/>
      <c r="G82" s="277"/>
      <c r="H82" s="277"/>
      <c r="I82" s="277"/>
      <c r="J82" s="277"/>
      <c r="K82" s="277"/>
      <c r="L82" s="277"/>
    </row>
    <row r="83" spans="1:12" s="192" customFormat="1" ht="11.25" customHeight="1" x14ac:dyDescent="0.2">
      <c r="A83" s="152" t="s">
        <v>208</v>
      </c>
      <c r="E83" s="272"/>
      <c r="F83" s="273"/>
      <c r="G83" s="273"/>
      <c r="H83" s="273"/>
      <c r="I83" s="273"/>
      <c r="J83" s="273"/>
      <c r="K83" s="274"/>
      <c r="L83" s="275"/>
    </row>
    <row r="84" spans="1:12" s="192" customFormat="1" ht="11.25" x14ac:dyDescent="0.2">
      <c r="A84" s="278" t="s">
        <v>209</v>
      </c>
      <c r="E84" s="272"/>
      <c r="F84" s="273"/>
      <c r="G84" s="273"/>
      <c r="H84" s="273"/>
      <c r="I84" s="273"/>
      <c r="J84" s="273"/>
      <c r="K84" s="274"/>
      <c r="L84" s="275"/>
    </row>
    <row r="85" spans="1:12" s="192" customFormat="1" ht="19.5" customHeight="1" x14ac:dyDescent="0.2">
      <c r="A85" s="565" t="s">
        <v>210</v>
      </c>
      <c r="B85" s="565"/>
      <c r="C85" s="565"/>
      <c r="D85" s="565"/>
      <c r="E85" s="565"/>
      <c r="F85" s="565"/>
      <c r="G85" s="565"/>
      <c r="H85" s="565"/>
      <c r="I85" s="565"/>
      <c r="J85" s="565"/>
      <c r="K85" s="565"/>
      <c r="L85" s="565"/>
    </row>
    <row r="86" spans="1:12" s="279" customFormat="1" ht="9" x14ac:dyDescent="0.2">
      <c r="A86" s="565" t="s">
        <v>211</v>
      </c>
      <c r="B86" s="565"/>
      <c r="C86" s="565"/>
      <c r="D86" s="565"/>
      <c r="E86" s="565"/>
      <c r="F86" s="565"/>
      <c r="G86" s="565"/>
      <c r="H86" s="565"/>
      <c r="I86" s="565"/>
      <c r="J86" s="565"/>
      <c r="K86" s="565"/>
      <c r="L86" s="565"/>
    </row>
    <row r="863" spans="6:6" ht="15.95" customHeight="1" x14ac:dyDescent="0.2">
      <c r="F863" s="280"/>
    </row>
  </sheetData>
  <mergeCells count="24">
    <mergeCell ref="A12:D12"/>
    <mergeCell ref="B13:C13"/>
    <mergeCell ref="A3:L3"/>
    <mergeCell ref="A4:L4"/>
    <mergeCell ref="A5:F5"/>
    <mergeCell ref="A7:D10"/>
    <mergeCell ref="E7:E10"/>
    <mergeCell ref="F7:J7"/>
    <mergeCell ref="K7:L8"/>
    <mergeCell ref="F8:F9"/>
    <mergeCell ref="G8:G9"/>
    <mergeCell ref="H8:H9"/>
    <mergeCell ref="A6:L6"/>
    <mergeCell ref="I8:I9"/>
    <mergeCell ref="J8:J9"/>
    <mergeCell ref="A14:D14"/>
    <mergeCell ref="A86:L86"/>
    <mergeCell ref="A35:D35"/>
    <mergeCell ref="A41:D41"/>
    <mergeCell ref="A44:D44"/>
    <mergeCell ref="A47:D47"/>
    <mergeCell ref="A50:D50"/>
    <mergeCell ref="A85:L85"/>
    <mergeCell ref="A29:D29"/>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68" t="s">
        <v>212</v>
      </c>
      <c r="B3" s="568"/>
      <c r="C3" s="568"/>
      <c r="D3" s="568"/>
      <c r="E3" s="568"/>
      <c r="F3" s="568"/>
      <c r="G3" s="568"/>
      <c r="H3" s="568"/>
      <c r="I3" s="568"/>
      <c r="J3" s="568"/>
    </row>
    <row r="4" spans="1:15" s="94" customFormat="1" ht="12" customHeight="1" x14ac:dyDescent="0.2">
      <c r="A4" s="569" t="s">
        <v>92</v>
      </c>
      <c r="B4" s="569"/>
      <c r="C4" s="569"/>
      <c r="D4" s="569"/>
      <c r="E4" s="569"/>
      <c r="F4" s="569"/>
      <c r="G4" s="569"/>
      <c r="H4" s="569"/>
      <c r="I4" s="569"/>
      <c r="J4" s="569"/>
    </row>
    <row r="5" spans="1:15" s="94" customFormat="1" ht="12" customHeight="1" x14ac:dyDescent="0.2">
      <c r="A5" s="570" t="s">
        <v>57</v>
      </c>
      <c r="B5" s="570"/>
      <c r="C5" s="570"/>
      <c r="D5" s="570"/>
      <c r="E5" s="252"/>
      <c r="F5" s="252"/>
      <c r="G5" s="252"/>
      <c r="H5" s="252"/>
      <c r="I5" s="252"/>
      <c r="J5" s="252"/>
    </row>
    <row r="6" spans="1:15" s="94" customFormat="1" ht="24.95" customHeight="1" x14ac:dyDescent="0.2">
      <c r="A6" s="571" t="s">
        <v>519</v>
      </c>
      <c r="B6" s="572"/>
      <c r="C6" s="572"/>
      <c r="D6" s="572"/>
      <c r="E6" s="572"/>
      <c r="F6" s="572"/>
      <c r="G6" s="572"/>
      <c r="H6" s="572"/>
      <c r="I6" s="572"/>
      <c r="J6" s="572"/>
    </row>
    <row r="7" spans="1:15" s="91" customFormat="1" ht="12" customHeight="1" x14ac:dyDescent="0.2">
      <c r="A7" s="585" t="s">
        <v>213</v>
      </c>
      <c r="B7" s="586"/>
      <c r="C7" s="579" t="s">
        <v>94</v>
      </c>
      <c r="D7" s="582" t="s">
        <v>179</v>
      </c>
      <c r="E7" s="583"/>
      <c r="F7" s="583"/>
      <c r="G7" s="583"/>
      <c r="H7" s="584"/>
      <c r="I7" s="585" t="s">
        <v>180</v>
      </c>
      <c r="J7" s="586"/>
      <c r="K7" s="96"/>
      <c r="L7" s="96"/>
      <c r="M7" s="96"/>
      <c r="N7" s="96"/>
      <c r="O7" s="96"/>
    </row>
    <row r="8" spans="1:15" ht="21.75" customHeight="1" x14ac:dyDescent="0.2">
      <c r="A8" s="614"/>
      <c r="B8" s="615"/>
      <c r="C8" s="580"/>
      <c r="D8" s="589" t="s">
        <v>97</v>
      </c>
      <c r="E8" s="589" t="s">
        <v>98</v>
      </c>
      <c r="F8" s="589" t="s">
        <v>99</v>
      </c>
      <c r="G8" s="589" t="s">
        <v>100</v>
      </c>
      <c r="H8" s="589" t="s">
        <v>101</v>
      </c>
      <c r="I8" s="587"/>
      <c r="J8" s="588"/>
    </row>
    <row r="9" spans="1:15" ht="12" customHeight="1" x14ac:dyDescent="0.2">
      <c r="A9" s="614"/>
      <c r="B9" s="615"/>
      <c r="C9" s="580"/>
      <c r="D9" s="590"/>
      <c r="E9" s="590"/>
      <c r="F9" s="590"/>
      <c r="G9" s="590"/>
      <c r="H9" s="590"/>
      <c r="I9" s="98" t="s">
        <v>102</v>
      </c>
      <c r="J9" s="99" t="s">
        <v>103</v>
      </c>
    </row>
    <row r="10" spans="1:15" ht="12" customHeight="1" x14ac:dyDescent="0.2">
      <c r="A10" s="282"/>
      <c r="B10" s="283"/>
      <c r="C10" s="581"/>
      <c r="D10" s="100">
        <v>1</v>
      </c>
      <c r="E10" s="100">
        <v>2</v>
      </c>
      <c r="F10" s="100">
        <v>3</v>
      </c>
      <c r="G10" s="100">
        <v>4</v>
      </c>
      <c r="H10" s="100">
        <v>5</v>
      </c>
      <c r="I10" s="100">
        <v>6</v>
      </c>
      <c r="J10" s="100">
        <v>7</v>
      </c>
      <c r="K10" s="101"/>
    </row>
    <row r="11" spans="1:15" s="285" customFormat="1" ht="24.95" customHeight="1" x14ac:dyDescent="0.2">
      <c r="A11" s="616" t="s">
        <v>104</v>
      </c>
      <c r="B11" s="617"/>
      <c r="C11" s="284">
        <v>100</v>
      </c>
      <c r="D11" s="115">
        <v>162268</v>
      </c>
      <c r="E11" s="114">
        <v>163938</v>
      </c>
      <c r="F11" s="114">
        <v>166064</v>
      </c>
      <c r="G11" s="114">
        <v>165432</v>
      </c>
      <c r="H11" s="140">
        <v>164937</v>
      </c>
      <c r="I11" s="115" t="s">
        <v>520</v>
      </c>
      <c r="J11" s="116" t="s">
        <v>520</v>
      </c>
    </row>
    <row r="12" spans="1:15" s="110" customFormat="1" ht="24.95" customHeight="1" x14ac:dyDescent="0.2">
      <c r="A12" s="193" t="s">
        <v>132</v>
      </c>
      <c r="B12" s="194" t="s">
        <v>133</v>
      </c>
      <c r="C12" s="113">
        <v>1.6817856878743807</v>
      </c>
      <c r="D12" s="115">
        <v>2729</v>
      </c>
      <c r="E12" s="114">
        <v>2720</v>
      </c>
      <c r="F12" s="114">
        <v>2773</v>
      </c>
      <c r="G12" s="114">
        <v>2765</v>
      </c>
      <c r="H12" s="140">
        <v>2772</v>
      </c>
      <c r="I12" s="115" t="s">
        <v>520</v>
      </c>
      <c r="J12" s="116" t="s">
        <v>520</v>
      </c>
    </row>
    <row r="13" spans="1:15" s="110" customFormat="1" ht="24.95" customHeight="1" x14ac:dyDescent="0.2">
      <c r="A13" s="193" t="s">
        <v>134</v>
      </c>
      <c r="B13" s="199" t="s">
        <v>214</v>
      </c>
      <c r="C13" s="113">
        <v>2.3029802548869771</v>
      </c>
      <c r="D13" s="115">
        <v>3737</v>
      </c>
      <c r="E13" s="114">
        <v>3748</v>
      </c>
      <c r="F13" s="114">
        <v>3783</v>
      </c>
      <c r="G13" s="114">
        <v>3750</v>
      </c>
      <c r="H13" s="140">
        <v>3707</v>
      </c>
      <c r="I13" s="115" t="s">
        <v>520</v>
      </c>
      <c r="J13" s="116" t="s">
        <v>520</v>
      </c>
    </row>
    <row r="14" spans="1:15" s="286" customFormat="1" ht="24" customHeight="1" x14ac:dyDescent="0.2">
      <c r="A14" s="193" t="s">
        <v>215</v>
      </c>
      <c r="B14" s="199" t="s">
        <v>137</v>
      </c>
      <c r="C14" s="113">
        <v>32.713782138191142</v>
      </c>
      <c r="D14" s="115">
        <v>53084</v>
      </c>
      <c r="E14" s="114">
        <v>53665</v>
      </c>
      <c r="F14" s="114">
        <v>54445</v>
      </c>
      <c r="G14" s="114">
        <v>54496</v>
      </c>
      <c r="H14" s="140">
        <v>54782</v>
      </c>
      <c r="I14" s="115" t="s">
        <v>520</v>
      </c>
      <c r="J14" s="116" t="s">
        <v>520</v>
      </c>
      <c r="K14" s="110"/>
      <c r="L14" s="110"/>
      <c r="M14" s="110"/>
      <c r="N14" s="110"/>
      <c r="O14" s="110"/>
    </row>
    <row r="15" spans="1:15" s="110" customFormat="1" ht="24.75" customHeight="1" x14ac:dyDescent="0.2">
      <c r="A15" s="193" t="s">
        <v>216</v>
      </c>
      <c r="B15" s="199" t="s">
        <v>217</v>
      </c>
      <c r="C15" s="113">
        <v>3.5348928932383465</v>
      </c>
      <c r="D15" s="115">
        <v>5736</v>
      </c>
      <c r="E15" s="114">
        <v>5720</v>
      </c>
      <c r="F15" s="114">
        <v>5778</v>
      </c>
      <c r="G15" s="114">
        <v>5745</v>
      </c>
      <c r="H15" s="140">
        <v>5848</v>
      </c>
      <c r="I15" s="115" t="s">
        <v>520</v>
      </c>
      <c r="J15" s="116" t="s">
        <v>520</v>
      </c>
    </row>
    <row r="16" spans="1:15" s="286" customFormat="1" ht="24.95" customHeight="1" x14ac:dyDescent="0.2">
      <c r="A16" s="193" t="s">
        <v>218</v>
      </c>
      <c r="B16" s="199" t="s">
        <v>141</v>
      </c>
      <c r="C16" s="113">
        <v>22.253309340104025</v>
      </c>
      <c r="D16" s="115">
        <v>36110</v>
      </c>
      <c r="E16" s="114">
        <v>36742</v>
      </c>
      <c r="F16" s="114">
        <v>37316</v>
      </c>
      <c r="G16" s="114">
        <v>37331</v>
      </c>
      <c r="H16" s="140">
        <v>37631</v>
      </c>
      <c r="I16" s="115" t="s">
        <v>520</v>
      </c>
      <c r="J16" s="116" t="s">
        <v>520</v>
      </c>
      <c r="K16" s="110"/>
      <c r="L16" s="110"/>
      <c r="M16" s="110"/>
      <c r="N16" s="110"/>
      <c r="O16" s="110"/>
    </row>
    <row r="17" spans="1:15" s="110" customFormat="1" ht="24.95" customHeight="1" x14ac:dyDescent="0.2">
      <c r="A17" s="193" t="s">
        <v>219</v>
      </c>
      <c r="B17" s="199" t="s">
        <v>220</v>
      </c>
      <c r="C17" s="113">
        <v>6.9255799048487683</v>
      </c>
      <c r="D17" s="115">
        <v>11238</v>
      </c>
      <c r="E17" s="114">
        <v>11203</v>
      </c>
      <c r="F17" s="114">
        <v>11351</v>
      </c>
      <c r="G17" s="114">
        <v>11420</v>
      </c>
      <c r="H17" s="140">
        <v>11303</v>
      </c>
      <c r="I17" s="115" t="s">
        <v>520</v>
      </c>
      <c r="J17" s="116" t="s">
        <v>520</v>
      </c>
    </row>
    <row r="18" spans="1:15" s="286" customFormat="1" ht="24.95" customHeight="1" x14ac:dyDescent="0.2">
      <c r="A18" s="201" t="s">
        <v>144</v>
      </c>
      <c r="B18" s="202" t="s">
        <v>145</v>
      </c>
      <c r="C18" s="113">
        <v>6.0091946656149089</v>
      </c>
      <c r="D18" s="115">
        <v>9751</v>
      </c>
      <c r="E18" s="114">
        <v>9841</v>
      </c>
      <c r="F18" s="114">
        <v>10199</v>
      </c>
      <c r="G18" s="114">
        <v>9997</v>
      </c>
      <c r="H18" s="140">
        <v>9723</v>
      </c>
      <c r="I18" s="115" t="s">
        <v>520</v>
      </c>
      <c r="J18" s="116" t="s">
        <v>520</v>
      </c>
      <c r="K18" s="110"/>
      <c r="L18" s="110"/>
      <c r="M18" s="110"/>
      <c r="N18" s="110"/>
      <c r="O18" s="110"/>
    </row>
    <row r="19" spans="1:15" s="110" customFormat="1" ht="24.95" customHeight="1" x14ac:dyDescent="0.2">
      <c r="A19" s="193" t="s">
        <v>146</v>
      </c>
      <c r="B19" s="199" t="s">
        <v>147</v>
      </c>
      <c r="C19" s="113">
        <v>10.89432297187369</v>
      </c>
      <c r="D19" s="115">
        <v>17678</v>
      </c>
      <c r="E19" s="114">
        <v>18214</v>
      </c>
      <c r="F19" s="114">
        <v>18323</v>
      </c>
      <c r="G19" s="114">
        <v>18022</v>
      </c>
      <c r="H19" s="140">
        <v>17961</v>
      </c>
      <c r="I19" s="115" t="s">
        <v>520</v>
      </c>
      <c r="J19" s="116" t="s">
        <v>520</v>
      </c>
    </row>
    <row r="20" spans="1:15" s="286" customFormat="1" ht="24.95" customHeight="1" x14ac:dyDescent="0.2">
      <c r="A20" s="193" t="s">
        <v>148</v>
      </c>
      <c r="B20" s="199" t="s">
        <v>149</v>
      </c>
      <c r="C20" s="113">
        <v>3.4757315059038136</v>
      </c>
      <c r="D20" s="115">
        <v>5640</v>
      </c>
      <c r="E20" s="114">
        <v>5750</v>
      </c>
      <c r="F20" s="114">
        <v>5850</v>
      </c>
      <c r="G20" s="114">
        <v>5857</v>
      </c>
      <c r="H20" s="140">
        <v>5733</v>
      </c>
      <c r="I20" s="115" t="s">
        <v>520</v>
      </c>
      <c r="J20" s="116" t="s">
        <v>520</v>
      </c>
      <c r="K20" s="110"/>
      <c r="L20" s="110"/>
      <c r="M20" s="110"/>
      <c r="N20" s="110"/>
      <c r="O20" s="110"/>
    </row>
    <row r="21" spans="1:15" s="110" customFormat="1" ht="24.95" customHeight="1" x14ac:dyDescent="0.2">
      <c r="A21" s="201" t="s">
        <v>150</v>
      </c>
      <c r="B21" s="202" t="s">
        <v>151</v>
      </c>
      <c r="C21" s="113">
        <v>2.7614810067296078</v>
      </c>
      <c r="D21" s="115">
        <v>4481</v>
      </c>
      <c r="E21" s="114">
        <v>4589</v>
      </c>
      <c r="F21" s="114">
        <v>4617</v>
      </c>
      <c r="G21" s="114">
        <v>4506</v>
      </c>
      <c r="H21" s="140">
        <v>4300</v>
      </c>
      <c r="I21" s="115" t="s">
        <v>520</v>
      </c>
      <c r="J21" s="116" t="s">
        <v>520</v>
      </c>
    </row>
    <row r="22" spans="1:15" s="110" customFormat="1" ht="24.95" customHeight="1" x14ac:dyDescent="0.2">
      <c r="A22" s="201" t="s">
        <v>152</v>
      </c>
      <c r="B22" s="199" t="s">
        <v>153</v>
      </c>
      <c r="C22" s="113">
        <v>0.73828481277885971</v>
      </c>
      <c r="D22" s="115">
        <v>1198</v>
      </c>
      <c r="E22" s="114">
        <v>1215</v>
      </c>
      <c r="F22" s="114">
        <v>1227</v>
      </c>
      <c r="G22" s="114">
        <v>1193</v>
      </c>
      <c r="H22" s="140">
        <v>1182</v>
      </c>
      <c r="I22" s="115" t="s">
        <v>520</v>
      </c>
      <c r="J22" s="116" t="s">
        <v>520</v>
      </c>
    </row>
    <row r="23" spans="1:15" s="110" customFormat="1" ht="24.95" customHeight="1" x14ac:dyDescent="0.2">
      <c r="A23" s="193" t="s">
        <v>154</v>
      </c>
      <c r="B23" s="199" t="s">
        <v>155</v>
      </c>
      <c r="C23" s="113">
        <v>1.3625607020484631</v>
      </c>
      <c r="D23" s="115">
        <v>2211</v>
      </c>
      <c r="E23" s="114">
        <v>2233</v>
      </c>
      <c r="F23" s="114">
        <v>2257</v>
      </c>
      <c r="G23" s="114">
        <v>2229</v>
      </c>
      <c r="H23" s="140">
        <v>2239</v>
      </c>
      <c r="I23" s="115" t="s">
        <v>520</v>
      </c>
      <c r="J23" s="116" t="s">
        <v>520</v>
      </c>
    </row>
    <row r="24" spans="1:15" s="110" customFormat="1" ht="24.95" customHeight="1" x14ac:dyDescent="0.2">
      <c r="A24" s="193" t="s">
        <v>156</v>
      </c>
      <c r="B24" s="199" t="s">
        <v>221</v>
      </c>
      <c r="C24" s="113">
        <v>3.2551088323021173</v>
      </c>
      <c r="D24" s="115">
        <v>5282</v>
      </c>
      <c r="E24" s="114">
        <v>5710</v>
      </c>
      <c r="F24" s="114">
        <v>5688</v>
      </c>
      <c r="G24" s="114">
        <v>5621</v>
      </c>
      <c r="H24" s="140">
        <v>5140</v>
      </c>
      <c r="I24" s="115" t="s">
        <v>520</v>
      </c>
      <c r="J24" s="116" t="s">
        <v>520</v>
      </c>
    </row>
    <row r="25" spans="1:15" s="110" customFormat="1" ht="24.95" customHeight="1" x14ac:dyDescent="0.2">
      <c r="A25" s="193" t="s">
        <v>222</v>
      </c>
      <c r="B25" s="204" t="s">
        <v>159</v>
      </c>
      <c r="C25" s="113">
        <v>3.6359602632681738</v>
      </c>
      <c r="D25" s="115">
        <v>5900</v>
      </c>
      <c r="E25" s="114">
        <v>5911</v>
      </c>
      <c r="F25" s="114">
        <v>6121</v>
      </c>
      <c r="G25" s="114">
        <v>6093</v>
      </c>
      <c r="H25" s="140">
        <v>6001</v>
      </c>
      <c r="I25" s="115" t="s">
        <v>520</v>
      </c>
      <c r="J25" s="116" t="s">
        <v>520</v>
      </c>
    </row>
    <row r="26" spans="1:15" s="110" customFormat="1" ht="24.95" customHeight="1" x14ac:dyDescent="0.2">
      <c r="A26" s="201">
        <v>782.78300000000002</v>
      </c>
      <c r="B26" s="203" t="s">
        <v>160</v>
      </c>
      <c r="C26" s="113">
        <v>3.841176325584835</v>
      </c>
      <c r="D26" s="115">
        <v>6233</v>
      </c>
      <c r="E26" s="114">
        <v>6259</v>
      </c>
      <c r="F26" s="114">
        <v>6666</v>
      </c>
      <c r="G26" s="114">
        <v>6635</v>
      </c>
      <c r="H26" s="140">
        <v>6660</v>
      </c>
      <c r="I26" s="115" t="s">
        <v>520</v>
      </c>
      <c r="J26" s="116" t="s">
        <v>520</v>
      </c>
    </row>
    <row r="27" spans="1:15" s="110" customFormat="1" ht="24.95" customHeight="1" x14ac:dyDescent="0.2">
      <c r="A27" s="193" t="s">
        <v>161</v>
      </c>
      <c r="B27" s="199" t="s">
        <v>223</v>
      </c>
      <c r="C27" s="113">
        <v>5.388000098602312</v>
      </c>
      <c r="D27" s="115">
        <v>8743</v>
      </c>
      <c r="E27" s="114">
        <v>8756</v>
      </c>
      <c r="F27" s="114">
        <v>8779</v>
      </c>
      <c r="G27" s="114">
        <v>8745</v>
      </c>
      <c r="H27" s="140">
        <v>8729</v>
      </c>
      <c r="I27" s="115" t="s">
        <v>520</v>
      </c>
      <c r="J27" s="116" t="s">
        <v>520</v>
      </c>
    </row>
    <row r="28" spans="1:15" s="110" customFormat="1" ht="24.95" customHeight="1" x14ac:dyDescent="0.2">
      <c r="A28" s="193" t="s">
        <v>163</v>
      </c>
      <c r="B28" s="199" t="s">
        <v>164</v>
      </c>
      <c r="C28" s="113">
        <v>2.8157122784529296</v>
      </c>
      <c r="D28" s="115">
        <v>4569</v>
      </c>
      <c r="E28" s="114">
        <v>4369</v>
      </c>
      <c r="F28" s="114">
        <v>4350</v>
      </c>
      <c r="G28" s="114">
        <v>4434</v>
      </c>
      <c r="H28" s="140">
        <v>4464</v>
      </c>
      <c r="I28" s="115" t="s">
        <v>520</v>
      </c>
      <c r="J28" s="116" t="s">
        <v>520</v>
      </c>
    </row>
    <row r="29" spans="1:15" s="110" customFormat="1" ht="24.95" customHeight="1" x14ac:dyDescent="0.2">
      <c r="A29" s="193">
        <v>86</v>
      </c>
      <c r="B29" s="199" t="s">
        <v>165</v>
      </c>
      <c r="C29" s="113">
        <v>7.8721621022012966</v>
      </c>
      <c r="D29" s="115">
        <v>12774</v>
      </c>
      <c r="E29" s="114">
        <v>12749</v>
      </c>
      <c r="F29" s="114">
        <v>12782</v>
      </c>
      <c r="G29" s="114">
        <v>12525</v>
      </c>
      <c r="H29" s="140">
        <v>12520</v>
      </c>
      <c r="I29" s="115" t="s">
        <v>520</v>
      </c>
      <c r="J29" s="116" t="s">
        <v>520</v>
      </c>
    </row>
    <row r="30" spans="1:15" s="110" customFormat="1" ht="24.95" customHeight="1" x14ac:dyDescent="0.2">
      <c r="A30" s="193">
        <v>87.88</v>
      </c>
      <c r="B30" s="204" t="s">
        <v>166</v>
      </c>
      <c r="C30" s="113">
        <v>8.1864569724160035</v>
      </c>
      <c r="D30" s="115">
        <v>13284</v>
      </c>
      <c r="E30" s="114">
        <v>13174</v>
      </c>
      <c r="F30" s="114">
        <v>13175</v>
      </c>
      <c r="G30" s="114">
        <v>13535</v>
      </c>
      <c r="H30" s="140">
        <v>14037</v>
      </c>
      <c r="I30" s="115" t="s">
        <v>520</v>
      </c>
      <c r="J30" s="116" t="s">
        <v>520</v>
      </c>
    </row>
    <row r="31" spans="1:15" s="110" customFormat="1" ht="24.95" customHeight="1" x14ac:dyDescent="0.2">
      <c r="A31" s="193" t="s">
        <v>167</v>
      </c>
      <c r="B31" s="199" t="s">
        <v>168</v>
      </c>
      <c r="C31" s="113">
        <v>3.0646831168190896</v>
      </c>
      <c r="D31" s="115">
        <v>4973</v>
      </c>
      <c r="E31" s="114">
        <v>5034</v>
      </c>
      <c r="F31" s="114">
        <v>5028</v>
      </c>
      <c r="G31" s="114">
        <v>5027</v>
      </c>
      <c r="H31" s="140">
        <v>4986</v>
      </c>
      <c r="I31" s="115" t="s">
        <v>520</v>
      </c>
      <c r="J31" s="116" t="s">
        <v>520</v>
      </c>
    </row>
    <row r="32" spans="1:15" s="110" customFormat="1" ht="24.95" customHeight="1" x14ac:dyDescent="0.2">
      <c r="A32" s="193"/>
      <c r="B32" s="287" t="s">
        <v>224</v>
      </c>
      <c r="C32" s="113" t="s">
        <v>513</v>
      </c>
      <c r="D32" s="115" t="s">
        <v>513</v>
      </c>
      <c r="E32" s="114" t="s">
        <v>513</v>
      </c>
      <c r="F32" s="114" t="s">
        <v>513</v>
      </c>
      <c r="G32" s="114" t="s">
        <v>513</v>
      </c>
      <c r="H32" s="140" t="s">
        <v>513</v>
      </c>
      <c r="I32" s="115" t="s">
        <v>520</v>
      </c>
      <c r="J32" s="116" t="s">
        <v>520</v>
      </c>
    </row>
    <row r="33" spans="1:10" s="110" customFormat="1" ht="24.95" customHeight="1" x14ac:dyDescent="0.2">
      <c r="A33" s="205" t="s">
        <v>170</v>
      </c>
      <c r="B33" s="206"/>
      <c r="C33" s="288"/>
      <c r="D33" s="115"/>
      <c r="E33" s="114"/>
      <c r="F33" s="114"/>
      <c r="G33" s="114"/>
      <c r="H33" s="140"/>
      <c r="I33" s="137"/>
      <c r="J33" s="138"/>
    </row>
    <row r="34" spans="1:10" s="192" customFormat="1" ht="24.95" customHeight="1" x14ac:dyDescent="0.2">
      <c r="A34" s="289" t="s">
        <v>132</v>
      </c>
      <c r="B34" s="290" t="s">
        <v>133</v>
      </c>
      <c r="C34" s="113">
        <v>1.6817856878743807</v>
      </c>
      <c r="D34" s="115">
        <v>2729</v>
      </c>
      <c r="E34" s="114">
        <v>2720</v>
      </c>
      <c r="F34" s="114">
        <v>2773</v>
      </c>
      <c r="G34" s="114">
        <v>2765</v>
      </c>
      <c r="H34" s="140">
        <v>2772</v>
      </c>
      <c r="I34" s="115" t="s">
        <v>520</v>
      </c>
      <c r="J34" s="116" t="s">
        <v>520</v>
      </c>
    </row>
    <row r="35" spans="1:10" s="110" customFormat="1" ht="24.95" customHeight="1" x14ac:dyDescent="0.2">
      <c r="A35" s="291" t="s">
        <v>171</v>
      </c>
      <c r="B35" s="292" t="s">
        <v>172</v>
      </c>
      <c r="C35" s="113">
        <v>41.025957058693024</v>
      </c>
      <c r="D35" s="115">
        <v>66572</v>
      </c>
      <c r="E35" s="114">
        <v>67254</v>
      </c>
      <c r="F35" s="114">
        <v>68427</v>
      </c>
      <c r="G35" s="114">
        <v>68243</v>
      </c>
      <c r="H35" s="140">
        <v>68212</v>
      </c>
      <c r="I35" s="115" t="s">
        <v>520</v>
      </c>
      <c r="J35" s="116" t="s">
        <v>520</v>
      </c>
    </row>
    <row r="36" spans="1:10" s="110" customFormat="1" ht="24.95" customHeight="1" x14ac:dyDescent="0.2">
      <c r="A36" s="293" t="s">
        <v>173</v>
      </c>
      <c r="B36" s="294" t="s">
        <v>174</v>
      </c>
      <c r="C36" s="125">
        <v>57.291640988981193</v>
      </c>
      <c r="D36" s="143">
        <v>92966</v>
      </c>
      <c r="E36" s="144">
        <v>93963</v>
      </c>
      <c r="F36" s="144">
        <v>94863</v>
      </c>
      <c r="G36" s="144">
        <v>94422</v>
      </c>
      <c r="H36" s="145">
        <v>93952</v>
      </c>
      <c r="I36" s="143" t="s">
        <v>520</v>
      </c>
      <c r="J36" s="146" t="s">
        <v>520</v>
      </c>
    </row>
    <row r="37" spans="1:10" s="151" customFormat="1" ht="11.25" customHeight="1" x14ac:dyDescent="0.15">
      <c r="A37" s="214"/>
      <c r="B37" s="147"/>
      <c r="C37" s="147"/>
      <c r="D37" s="148"/>
      <c r="E37" s="148"/>
      <c r="F37" s="148"/>
      <c r="G37" s="149"/>
      <c r="H37" s="148"/>
      <c r="I37" s="148"/>
      <c r="J37" s="150" t="s">
        <v>45</v>
      </c>
    </row>
    <row r="38" spans="1:10" s="286" customFormat="1" ht="12.75" customHeight="1" x14ac:dyDescent="0.15">
      <c r="A38" s="214" t="s">
        <v>122</v>
      </c>
      <c r="B38" s="295"/>
      <c r="C38" s="295"/>
      <c r="D38" s="295"/>
      <c r="E38" s="295"/>
      <c r="F38" s="295"/>
      <c r="G38" s="295"/>
      <c r="H38" s="295"/>
      <c r="I38" s="295"/>
      <c r="J38" s="295"/>
    </row>
    <row r="39" spans="1:10" ht="34.5" customHeight="1" x14ac:dyDescent="0.2">
      <c r="A39" s="613" t="s">
        <v>225</v>
      </c>
      <c r="B39" s="613"/>
      <c r="C39" s="613"/>
      <c r="D39" s="613"/>
      <c r="E39" s="613"/>
      <c r="F39" s="613"/>
      <c r="G39" s="613"/>
      <c r="H39" s="613"/>
      <c r="I39" s="613"/>
      <c r="J39" s="613"/>
    </row>
    <row r="40" spans="1:10" ht="30.75" customHeight="1" x14ac:dyDescent="0.2">
      <c r="A40" s="613"/>
      <c r="B40" s="613"/>
      <c r="C40" s="613"/>
      <c r="D40" s="613"/>
      <c r="E40" s="613"/>
      <c r="F40" s="613"/>
      <c r="G40" s="613"/>
      <c r="H40" s="613"/>
      <c r="I40" s="613"/>
      <c r="J40" s="613"/>
    </row>
    <row r="41" spans="1:10" ht="12.75" customHeight="1" x14ac:dyDescent="0.2">
      <c r="A41" s="613"/>
      <c r="B41" s="613"/>
      <c r="C41" s="613"/>
      <c r="D41" s="613"/>
      <c r="E41" s="613"/>
      <c r="F41" s="613"/>
      <c r="G41" s="613"/>
      <c r="H41" s="613"/>
      <c r="I41" s="613"/>
      <c r="J41" s="613"/>
    </row>
    <row r="42" spans="1:10" ht="15.95" customHeight="1" x14ac:dyDescent="0.2">
      <c r="B42" s="110"/>
    </row>
  </sheetData>
  <mergeCells count="17">
    <mergeCell ref="A39:J39"/>
    <mergeCell ref="A40:J40"/>
    <mergeCell ref="A41:J41"/>
    <mergeCell ref="A3:J3"/>
    <mergeCell ref="A4:J4"/>
    <mergeCell ref="A5:D5"/>
    <mergeCell ref="A7:B9"/>
    <mergeCell ref="C7:C10"/>
    <mergeCell ref="D7:H7"/>
    <mergeCell ref="I7:J8"/>
    <mergeCell ref="D8:D9"/>
    <mergeCell ref="E8:E9"/>
    <mergeCell ref="F8:F9"/>
    <mergeCell ref="A6:J6"/>
    <mergeCell ref="G8:G9"/>
    <mergeCell ref="H8:H9"/>
    <mergeCell ref="A11:B11"/>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2020-09-28T06:58:25Z</dcterms:created>
  <dcterms:modified xsi:type="dcterms:W3CDTF">2020-10-08T08:30:32Z</dcterms:modified>
</cp:coreProperties>
</file>