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J69" i="24" s="1"/>
  <c r="G69" i="24"/>
  <c r="F69" i="24"/>
  <c r="E69" i="24"/>
  <c r="L68" i="24"/>
  <c r="H68" i="24" s="1"/>
  <c r="J68" i="24"/>
  <c r="G68" i="24"/>
  <c r="F68" i="24"/>
  <c r="E68" i="24"/>
  <c r="L67" i="24"/>
  <c r="H67" i="24" s="1"/>
  <c r="J67" i="24" s="1"/>
  <c r="G67" i="24"/>
  <c r="F67" i="24"/>
  <c r="E67" i="24"/>
  <c r="L66" i="24"/>
  <c r="H66" i="24" s="1"/>
  <c r="G66" i="24"/>
  <c r="F66" i="24"/>
  <c r="E66" i="24"/>
  <c r="L65" i="24"/>
  <c r="H65" i="24" s="1"/>
  <c r="G65" i="24"/>
  <c r="F65" i="24"/>
  <c r="E65" i="24"/>
  <c r="L64" i="24"/>
  <c r="H64" i="24" s="1"/>
  <c r="J64" i="24" s="1"/>
  <c r="G64" i="24"/>
  <c r="F64" i="24"/>
  <c r="E64" i="24"/>
  <c r="L63" i="24"/>
  <c r="H63" i="24" s="1"/>
  <c r="J63" i="24"/>
  <c r="G63" i="24"/>
  <c r="F63" i="24"/>
  <c r="E63" i="24"/>
  <c r="L62" i="24"/>
  <c r="H62" i="24" s="1"/>
  <c r="J62" i="24" s="1"/>
  <c r="G62" i="24"/>
  <c r="F62" i="24"/>
  <c r="E62" i="24"/>
  <c r="L61" i="24"/>
  <c r="H61" i="24" s="1"/>
  <c r="G61" i="24"/>
  <c r="F61" i="24"/>
  <c r="J61" i="24" s="1"/>
  <c r="E61" i="24"/>
  <c r="L60" i="24"/>
  <c r="H60" i="24" s="1"/>
  <c r="J60" i="24" s="1"/>
  <c r="G60" i="24"/>
  <c r="F60" i="24"/>
  <c r="E60" i="24"/>
  <c r="L59" i="24"/>
  <c r="H59" i="24" s="1"/>
  <c r="J59" i="24" s="1"/>
  <c r="G59" i="24"/>
  <c r="F59" i="24"/>
  <c r="E59" i="24"/>
  <c r="L58" i="24"/>
  <c r="H58" i="24" s="1"/>
  <c r="G58" i="24"/>
  <c r="F58" i="24"/>
  <c r="E58" i="24"/>
  <c r="L57" i="24"/>
  <c r="H57" i="24" s="1"/>
  <c r="G57" i="24"/>
  <c r="F57" i="24"/>
  <c r="E57" i="24"/>
  <c r="L56" i="24"/>
  <c r="H56" i="24" s="1"/>
  <c r="J56" i="24"/>
  <c r="G56" i="24"/>
  <c r="F56" i="24"/>
  <c r="E56" i="24"/>
  <c r="L55" i="24"/>
  <c r="H55" i="24" s="1"/>
  <c r="J55" i="24" s="1"/>
  <c r="G55" i="24"/>
  <c r="F55" i="24"/>
  <c r="E55" i="24"/>
  <c r="L54" i="24"/>
  <c r="H54" i="24" s="1"/>
  <c r="J54" i="24"/>
  <c r="G54" i="24"/>
  <c r="F54" i="24"/>
  <c r="E54" i="24"/>
  <c r="L53" i="24"/>
  <c r="H53" i="24" s="1"/>
  <c r="J53" i="24" s="1"/>
  <c r="G53" i="24"/>
  <c r="F53" i="24"/>
  <c r="E53" i="24"/>
  <c r="L52" i="24"/>
  <c r="H52" i="24" s="1"/>
  <c r="J52" i="24"/>
  <c r="G52" i="24"/>
  <c r="F52" i="24"/>
  <c r="E52" i="24"/>
  <c r="L51" i="24"/>
  <c r="H51" i="24" s="1"/>
  <c r="J51" i="24" s="1"/>
  <c r="G51" i="24"/>
  <c r="F51" i="24"/>
  <c r="E51" i="24"/>
  <c r="C44" i="24"/>
  <c r="M44" i="24" s="1"/>
  <c r="B44" i="24"/>
  <c r="D44" i="24" s="1"/>
  <c r="H43" i="24"/>
  <c r="C43" i="24"/>
  <c r="M43" i="24" s="1"/>
  <c r="B43" i="24"/>
  <c r="D43" i="24" s="1"/>
  <c r="L42" i="24"/>
  <c r="G42" i="24"/>
  <c r="C42" i="24"/>
  <c r="M42" i="24" s="1"/>
  <c r="B42" i="24"/>
  <c r="D42" i="24" s="1"/>
  <c r="K41" i="24"/>
  <c r="F41" i="24"/>
  <c r="C41" i="24"/>
  <c r="M41" i="24" s="1"/>
  <c r="B41" i="24"/>
  <c r="D41" i="24" s="1"/>
  <c r="L40" i="24"/>
  <c r="G40" i="24"/>
  <c r="C40" i="24"/>
  <c r="M40" i="24" s="1"/>
  <c r="B40" i="24"/>
  <c r="D40" i="24" s="1"/>
  <c r="M36" i="24"/>
  <c r="L36" i="24"/>
  <c r="K36" i="24"/>
  <c r="J36" i="24"/>
  <c r="I36" i="24"/>
  <c r="H36" i="24"/>
  <c r="G36" i="24"/>
  <c r="F36" i="24"/>
  <c r="E36" i="24"/>
  <c r="D36" i="24"/>
  <c r="C29" i="24"/>
  <c r="C21" i="24"/>
  <c r="K57" i="15"/>
  <c r="L57" i="15" s="1"/>
  <c r="C38" i="24"/>
  <c r="I38" i="24" s="1"/>
  <c r="C37" i="24"/>
  <c r="C35" i="24"/>
  <c r="C34" i="24"/>
  <c r="C33" i="24"/>
  <c r="C32" i="24"/>
  <c r="C31" i="24"/>
  <c r="C30" i="24"/>
  <c r="C28" i="24"/>
  <c r="C27" i="24"/>
  <c r="C26" i="24"/>
  <c r="G26" i="24" s="1"/>
  <c r="C25" i="24"/>
  <c r="C24" i="24"/>
  <c r="C23" i="24"/>
  <c r="C22" i="24"/>
  <c r="C20" i="24"/>
  <c r="C19" i="24"/>
  <c r="C18" i="24"/>
  <c r="C17" i="24"/>
  <c r="C16" i="24"/>
  <c r="C15" i="24"/>
  <c r="C9" i="24"/>
  <c r="C8" i="24"/>
  <c r="C7" i="24"/>
  <c r="B38" i="24"/>
  <c r="B37" i="24"/>
  <c r="B35" i="24"/>
  <c r="B34" i="24"/>
  <c r="B33" i="24"/>
  <c r="B32" i="24"/>
  <c r="B31" i="24"/>
  <c r="K31" i="24" s="1"/>
  <c r="B30" i="24"/>
  <c r="B29" i="24"/>
  <c r="B28" i="24"/>
  <c r="B27" i="24"/>
  <c r="B26" i="24"/>
  <c r="B25" i="24"/>
  <c r="B24" i="24"/>
  <c r="B23" i="24"/>
  <c r="K23" i="24" s="1"/>
  <c r="B22" i="24"/>
  <c r="B21" i="24"/>
  <c r="B20" i="24"/>
  <c r="B19" i="24"/>
  <c r="B18" i="24"/>
  <c r="B17" i="24"/>
  <c r="B16" i="24"/>
  <c r="B15" i="24"/>
  <c r="B9" i="24"/>
  <c r="B8" i="24"/>
  <c r="B7" i="24"/>
  <c r="I44" i="24" l="1"/>
  <c r="J65" i="24"/>
  <c r="I40" i="24"/>
  <c r="E41" i="24"/>
  <c r="H41" i="24"/>
  <c r="I42" i="24"/>
  <c r="F43" i="24"/>
  <c r="K43" i="24"/>
  <c r="G44" i="24"/>
  <c r="J57" i="24"/>
  <c r="J73" i="24"/>
  <c r="K8" i="24"/>
  <c r="J8" i="24"/>
  <c r="H8" i="24"/>
  <c r="F8" i="24"/>
  <c r="D8" i="24"/>
  <c r="F19" i="24"/>
  <c r="D19" i="24"/>
  <c r="J19" i="24"/>
  <c r="H19" i="24"/>
  <c r="K19" i="24"/>
  <c r="G9" i="24"/>
  <c r="M9" i="24"/>
  <c r="E9" i="24"/>
  <c r="L9" i="24"/>
  <c r="I9" i="24"/>
  <c r="F7" i="24"/>
  <c r="D7" i="24"/>
  <c r="J7" i="24"/>
  <c r="H7" i="24"/>
  <c r="K7" i="24"/>
  <c r="G17" i="24"/>
  <c r="M17" i="24"/>
  <c r="E17" i="24"/>
  <c r="L17" i="24"/>
  <c r="I17" i="24"/>
  <c r="I30" i="24"/>
  <c r="L30" i="24"/>
  <c r="M30" i="24"/>
  <c r="G30" i="24"/>
  <c r="E30" i="24"/>
  <c r="F23" i="24"/>
  <c r="D23" i="24"/>
  <c r="J23" i="24"/>
  <c r="H23" i="24"/>
  <c r="H37" i="24"/>
  <c r="F37" i="24"/>
  <c r="D37" i="24"/>
  <c r="J37" i="24"/>
  <c r="K37" i="24"/>
  <c r="I24" i="24"/>
  <c r="L24" i="24"/>
  <c r="M24" i="24"/>
  <c r="G24" i="24"/>
  <c r="E24" i="24"/>
  <c r="K58" i="24"/>
  <c r="I58" i="24"/>
  <c r="J58" i="24"/>
  <c r="F29" i="24"/>
  <c r="D29" i="24"/>
  <c r="J29" i="24"/>
  <c r="H29" i="24"/>
  <c r="K29" i="24"/>
  <c r="I34" i="24"/>
  <c r="L34" i="24"/>
  <c r="M34" i="24"/>
  <c r="E34" i="24"/>
  <c r="K26" i="24"/>
  <c r="J26" i="24"/>
  <c r="H26" i="24"/>
  <c r="F26" i="24"/>
  <c r="D26" i="24"/>
  <c r="K30" i="24"/>
  <c r="J30" i="24"/>
  <c r="H30" i="24"/>
  <c r="F30" i="24"/>
  <c r="D30" i="24"/>
  <c r="F33" i="24"/>
  <c r="D33" i="24"/>
  <c r="J33" i="24"/>
  <c r="H33" i="24"/>
  <c r="K33" i="24"/>
  <c r="C14" i="24"/>
  <c r="C6" i="24"/>
  <c r="I18" i="24"/>
  <c r="L18" i="24"/>
  <c r="M18" i="24"/>
  <c r="E18" i="24"/>
  <c r="I28" i="24"/>
  <c r="L28" i="24"/>
  <c r="G28" i="24"/>
  <c r="E28" i="24"/>
  <c r="M28" i="24"/>
  <c r="G31" i="24"/>
  <c r="M31" i="24"/>
  <c r="E31" i="24"/>
  <c r="L31" i="24"/>
  <c r="I31" i="24"/>
  <c r="G35" i="24"/>
  <c r="M35" i="24"/>
  <c r="E35" i="24"/>
  <c r="L35" i="24"/>
  <c r="I35" i="24"/>
  <c r="G29" i="24"/>
  <c r="M29" i="24"/>
  <c r="E29" i="24"/>
  <c r="L29" i="24"/>
  <c r="I29" i="24"/>
  <c r="K20" i="24"/>
  <c r="J20" i="24"/>
  <c r="H20" i="24"/>
  <c r="F20" i="24"/>
  <c r="D20" i="24"/>
  <c r="D38" i="24"/>
  <c r="K38" i="24"/>
  <c r="J38" i="24"/>
  <c r="H38" i="24"/>
  <c r="F38" i="24"/>
  <c r="G25" i="24"/>
  <c r="M25" i="24"/>
  <c r="E25" i="24"/>
  <c r="L25" i="24"/>
  <c r="I25" i="24"/>
  <c r="C45" i="24"/>
  <c r="C39" i="24"/>
  <c r="K74" i="24"/>
  <c r="I74" i="24"/>
  <c r="J74" i="24"/>
  <c r="K16" i="24"/>
  <c r="J16" i="24"/>
  <c r="H16" i="24"/>
  <c r="F16" i="24"/>
  <c r="D16" i="24"/>
  <c r="B14" i="24"/>
  <c r="B6" i="24"/>
  <c r="K24" i="24"/>
  <c r="J24" i="24"/>
  <c r="H24" i="24"/>
  <c r="F24" i="24"/>
  <c r="D24" i="24"/>
  <c r="F27" i="24"/>
  <c r="D27" i="24"/>
  <c r="J27" i="24"/>
  <c r="H27" i="24"/>
  <c r="K27" i="24"/>
  <c r="F31" i="24"/>
  <c r="D31" i="24"/>
  <c r="J31" i="24"/>
  <c r="H31" i="24"/>
  <c r="G15" i="24"/>
  <c r="M15" i="24"/>
  <c r="E15" i="24"/>
  <c r="L15" i="24"/>
  <c r="I15" i="24"/>
  <c r="G19" i="24"/>
  <c r="M19" i="24"/>
  <c r="E19" i="24"/>
  <c r="L19" i="24"/>
  <c r="I19" i="24"/>
  <c r="I32" i="24"/>
  <c r="L32" i="24"/>
  <c r="M32" i="24"/>
  <c r="G32" i="24"/>
  <c r="E32" i="24"/>
  <c r="G34" i="24"/>
  <c r="F17" i="24"/>
  <c r="D17" i="24"/>
  <c r="J17" i="24"/>
  <c r="H17" i="24"/>
  <c r="K17" i="24"/>
  <c r="F15" i="24"/>
  <c r="D15" i="24"/>
  <c r="J15" i="24"/>
  <c r="H15" i="24"/>
  <c r="F21" i="24"/>
  <c r="D21" i="24"/>
  <c r="J21" i="24"/>
  <c r="H21" i="24"/>
  <c r="K21" i="24"/>
  <c r="K34" i="24"/>
  <c r="J34" i="24"/>
  <c r="H34" i="24"/>
  <c r="F34" i="24"/>
  <c r="D34" i="24"/>
  <c r="B45" i="24"/>
  <c r="B39" i="24"/>
  <c r="I8" i="24"/>
  <c r="L8" i="24"/>
  <c r="G8" i="24"/>
  <c r="E8" i="24"/>
  <c r="M8" i="24"/>
  <c r="I22" i="24"/>
  <c r="L22" i="24"/>
  <c r="M22" i="24"/>
  <c r="G22" i="24"/>
  <c r="E22" i="24"/>
  <c r="I26" i="24"/>
  <c r="L26" i="24"/>
  <c r="M26" i="24"/>
  <c r="E26" i="24"/>
  <c r="I37" i="24"/>
  <c r="G37" i="24"/>
  <c r="L37" i="24"/>
  <c r="M37" i="24"/>
  <c r="K15" i="24"/>
  <c r="F9" i="24"/>
  <c r="D9" i="24"/>
  <c r="J9" i="24"/>
  <c r="H9" i="24"/>
  <c r="K9" i="24"/>
  <c r="K18" i="24"/>
  <c r="J18" i="24"/>
  <c r="H18" i="24"/>
  <c r="F18" i="24"/>
  <c r="D18" i="24"/>
  <c r="K28" i="24"/>
  <c r="J28" i="24"/>
  <c r="H28" i="24"/>
  <c r="F28" i="24"/>
  <c r="D28" i="24"/>
  <c r="G7" i="24"/>
  <c r="M7" i="24"/>
  <c r="E7" i="24"/>
  <c r="L7" i="24"/>
  <c r="I7" i="24"/>
  <c r="I16" i="24"/>
  <c r="L16" i="24"/>
  <c r="M16" i="24"/>
  <c r="G16" i="24"/>
  <c r="E16" i="24"/>
  <c r="G33" i="24"/>
  <c r="M33" i="24"/>
  <c r="E33" i="24"/>
  <c r="L33" i="24"/>
  <c r="I33" i="24"/>
  <c r="G18" i="24"/>
  <c r="K66" i="24"/>
  <c r="I66" i="24"/>
  <c r="J66" i="24"/>
  <c r="K22" i="24"/>
  <c r="J22" i="24"/>
  <c r="H22" i="24"/>
  <c r="F22" i="24"/>
  <c r="D22" i="24"/>
  <c r="F25" i="24"/>
  <c r="D25" i="24"/>
  <c r="J25" i="24"/>
  <c r="H25" i="24"/>
  <c r="K25" i="24"/>
  <c r="K32" i="24"/>
  <c r="J32" i="24"/>
  <c r="H32" i="24"/>
  <c r="F32" i="24"/>
  <c r="D32" i="24"/>
  <c r="F35" i="24"/>
  <c r="D35" i="24"/>
  <c r="J35" i="24"/>
  <c r="H35" i="24"/>
  <c r="K35" i="24"/>
  <c r="I20" i="24"/>
  <c r="L20" i="24"/>
  <c r="G20" i="24"/>
  <c r="E20" i="24"/>
  <c r="M20" i="24"/>
  <c r="G23" i="24"/>
  <c r="M23" i="24"/>
  <c r="E23" i="24"/>
  <c r="L23" i="24"/>
  <c r="I23" i="24"/>
  <c r="G27" i="24"/>
  <c r="M27" i="24"/>
  <c r="E27" i="24"/>
  <c r="L27" i="24"/>
  <c r="I27" i="24"/>
  <c r="G21" i="24"/>
  <c r="M21" i="24"/>
  <c r="E21" i="24"/>
  <c r="L21" i="24"/>
  <c r="I21" i="24"/>
  <c r="E37" i="24"/>
  <c r="J77" i="24"/>
  <c r="I41" i="24"/>
  <c r="G41" i="24"/>
  <c r="L41" i="24"/>
  <c r="K53" i="24"/>
  <c r="I53" i="24"/>
  <c r="K61" i="24"/>
  <c r="I61" i="24"/>
  <c r="K69" i="24"/>
  <c r="I69" i="24"/>
  <c r="K55" i="24"/>
  <c r="I55" i="24"/>
  <c r="K63" i="24"/>
  <c r="I63" i="24"/>
  <c r="K71" i="24"/>
  <c r="I71" i="24"/>
  <c r="K52" i="24"/>
  <c r="I52" i="24"/>
  <c r="K60" i="24"/>
  <c r="I60" i="24"/>
  <c r="K68" i="24"/>
  <c r="I68" i="24"/>
  <c r="G38" i="24"/>
  <c r="I43" i="24"/>
  <c r="G43" i="24"/>
  <c r="L43" i="24"/>
  <c r="K57" i="24"/>
  <c r="I57" i="24"/>
  <c r="K65" i="24"/>
  <c r="I65" i="24"/>
  <c r="K73" i="24"/>
  <c r="I73" i="24"/>
  <c r="E43" i="24"/>
  <c r="K54" i="24"/>
  <c r="I54" i="24"/>
  <c r="K62" i="24"/>
  <c r="I62" i="24"/>
  <c r="K70" i="24"/>
  <c r="I70" i="24"/>
  <c r="M38" i="24"/>
  <c r="E38" i="24"/>
  <c r="L38"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K44" i="24"/>
  <c r="L44" i="24"/>
  <c r="E40" i="24"/>
  <c r="E42" i="24"/>
  <c r="E44" i="24"/>
  <c r="I14" i="24" l="1"/>
  <c r="L14" i="24"/>
  <c r="M14" i="24"/>
  <c r="G14" i="24"/>
  <c r="E14" i="24"/>
  <c r="K77" i="24"/>
  <c r="J78" i="24" s="1"/>
  <c r="J79" i="24"/>
  <c r="H45" i="24"/>
  <c r="F45" i="24"/>
  <c r="D45" i="24"/>
  <c r="J45" i="24"/>
  <c r="K45" i="24"/>
  <c r="I78" i="24"/>
  <c r="I79" i="24"/>
  <c r="H39" i="24"/>
  <c r="F39" i="24"/>
  <c r="D39" i="24"/>
  <c r="J39" i="24"/>
  <c r="K39" i="24"/>
  <c r="K6" i="24"/>
  <c r="J6" i="24"/>
  <c r="H6" i="24"/>
  <c r="F6" i="24"/>
  <c r="D6" i="24"/>
  <c r="K14" i="24"/>
  <c r="J14" i="24"/>
  <c r="H14" i="24"/>
  <c r="F14" i="24"/>
  <c r="D14" i="24"/>
  <c r="I39" i="24"/>
  <c r="G39" i="24"/>
  <c r="L39" i="24"/>
  <c r="E39" i="24"/>
  <c r="M39" i="24"/>
  <c r="I45" i="24"/>
  <c r="G45" i="24"/>
  <c r="L45" i="24"/>
  <c r="E45" i="24"/>
  <c r="M45" i="24"/>
  <c r="I6" i="24"/>
  <c r="L6" i="24"/>
  <c r="M6" i="24"/>
  <c r="E6" i="24"/>
  <c r="G6" i="24"/>
  <c r="I83" i="24" l="1"/>
  <c r="I82" i="24"/>
  <c r="K79" i="24"/>
  <c r="K78" i="24"/>
  <c r="I81" i="24" l="1"/>
</calcChain>
</file>

<file path=xl/sharedStrings.xml><?xml version="1.0" encoding="utf-8"?>
<sst xmlns="http://schemas.openxmlformats.org/spreadsheetml/2006/main" count="1666" uniqueCount="522">
  <si>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</si>
  <si>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</si>
  <si>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</si>
  <si>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</si>
  <si>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</si>
  <si>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</si>
  <si>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</si>
  <si>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</si>
  <si>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</si>
  <si>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</si>
  <si>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</si>
  <si>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</si>
  <si>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</si>
  <si>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Regionalverband Saarbrücken (10041)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</si>
  <si>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</si>
  <si>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</si>
  <si>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</si>
  <si>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</si>
  <si>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</si>
  <si>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</si>
  <si>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</si>
  <si>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</si>
  <si>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</si>
  <si>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</si>
  <si>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</si>
  <si>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</si>
  <si>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</si>
  <si>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</si>
  <si>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</si>
  <si>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</si>
  <si>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</si>
  <si>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</si>
  <si>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</si>
  <si>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</si>
  <si>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</si>
  <si>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</si>
  <si>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</si>
  <si>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</si>
  <si>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</si>
  <si>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</si>
  <si>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</si>
  <si>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</si>
  <si>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</si>
  <si>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</si>
  <si>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</si>
  <si>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</si>
  <si>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</si>
  <si>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</si>
  <si>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</si>
  <si>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</si>
  <si>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</si>
  <si>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</si>
  <si>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</si>
  <si>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</si>
  <si>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</si>
  <si>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</si>
  <si>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</si>
  <si>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</si>
  <si>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</si>
  <si>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</si>
  <si>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</si>
  <si>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</si>
  <si>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</si>
  <si>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</si>
  <si>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</si>
  <si>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</si>
  <si>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</si>
  <si>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</si>
  <si>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</si>
  <si>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</si>
  <si>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</si>
  <si>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</si>
  <si>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</si>
  <si>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</si>
  <si>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</si>
  <si>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</si>
  <si>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</si>
  <si>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</si>
  <si>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</si>
  <si>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</si>
  <si>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</si>
  <si>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</si>
  <si>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</si>
  <si>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</si>
  <si>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</si>
  <si>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</si>
  <si>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</si>
  <si>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</si>
  <si>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</si>
  <si>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</si>
  <si>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</si>
  <si>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</si>
  <si>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Regionalverband Saarbrücken (10041);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</si>
  <si>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</si>
  <si>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</si>
  <si>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</si>
  <si>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</si>
  <si>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</si>
  <si>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</si>
  <si>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</si>
  <si>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</si>
  <si>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</si>
  <si>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</si>
  <si>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</si>
  <si>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</si>
  <si>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</si>
  <si>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</si>
  <si>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</si>
  <si>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</si>
  <si>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</si>
  <si>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</si>
  <si>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</si>
  <si>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</si>
  <si>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</si>
  <si>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</si>
  <si>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</si>
  <si>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</si>
  <si>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</si>
  <si>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</si>
  <si>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</si>
  <si>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</si>
  <si>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</si>
  <si>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</si>
  <si>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</si>
  <si>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</si>
  <si>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</si>
  <si>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</si>
  <si>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</si>
  <si>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</si>
  <si>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Saarland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</si>
  <si>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</si>
  <si>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</si>
  <si>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</si>
  <si>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</si>
  <si>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</si>
  <si>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</si>
  <si>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</si>
  <si>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</si>
  <si>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</si>
  <si>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</si>
  <si>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</si>
  <si>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</si>
  <si>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</si>
  <si>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</si>
  <si>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</si>
  <si>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</si>
  <si>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</si>
  <si>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</si>
  <si>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</si>
  <si>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</si>
  <si>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</si>
  <si>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</si>
  <si>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</si>
  <si>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</si>
  <si>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</si>
  <si>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</si>
  <si>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</si>
  <si>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</si>
  <si>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</si>
  <si>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</si>
  <si>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</si>
  <si>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</si>
  <si>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</si>
  <si>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</si>
  <si>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</si>
  <si>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</si>
  <si>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</si>
  <si>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</si>
  <si>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</si>
  <si>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</si>
  <si>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</si>
  <si>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</si>
  <si>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</si>
  <si>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</si>
  <si>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</si>
  <si>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</si>
  <si>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</si>
  <si>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</si>
  <si>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</si>
  <si>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</si>
  <si>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</si>
  <si>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</si>
  <si>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</si>
  <si>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Regionalverband Saarbrücken (10041)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</si>
  <si>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</si>
  <si>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</si>
  <si>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</si>
  <si>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</si>
  <si>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</si>
  <si>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</si>
  <si>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</si>
  <si>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</si>
  <si>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</si>
  <si>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</si>
  <si>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</si>
  <si>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</si>
  <si>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</si>
  <si>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</si>
  <si>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</si>
  <si>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</si>
  <si>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</si>
  <si>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</si>
  <si>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</si>
  <si>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</si>
  <si>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</si>
  <si>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</si>
  <si>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</si>
  <si>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</si>
  <si>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</si>
  <si>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</si>
  <si>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</si>
  <si>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</si>
  <si>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</si>
  <si>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</si>
  <si>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</si>
  <si>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</si>
  <si>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</si>
  <si>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</si>
  <si>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</si>
  <si>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</si>
  <si>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</si>
  <si>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</si>
  <si>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</si>
  <si>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</si>
  <si>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</si>
  <si>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</si>
  <si>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</si>
  <si>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</si>
  <si>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</si>
  <si>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</si>
  <si>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</si>
  <si>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</si>
  <si>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</si>
  <si>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</si>
  <si>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</si>
  <si>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</si>
  <si>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</si>
  <si>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</si>
  <si>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</si>
  <si>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</si>
  <si>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</si>
  <si>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</si>
  <si>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</si>
  <si>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</si>
  <si>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</si>
  <si>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</si>
  <si>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</si>
  <si>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</si>
  <si>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</si>
  <si>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</si>
  <si>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</si>
  <si>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</si>
  <si>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</si>
  <si>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</si>
  <si>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</si>
  <si>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</si>
  <si>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</si>
  <si>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</si>
  <si>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</si>
  <si>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</si>
  <si>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</si>
  <si>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</si>
  <si>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</si>
  <si>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</si>
  <si>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</si>
  <si>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</si>
  <si>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</si>
  <si>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</si>
  <si>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</si>
  <si>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</si>
  <si>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</si>
  <si>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</si>
  <si>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</si>
  <si>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</si>
  <si>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</si>
  <si>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</si>
  <si>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</si>
  <si>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</si>
  <si>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</si>
  <si>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</si>
  <si>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</si>
  <si>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</si>
  <si>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</si>
  <si>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</si>
  <si>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</si>
  <si>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</si>
  <si>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</si>
  <si>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</si>
  <si>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</si>
  <si>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</si>
  <si>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</si>
  <si>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</si>
  <si>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</si>
  <si>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</si>
  <si>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</si>
  <si>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</si>
  <si>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</si>
  <si>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</si>
  <si>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</si>
  <si>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</si>
  <si>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</si>
  <si>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</si>
  <si>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</si>
  <si>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</si>
  <si>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</si>
  <si>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</si>
  <si>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</si>
  <si>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</si>
  <si>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</si>
  <si>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</si>
  <si>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</si>
  <si>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</si>
  <si>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</si>
  <si>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</si>
  <si>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</si>
  <si>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</si>
  <si>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</si>
  <si>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</si>
  <si>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</si>
  <si>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</si>
  <si>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</si>
  <si>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</si>
  <si>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</si>
  <si>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</si>
  <si>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</si>
  <si>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</si>
  <si>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</si>
  <si>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</si>
  <si>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</si>
  <si>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</si>
  <si>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</si>
  <si>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</si>
  <si>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</si>
  <si>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</si>
  <si>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</si>
  <si>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</si>
  <si>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</si>
  <si>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</si>
  <si>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</si>
  <si>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</si>
  <si>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</si>
  <si>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</si>
  <si>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</si>
  <si>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</si>
  <si>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</si>
  <si>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</si>
  <si>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</si>
  <si>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</si>
  <si>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</si>
  <si>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</si>
  <si>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</si>
  <si>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</si>
  <si>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</si>
  <si>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</si>
  <si>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</si>
  <si>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</si>
  <si>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</si>
  <si>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</si>
  <si>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</si>
  <si>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</si>
  <si>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</si>
  <si>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</si>
  <si>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</si>
  <si>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</si>
  <si>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</si>
  <si>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</si>
  <si>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</si>
  <si>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</si>
  <si>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</si>
  <si>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</si>
  <si>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</si>
  <si>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</si>
  <si>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</si>
  <si>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Regionalverband Saarbrücken (10041);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</si>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</sst>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{F4B1D5AB-ABB5-4F71-B9EB-11438B9AB7A0}</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3329-4357-913A-AC592CD23EF8}"/>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{69765913-7517-4438-8306-8C047BCB9460}</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3329-4357-913A-AC592CD23EF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{2E202B14-246A-4326-9D67-22D8A7BE55DD}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329-4357-913A-AC592CD23EF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{E993A3F2-A9C6-4A41-8B7A-79F9F0370462}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329-4357-913A-AC592CD23EF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0.38404360753221012</c:v>
                </c:pt>
                <c:pt idx="1">
                  <c:v>-0.20180321762601858</c:v>
                </c:pt>
                <c:pt idx="2">
                  <c:v>1.1186464311118853</c:v>
                </c:pt>
                <c:pt idx="3">
                  <c:v>1.0875687030768</c:v>
                </c:pt>
              </c:numCache>
            </c:numRef>
          </c:val>
          <c:extLst>
            <c:ext xmlns:c16="http://schemas.microsoft.com/office/drawing/2014/chart" uri="{C3380CC4-5D6E-409C-BE32-E72D297353CC}">
              <c16:uniqueId val="{00000004-3329-4357-913A-AC592CD23EF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{25D26DEC-1DC0-4C18-BC50-6E76F23A4CE7}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329-4357-913A-AC592CD23EF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{B74683F7-15CB-432B-AA4A-6449FB097C75}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329-4357-913A-AC592CD23EF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{A1B5C4C6-AD63-493A-958D-AFF27CBD9CED}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329-4357-913A-AC592CD23EF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{4EBFCC3C-5BF7-416D-87C8-21422130EEE5}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329-4357-913A-AC592CD23E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29-4357-913A-AC592CD23EF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29-4357-913A-AC592CD23EF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{7E25A5BF-3E4A-4663-8119-4257A16EC021}</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C10C-46E7-B51B-DC492E119D69}"/>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{B49EF96E-5669-484C-8942-C288EC7EF25E}</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C10C-46E7-B51B-DC492E119D6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{6B1E12FE-868C-4832-A7D9-79371EF21847}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10C-46E7-B51B-DC492E119D6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{A69485EB-7A59-4956-B899-D557CC9795F5}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10C-46E7-B51B-DC492E119D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-4.8601920423506888</c:v>
                </c:pt>
                <c:pt idx="1">
                  <c:v>-4.2268774619623501</c:v>
                </c:pt>
                <c:pt idx="2">
                  <c:v>-2.7637010795899166</c:v>
                </c:pt>
                <c:pt idx="3">
                  <c:v>-2.8655893304673015</c:v>
                </c:pt>
              </c:numCache>
            </c:numRef>
          </c:val>
          <c:extLst>
            <c:ext xmlns:c16="http://schemas.microsoft.com/office/drawing/2014/chart" uri="{C3380CC4-5D6E-409C-BE32-E72D297353CC}">
              <c16:uniqueId val="{00000004-C10C-46E7-B51B-DC492E119D6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{08AF96B0-7E62-4196-94B0-FD02CD7135B1}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10C-46E7-B51B-DC492E119D6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{8BDCD470-6681-4FAF-8851-FAA7B2064580}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10C-46E7-B51B-DC492E119D6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{49EEE22A-A367-465B-8708-E31296729EC3}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10C-46E7-B51B-DC492E119D6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{FA5E67AD-069A-44D9-B30D-F931104D7A1D}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10C-46E7-B51B-DC492E119D6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10C-46E7-B51B-DC492E119D6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10C-46E7-B51B-DC492E119D6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{0924AA81-4D98-43DF-BB3E-08D6E12407E4}</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0852-4D95-87DE-C06368E39329}"/>
                </c:ext>
              </c:extLst>
            </c:dLbl>
            <c:dLbl>
              <c:idx val="1"/>
              <c:tx>
                <c:strRef>
                  <c:f>Daten_Diagramme!$D$15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{5F482E83-4F95-4DFA-B3AD-39D43AAEFD07}</c15:txfldGUID>
                      <c15:f>Daten_Diagramme!$D$15</c15:f>
                      <c15:dlblFieldTableCache>
                        <c:ptCount val="1"/>
                        <c:pt idx="0">
                          <c:v>2.7</c:v>
                        </c:pt>
                      </c15:dlblFieldTableCache>
                    </c15:dlblFTEntry>
                  </c15:dlblFieldTable>
                  <c15:showDataLabelsRange val="0"/>
                </c:ext>
                <c:ext xmlns:c16="http://schemas.microsoft.com/office/drawing/2014/chart" uri="{C3380CC4-5D6E-409C-BE32-E72D297353CC}">
                  <c16:uniqueId val="{00000001-0852-4D95-87DE-C06368E39329}"/>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{AF240F07-0982-47EF-810E-73DA9EB241D1}</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0852-4D95-87DE-C06368E39329}"/>
                </c:ext>
              </c:extLst>
            </c:dLbl>
            <c:dLbl>
              <c:idx val="3"/>
              <c:tx>
                <c:strRef>
                  <c:f>Daten_Diagramme!$D$17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{166B1BC3-C84D-447A-AE17-92EB58A2695C}</c15:txfldGUID>
                      <c15:f>Daten_Diagramme!$D$17</c15:f>
                      <c15:dlblFieldTableCache>
                        <c:ptCount val="1"/>
                        <c:pt idx="0">
                          <c:v>-4.8</c:v>
                        </c:pt>
                      </c15:dlblFieldTableCache>
                    </c15:dlblFTEntry>
                  </c15:dlblFieldTable>
                  <c15:showDataLabelsRange val="0"/>
                </c:ext>
                <c:ext xmlns:c16="http://schemas.microsoft.com/office/drawing/2014/chart" uri="{C3380CC4-5D6E-409C-BE32-E72D297353CC}">
                  <c16:uniqueId val="{00000003-0852-4D95-87DE-C06368E39329}"/>
                </c:ext>
              </c:extLst>
            </c:dLbl>
            <c:dLbl>
              <c:idx val="4"/>
              <c:tx>
                <c:strRef>
                  <c:f>Daten_Diagramme!$D$18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{FF8A3278-319A-40D6-A8B5-8674C6646E7C}</c15:txfldGUID>
                      <c15:f>Daten_Diagramme!$D$18</c15:f>
                      <c15:dlblFieldTableCache>
                        <c:ptCount val="1"/>
                        <c:pt idx="0">
                          <c:v>-6.0</c:v>
                        </c:pt>
                      </c15:dlblFieldTableCache>
                    </c15:dlblFTEntry>
                  </c15:dlblFieldTable>
                  <c15:showDataLabelsRange val="0"/>
                </c:ext>
                <c:ext xmlns:c16="http://schemas.microsoft.com/office/drawing/2014/chart" uri="{C3380CC4-5D6E-409C-BE32-E72D297353CC}">
                  <c16:uniqueId val="{00000004-0852-4D95-87DE-C06368E39329}"/>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{B38B04B4-7F95-46F1-B2BC-75C74CE4343E}</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0852-4D95-87DE-C06368E39329}"/>
                </c:ext>
              </c:extLst>
            </c:dLbl>
            <c:dLbl>
              <c:idx val="6"/>
              <c:tx>
                <c:strRef>
                  <c:f>Daten_Diagramme!$D$20</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{605120D7-F5AA-4CCA-B06F-4D3B4FB8426E}</c15:txfldGUID>
                      <c15:f>Daten_Diagramme!$D$20</c15:f>
                      <c15:dlblFieldTableCache>
                        <c:ptCount val="1"/>
                        <c:pt idx="0">
                          <c:v>-13.1</c:v>
                        </c:pt>
                      </c15:dlblFieldTableCache>
                    </c15:dlblFTEntry>
                  </c15:dlblFieldTable>
                  <c15:showDataLabelsRange val="0"/>
                </c:ext>
                <c:ext xmlns:c16="http://schemas.microsoft.com/office/drawing/2014/chart" uri="{C3380CC4-5D6E-409C-BE32-E72D297353CC}">
                  <c16:uniqueId val="{00000006-0852-4D95-87DE-C06368E39329}"/>
                </c:ext>
              </c:extLst>
            </c:dLbl>
            <c:dLbl>
              <c:idx val="7"/>
              <c:tx>
                <c:strRef>
                  <c:f>Daten_Diagramme!$D$21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{19F3660E-869B-4A56-9EC6-90F66340E547}</c15:txfldGUID>
                      <c15:f>Daten_Diagramme!$D$21</c15:f>
                      <c15:dlblFieldTableCache>
                        <c:ptCount val="1"/>
                        <c:pt idx="0">
                          <c:v>3.6</c:v>
                        </c:pt>
                      </c15:dlblFieldTableCache>
                    </c15:dlblFTEntry>
                  </c15:dlblFieldTable>
                  <c15:showDataLabelsRange val="0"/>
                </c:ext>
                <c:ext xmlns:c16="http://schemas.microsoft.com/office/drawing/2014/chart" uri="{C3380CC4-5D6E-409C-BE32-E72D297353CC}">
                  <c16:uniqueId val="{00000007-0852-4D95-87DE-C06368E39329}"/>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{971E4F70-3E91-4144-8E55-E251865AB079}</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0852-4D95-87DE-C06368E39329}"/>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{937C458F-D03F-4CBF-971F-79436D9BC5C4}</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0852-4D95-87DE-C06368E39329}"/>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{8D7FA88A-2F95-40CA-8A39-35309673565D}</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0852-4D95-87DE-C06368E39329}"/>
                </c:ext>
              </c:extLst>
            </c:dLbl>
            <c:dLbl>
              <c:idx val="11"/>
              <c:tx>
                <c:strRef>
                  <c:f>Daten_Diagramme!$D$25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{9D648883-F9CF-48B7-976F-464CE054C9F1}</c15:txfldGUID>
                      <c15:f>Daten_Diagramme!$D$25</c15:f>
                      <c15:dlblFieldTableCache>
                        <c:ptCount val="1"/>
                        <c:pt idx="0">
                          <c:v>3.0</c:v>
                        </c:pt>
                      </c15:dlblFieldTableCache>
                    </c15:dlblFTEntry>
                  </c15:dlblFieldTable>
                  <c15:showDataLabelsRange val="0"/>
                </c:ext>
                <c:ext xmlns:c16="http://schemas.microsoft.com/office/drawing/2014/chart" uri="{C3380CC4-5D6E-409C-BE32-E72D297353CC}">
                  <c16:uniqueId val="{0000000B-0852-4D95-87DE-C06368E39329}"/>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{67B46FBA-4C67-46CB-B87F-EA420754A6DA}</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0852-4D95-87DE-C06368E39329}"/>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{C899A6DF-B577-4289-8447-CF2C3BE35D51}</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0852-4D95-87DE-C06368E39329}"/>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{2573351D-CE7C-44CF-AE6A-8F0B4C41AF79}</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0852-4D95-87DE-C06368E39329}"/>
                </c:ext>
              </c:extLst>
            </c:dLbl>
            <c:dLbl>
              <c:idx val="15"/>
              <c:tx>
                <c:strRef>
                  <c:f>Daten_Diagramme!$D$29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{7C723B34-25FF-4907-98AA-B72CCFF89C5E}</c15:txfldGUID>
                      <c15:f>Daten_Diagramme!$D$29</c15:f>
                      <c15:dlblFieldTableCache>
                        <c:ptCount val="1"/>
                        <c:pt idx="0">
                          <c:v>-13.5</c:v>
                        </c:pt>
                      </c15:dlblFieldTableCache>
                    </c15:dlblFTEntry>
                  </c15:dlblFieldTable>
                  <c15:showDataLabelsRange val="0"/>
                </c:ext>
                <c:ext xmlns:c16="http://schemas.microsoft.com/office/drawing/2014/chart" uri="{C3380CC4-5D6E-409C-BE32-E72D297353CC}">
                  <c16:uniqueId val="{0000000F-0852-4D95-87DE-C06368E39329}"/>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{F69A789A-5C3F-4C97-9B3D-F2F04381CC8D}</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0852-4D95-87DE-C06368E39329}"/>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{63AFA4E2-3FFB-4683-94B5-1422ECBCC972}</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0852-4D95-87DE-C06368E39329}"/>
                </c:ext>
              </c:extLst>
            </c:dLbl>
            <c:dLbl>
              <c:idx val="18"/>
              <c:tx>
                <c:strRef>
                  <c:f>Daten_Diagramme!$D$32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{529F8F99-CEE1-4BAA-992F-08A300FCA30B}</c15:txfldGUID>
                      <c15:f>Daten_Diagramme!$D$32</c15:f>
                      <c15:dlblFieldTableCache>
                        <c:ptCount val="1"/>
                        <c:pt idx="0">
                          <c:v>5.7</c:v>
                        </c:pt>
                      </c15:dlblFieldTableCache>
                    </c15:dlblFTEntry>
                  </c15:dlblFieldTable>
                  <c15:showDataLabelsRange val="0"/>
                </c:ext>
                <c:ext xmlns:c16="http://schemas.microsoft.com/office/drawing/2014/chart" uri="{C3380CC4-5D6E-409C-BE32-E72D297353CC}">
                  <c16:uniqueId val="{00000012-0852-4D95-87DE-C06368E39329}"/>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{0F6CF910-99D8-47BB-A2E9-3545BED4EADB}</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0852-4D95-87DE-C06368E39329}"/>
                </c:ext>
              </c:extLst>
            </c:dLbl>
            <c:dLbl>
              <c:idx val="20"/>
              <c:tx>
                <c:strRef>
                  <c:f>Daten_Diagramme!$D$34</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{7F9C64D8-B69C-4C21-8D02-C3D2BCA3B1D2}</c15:txfldGUID>
                      <c15:f>Daten_Diagramme!$D$34</c15:f>
                      <c15:dlblFieldTableCache>
                        <c:ptCount val="1"/>
                        <c:pt idx="0">
                          <c:v>9.2</c:v>
                        </c:pt>
                      </c15:dlblFieldTableCache>
                    </c15:dlblFTEntry>
                  </c15:dlblFieldTable>
                  <c15:showDataLabelsRange val="0"/>
                </c:ext>
                <c:ext xmlns:c16="http://schemas.microsoft.com/office/drawing/2014/chart" uri="{C3380CC4-5D6E-409C-BE32-E72D297353CC}">
                  <c16:uniqueId val="{00000014-0852-4D95-87DE-C06368E3932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{1E489639-7FD5-4E21-8ADD-3AB29CC84E66}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852-4D95-87DE-C06368E3932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{82516345-30FA-4553-92A8-9070038E2E96}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852-4D95-87DE-C06368E39329}"/>
                </c:ext>
              </c:extLst>
            </c:dLbl>
            <c:dLbl>
              <c:idx val="23"/>
              <c:tx>
                <c:strRef>
                  <c:f>Daten_Diagramme!$D$37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{6BDA2FDA-3746-4771-B1B7-CECE6CB4610E}</c15:txfldGUID>
                      <c15:f>Daten_Diagramme!$D$37</c15:f>
                      <c15:dlblFieldTableCache>
                        <c:ptCount val="1"/>
                        <c:pt idx="0">
                          <c:v>2.7</c:v>
                        </c:pt>
                      </c15:dlblFieldTableCache>
                    </c15:dlblFTEntry>
                  </c15:dlblFieldTable>
                  <c15:showDataLabelsRange val="0"/>
                </c:ext>
                <c:ext xmlns:c16="http://schemas.microsoft.com/office/drawing/2014/chart" uri="{C3380CC4-5D6E-409C-BE32-E72D297353CC}">
                  <c16:uniqueId val="{00000017-0852-4D95-87DE-C06368E39329}"/>
                </c:ext>
              </c:extLst>
            </c:dLbl>
            <c:dLbl>
              <c:idx val="24"/>
              <c:layout>
                <c:manualLayout>
                  <c:x val="4.7769028871392123E-3"/>
                  <c:y val="-4.6876052205785108E-5"/>
                </c:manualLayout>
              </c:layout>
              <c:tx>
                <c:strRef>
                  <c:f>Daten_Diagramme!$D$38</c:f>
                  <c:strCache>
                    <c:ptCount val="1"/>
                    <c:pt idx="0">
                      <c:v>-2.9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{974CF46F-6F8A-4A41-8BDD-92A1F43B0038}</c15:txfldGUID>
                      <c15:f>Daten_Diagramme!$D$38</c15:f>
                      <c15:dlblFieldTableCache>
                        <c:ptCount val="1"/>
                        <c:pt idx="0">
                          <c:v>-2.9</c:v>
                        </c:pt>
                      </c15:dlblFieldTableCache>
                    </c15:dlblFTEntry>
                  </c15:dlblFieldTable>
                  <c15:showDataLabelsRange val="0"/>
                </c:ext>
                <c:ext xmlns:c16="http://schemas.microsoft.com/office/drawing/2014/chart" uri="{C3380CC4-5D6E-409C-BE32-E72D297353CC}">
                  <c16:uniqueId val="{00000018-0852-4D95-87DE-C06368E39329}"/>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{539C03FA-6019-4CF2-90AE-0114CF2CA931}</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0852-4D95-87DE-C06368E3932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{87E4B7C7-C917-4DD1-977D-754AF7F221C6}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852-4D95-87DE-C06368E3932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{D913C9BE-8D4E-4791-AE56-C7EF527C62ED}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852-4D95-87DE-C06368E3932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{3FC4B557-3F6C-4208-BFF9-36191B3E87AC}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852-4D95-87DE-C06368E3932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{DDD5D51A-320B-4ABB-9260-219D9BC78B2D}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852-4D95-87DE-C06368E3932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{68F61550-B05C-4A7F-A2C8-F267882ED9F7}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852-4D95-87DE-C06368E39329}"/>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{CC8FA874-2A3E-4A1D-83ED-BD6D76DB068E}</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0852-4D95-87DE-C06368E393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0.38404360753221012</c:v>
                </c:pt>
                <c:pt idx="1">
                  <c:v>2.6595744680851063</c:v>
                </c:pt>
                <c:pt idx="2">
                  <c:v>1.3844822613210268</c:v>
                </c:pt>
                <c:pt idx="3">
                  <c:v>-4.8177321853819377</c:v>
                </c:pt>
                <c:pt idx="4">
                  <c:v>-6.0013486176668911</c:v>
                </c:pt>
                <c:pt idx="5">
                  <c:v>-4.3805554374175983</c:v>
                </c:pt>
                <c:pt idx="6">
                  <c:v>-13.112745098039216</c:v>
                </c:pt>
                <c:pt idx="7">
                  <c:v>3.6215160660394106</c:v>
                </c:pt>
                <c:pt idx="8">
                  <c:v>-1.087946564112944</c:v>
                </c:pt>
                <c:pt idx="9">
                  <c:v>2.8961292119186854</c:v>
                </c:pt>
                <c:pt idx="10">
                  <c:v>0.40606388738494859</c:v>
                </c:pt>
                <c:pt idx="11">
                  <c:v>2.9756669598358254</c:v>
                </c:pt>
                <c:pt idx="12">
                  <c:v>-6.9890970086664797E-2</c:v>
                </c:pt>
                <c:pt idx="13">
                  <c:v>2.6597744360902253</c:v>
                </c:pt>
                <c:pt idx="14">
                  <c:v>7.9699419332802002E-2</c:v>
                </c:pt>
                <c:pt idx="15">
                  <c:v>-13.541474228708664</c:v>
                </c:pt>
                <c:pt idx="16">
                  <c:v>1.4033217870148327</c:v>
                </c:pt>
                <c:pt idx="17">
                  <c:v>1.7515691139979566</c:v>
                </c:pt>
                <c:pt idx="18">
                  <c:v>5.6540084388185656</c:v>
                </c:pt>
                <c:pt idx="19">
                  <c:v>2.9797265440829799</c:v>
                </c:pt>
                <c:pt idx="20">
                  <c:v>9.1903073286052006</c:v>
                </c:pt>
                <c:pt idx="21">
                  <c:v>0</c:v>
                </c:pt>
                <c:pt idx="23">
                  <c:v>2.6595744680851063</c:v>
                </c:pt>
                <c:pt idx="24">
                  <c:v>-2.9207308696249483</c:v>
                </c:pt>
                <c:pt idx="25">
                  <c:v>1.4120205851879126</c:v>
                </c:pt>
              </c:numCache>
            </c:numRef>
          </c:val>
          <c:extLst>
            <c:ext xmlns:c16="http://schemas.microsoft.com/office/drawing/2014/chart" uri="{C3380CC4-5D6E-409C-BE32-E72D297353CC}">
              <c16:uniqueId val="{00000020-0852-4D95-87DE-C06368E3932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{BF8E9CA8-660D-475F-93EA-4E040A1A1DDB}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852-4D95-87DE-C06368E3932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{C10AAE46-72F1-4FC6-938D-CBF6CFF82798}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852-4D95-87DE-C06368E3932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{5F8273D1-59E4-4EE9-9E78-1B454949EA6D}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852-4D95-87DE-C06368E3932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{C959A25D-8C24-4A68-A8A6-E0D5A13181FE}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852-4D95-87DE-C06368E3932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{8412395A-91FB-4DFD-AD64-4CBB04D3ED27}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852-4D95-87DE-C06368E3932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{E0ACB51C-327E-4463-962B-381297767274}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852-4D95-87DE-C06368E3932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{0332A028-19E4-4533-BD64-E1052D347A33}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852-4D95-87DE-C06368E3932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{21F56496-4B9D-4E6F-B99A-BFDAED208F90}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852-4D95-87DE-C06368E3932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{85E6CFFB-B96D-432A-ACAF-EB5FE11E9339}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852-4D95-87DE-C06368E3932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{3EA7F3C3-5197-4298-BEA7-1EC6FD94C510}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852-4D95-87DE-C06368E3932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{3206EF06-D0A7-40AA-80D1-47DCD36B30AB}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852-4D95-87DE-C06368E3932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{92C00CBA-F8E3-4D30-B882-C89E6051606F}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852-4D95-87DE-C06368E3932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{FE2FD38A-4533-4480-B2A8-0D8830C68E24}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852-4D95-87DE-C06368E3932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{44D31782-CAED-4465-9CC1-ED25CE4B38BB}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852-4D95-87DE-C06368E3932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{CF05801C-26BD-45D7-B3DD-64C81BDEF2F9}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852-4D95-87DE-C06368E3932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{3E0A4E7F-85CD-4CA8-95E2-78A802F8F3D4}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852-4D95-87DE-C06368E3932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{2F00FF17-F434-46AD-BDD5-02F10F667CC4}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852-4D95-87DE-C06368E3932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{98A01220-F0F6-4735-8230-38BA507449CA}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852-4D95-87DE-C06368E3932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{B142E5F2-847E-4447-B790-BE6C03B80D59}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852-4D95-87DE-C06368E3932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{496DF20A-EFBE-4EBB-8756-2EA9A9CD0F8E}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852-4D95-87DE-C06368E3932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{EF7E7F5E-B536-4B3D-8C26-5746C795C927}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852-4D95-87DE-C06368E3932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{5158BA55-E890-4DCE-B584-14E5845610B7}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852-4D95-87DE-C06368E3932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{625C7F93-D9DE-4905-ACB1-5E68F49F1520}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852-4D95-87DE-C06368E3932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{E525F51A-8E00-4239-BC6D-963BFBC881E2}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852-4D95-87DE-C06368E3932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{87FA4ADB-2B16-4EAF-AF9B-2E6B67AF20B3}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852-4D95-87DE-C06368E3932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{410F5CFC-86F5-42FE-9028-ABF670A3BD13}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852-4D95-87DE-C06368E3932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{04FAE9E3-C9CE-4CCA-9FDF-BA262D7837BD}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852-4D95-87DE-C06368E3932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{949AB5DB-0331-4B72-AA71-E9E898AE584E}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852-4D95-87DE-C06368E3932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{4FED730E-CA5D-4A62-88E5-AE7C8A85A163}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852-4D95-87DE-C06368E3932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{C87DA16F-F658-446A-86F9-B7FC795ADE06}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852-4D95-87DE-C06368E3932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{4D36E7DA-3670-43CB-A9D4-F3CBB189C2BF}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852-4D95-87DE-C06368E3932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{7C34272E-9009-445E-BBDD-9227A69D3577}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852-4D95-87DE-C06368E3932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852-4D95-87DE-C06368E3932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852-4D95-87DE-C06368E3932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{132D14F8-C66C-415E-9DB1-58CA7F3E332A}</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30E0-41C5-AED6-3ECA249630F0}"/>
                </c:ext>
              </c:extLst>
            </c:dLbl>
            <c:dLbl>
              <c:idx val="1"/>
              <c:tx>
                <c:strRef>
                  <c:f>Daten_Diagramme!$E$15</c:f>
                  <c:strCache>
                    <c:ptCount val="1"/>
                    <c:pt idx="0">
                      <c:v>32.8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{47F4134C-D34C-4E90-947C-0DF117E95271}</c15:txfldGUID>
                      <c15:f>Daten_Diagramme!$E$15</c15:f>
                      <c15:dlblFieldTableCache>
                        <c:ptCount val="1"/>
                        <c:pt idx="0">
                          <c:v>32.8</c:v>
                        </c:pt>
                      </c15:dlblFieldTableCache>
                    </c15:dlblFTEntry>
                  </c15:dlblFieldTable>
                  <c15:showDataLabelsRange val="0"/>
                </c:ext>
                <c:ext xmlns:c16="http://schemas.microsoft.com/office/drawing/2014/chart" uri="{C3380CC4-5D6E-409C-BE32-E72D297353CC}">
                  <c16:uniqueId val="{00000001-30E0-41C5-AED6-3ECA249630F0}"/>
                </c:ext>
              </c:extLst>
            </c:dLbl>
            <c:dLbl>
              <c:idx val="2"/>
              <c:tx>
                <c:strRef>
                  <c:f>Daten_Diagramme!$E$16</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{009FF9D5-E377-4E1C-A68F-6B67B98CE7D5}</c15:txfldGUID>
                      <c15:f>Daten_Diagramme!$E$16</c15:f>
                      <c15:dlblFieldTableCache>
                        <c:ptCount val="1"/>
                        <c:pt idx="0">
                          <c:v>-8.0</c:v>
                        </c:pt>
                      </c15:dlblFieldTableCache>
                    </c15:dlblFTEntry>
                  </c15:dlblFieldTable>
                  <c15:showDataLabelsRange val="0"/>
                </c:ext>
                <c:ext xmlns:c16="http://schemas.microsoft.com/office/drawing/2014/chart" uri="{C3380CC4-5D6E-409C-BE32-E72D297353CC}">
                  <c16:uniqueId val="{00000002-30E0-41C5-AED6-3ECA249630F0}"/>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{6B1AECFC-DDDC-4585-AD7B-F33A6C8AC969}</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30E0-41C5-AED6-3ECA249630F0}"/>
                </c:ext>
              </c:extLst>
            </c:dLbl>
            <c:dLbl>
              <c:idx val="4"/>
              <c:tx>
                <c:strRef>
                  <c:f>Daten_Diagramme!$E$18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{9D0EDF51-5A17-4537-889C-19662E9D4FEB}</c15:txfldGUID>
                      <c15:f>Daten_Diagramme!$E$18</c15:f>
                      <c15:dlblFieldTableCache>
                        <c:ptCount val="1"/>
                        <c:pt idx="0">
                          <c:v>-0.4</c:v>
                        </c:pt>
                      </c15:dlblFieldTableCache>
                    </c15:dlblFTEntry>
                  </c15:dlblFieldTable>
                  <c15:showDataLabelsRange val="0"/>
                </c:ext>
                <c:ext xmlns:c16="http://schemas.microsoft.com/office/drawing/2014/chart" uri="{C3380CC4-5D6E-409C-BE32-E72D297353CC}">
                  <c16:uniqueId val="{00000004-30E0-41C5-AED6-3ECA249630F0}"/>
                </c:ext>
              </c:extLst>
            </c:dLbl>
            <c:dLbl>
              <c:idx val="5"/>
              <c:tx>
                <c:strRef>
                  <c:f>Daten_Diagramme!$E$19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{A40AB114-CAC5-47B4-A752-B2D2BAFC3623}</c15:txfldGUID>
                      <c15:f>Daten_Diagramme!$E$19</c15:f>
                      <c15:dlblFieldTableCache>
                        <c:ptCount val="1"/>
                        <c:pt idx="0">
                          <c:v>-7.5</c:v>
                        </c:pt>
                      </c15:dlblFieldTableCache>
                    </c15:dlblFTEntry>
                  </c15:dlblFieldTable>
                  <c15:showDataLabelsRange val="0"/>
                </c:ext>
                <c:ext xmlns:c16="http://schemas.microsoft.com/office/drawing/2014/chart" uri="{C3380CC4-5D6E-409C-BE32-E72D297353CC}">
                  <c16:uniqueId val="{00000005-30E0-41C5-AED6-3ECA249630F0}"/>
                </c:ext>
              </c:extLst>
            </c:dLbl>
            <c:dLbl>
              <c:idx val="6"/>
              <c:tx>
                <c:strRef>
                  <c:f>Daten_Diagramme!$E$20</c:f>
                  <c:strCache>
                    <c:ptCount val="1"/>
                    <c:pt idx="0">
                      <c:v>25.6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{BC42207C-3B59-46CE-A638-B6C09423E6FC}</c15:txfldGUID>
                      <c15:f>Daten_Diagramme!$E$20</c15:f>
                      <c15:dlblFieldTableCache>
                        <c:ptCount val="1"/>
                        <c:pt idx="0">
                          <c:v>25.6</c:v>
                        </c:pt>
                      </c15:dlblFieldTableCache>
                    </c15:dlblFTEntry>
                  </c15:dlblFieldTable>
                  <c15:showDataLabelsRange val="0"/>
                </c:ext>
                <c:ext xmlns:c16="http://schemas.microsoft.com/office/drawing/2014/chart" uri="{C3380CC4-5D6E-409C-BE32-E72D297353CC}">
                  <c16:uniqueId val="{00000006-30E0-41C5-AED6-3ECA249630F0}"/>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{618CB024-6C2E-42E1-852E-D7C120D2852D}</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30E0-41C5-AED6-3ECA249630F0}"/>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{E6586D38-3732-4417-86CB-E047256117B6}</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30E0-41C5-AED6-3ECA249630F0}"/>
                </c:ext>
              </c:extLst>
            </c:dLbl>
            <c:dLbl>
              <c:idx val="9"/>
              <c:tx>
                <c:strRef>
                  <c:f>Daten_Diagramme!$E$23</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{F6C800EB-DD65-4ACA-B9D2-D7AA15992BAA}</c15:txfldGUID>
                      <c15:f>Daten_Diagramme!$E$23</c15:f>
                      <c15:dlblFieldTableCache>
                        <c:ptCount val="1"/>
                        <c:pt idx="0">
                          <c:v>-16.1</c:v>
                        </c:pt>
                      </c15:dlblFieldTableCache>
                    </c15:dlblFTEntry>
                  </c15:dlblFieldTable>
                  <c15:showDataLabelsRange val="0"/>
                </c:ext>
                <c:ext xmlns:c16="http://schemas.microsoft.com/office/drawing/2014/chart" uri="{C3380CC4-5D6E-409C-BE32-E72D297353CC}">
                  <c16:uniqueId val="{00000009-30E0-41C5-AED6-3ECA249630F0}"/>
                </c:ext>
              </c:extLst>
            </c:dLbl>
            <c:dLbl>
              <c:idx val="10"/>
              <c:tx>
                <c:strRef>
                  <c:f>Daten_Diagramme!$E$24</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{74329231-BB80-4993-8BAC-6130EDEF6BEF}</c15:txfldGUID>
                      <c15:f>Daten_Diagramme!$E$24</c15:f>
                      <c15:dlblFieldTableCache>
                        <c:ptCount val="1"/>
                        <c:pt idx="0">
                          <c:v>-15.2</c:v>
                        </c:pt>
                      </c15:dlblFieldTableCache>
                    </c15:dlblFTEntry>
                  </c15:dlblFieldTable>
                  <c15:showDataLabelsRange val="0"/>
                </c:ext>
                <c:ext xmlns:c16="http://schemas.microsoft.com/office/drawing/2014/chart" uri="{C3380CC4-5D6E-409C-BE32-E72D297353CC}">
                  <c16:uniqueId val="{0000000A-30E0-41C5-AED6-3ECA249630F0}"/>
                </c:ext>
              </c:extLst>
            </c:dLbl>
            <c:dLbl>
              <c:idx val="11"/>
              <c:tx>
                <c:strRef>
                  <c:f>Daten_Diagramme!$E$25</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{BAF8E69C-78F1-4D16-9058-2079C2E0FEEB}</c15:txfldGUID>
                      <c15:f>Daten_Diagramme!$E$25</c15:f>
                      <c15:dlblFieldTableCache>
                        <c:ptCount val="1"/>
                        <c:pt idx="0">
                          <c:v>-8.7</c:v>
                        </c:pt>
                      </c15:dlblFieldTableCache>
                    </c15:dlblFTEntry>
                  </c15:dlblFieldTable>
                  <c15:showDataLabelsRange val="0"/>
                </c:ext>
                <c:ext xmlns:c16="http://schemas.microsoft.com/office/drawing/2014/chart" uri="{C3380CC4-5D6E-409C-BE32-E72D297353CC}">
                  <c16:uniqueId val="{0000000B-30E0-41C5-AED6-3ECA249630F0}"/>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{BD1CB239-32D5-4EF2-9315-F5C49974AE6D}</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30E0-41C5-AED6-3ECA249630F0}"/>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{8ABBB93D-515F-40D3-A316-9D0FDEE03740}</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30E0-41C5-AED6-3ECA249630F0}"/>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{3E2CE320-7A9A-471A-A0C2-6B07A431220A}</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30E0-41C5-AED6-3ECA249630F0}"/>
                </c:ext>
              </c:extLst>
            </c:dLbl>
            <c:dLbl>
              <c:idx val="15"/>
              <c:tx>
                <c:strRef>
                  <c:f>Daten_Diagramme!$E$29</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{FA939AF5-5043-4FD1-B54C-87D620D4AF2C}</c15:txfldGUID>
                      <c15:f>Daten_Diagramme!$E$29</c15:f>
                      <c15:dlblFieldTableCache>
                        <c:ptCount val="1"/>
                        <c:pt idx="0">
                          <c:v>-23.1</c:v>
                        </c:pt>
                      </c15:dlblFieldTableCache>
                    </c15:dlblFTEntry>
                  </c15:dlblFieldTable>
                  <c15:showDataLabelsRange val="0"/>
                </c:ext>
                <c:ext xmlns:c16="http://schemas.microsoft.com/office/drawing/2014/chart" uri="{C3380CC4-5D6E-409C-BE32-E72D297353CC}">
                  <c16:uniqueId val="{0000000F-30E0-41C5-AED6-3ECA249630F0}"/>
                </c:ext>
              </c:extLst>
            </c:dLbl>
            <c:dLbl>
              <c:idx val="16"/>
              <c:tx>
                <c:strRef>
                  <c:f>Daten_Diagramme!$E$30</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{A98FADE9-8EF1-41A2-9315-B12FCDFAF589}</c15:txfldGUID>
                      <c15:f>Daten_Diagramme!$E$30</c15:f>
                      <c15:dlblFieldTableCache>
                        <c:ptCount val="1"/>
                        <c:pt idx="0">
                          <c:v>4.9</c:v>
                        </c:pt>
                      </c15:dlblFieldTableCache>
                    </c15:dlblFTEntry>
                  </c15:dlblFieldTable>
                  <c15:showDataLabelsRange val="0"/>
                </c:ext>
                <c:ext xmlns:c16="http://schemas.microsoft.com/office/drawing/2014/chart" uri="{C3380CC4-5D6E-409C-BE32-E72D297353CC}">
                  <c16:uniqueId val="{00000010-30E0-41C5-AED6-3ECA249630F0}"/>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{5A25A51D-35A4-47F6-A7B9-1364386F5AD2}</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30E0-41C5-AED6-3ECA249630F0}"/>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{FBFCE145-28C8-4E1D-AE01-3FB141FAB2EB}</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30E0-41C5-AED6-3ECA249630F0}"/>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{10535727-5BCE-4AFC-9D61-A85E30BF245E}</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30E0-41C5-AED6-3ECA249630F0}"/>
                </c:ext>
              </c:extLst>
            </c:dLbl>
            <c:dLbl>
              <c:idx val="20"/>
              <c:tx>
                <c:strRef>
                  <c:f>Daten_Diagramme!$E$34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{6315D4CE-9F7B-4E39-99AD-68155660B97B}</c15:txfldGUID>
                      <c15:f>Daten_Diagramme!$E$34</c15:f>
                      <c15:dlblFieldTableCache>
                        <c:ptCount val="1"/>
                        <c:pt idx="0">
                          <c:v>-4.6</c:v>
                        </c:pt>
                      </c15:dlblFieldTableCache>
                    </c15:dlblFTEntry>
                  </c15:dlblFieldTable>
                  <c15:showDataLabelsRange val="0"/>
                </c:ext>
                <c:ext xmlns:c16="http://schemas.microsoft.com/office/drawing/2014/chart" uri="{C3380CC4-5D6E-409C-BE32-E72D297353CC}">
                  <c16:uniqueId val="{00000014-30E0-41C5-AED6-3ECA249630F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{56573C39-B057-40BC-AA73-31304F5300B8}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0E0-41C5-AED6-3ECA249630F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{A0EACD82-3CF5-416E-820A-DD50F3955FED}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0E0-41C5-AED6-3ECA249630F0}"/>
                </c:ext>
              </c:extLst>
            </c:dLbl>
            <c:dLbl>
              <c:idx val="23"/>
              <c:tx>
                <c:strRef>
                  <c:f>Daten_Diagramme!$E$37</c:f>
                  <c:strCache>
                    <c:ptCount val="1"/>
                    <c:pt idx="0">
                      <c:v>32.8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{847A37B1-DAAE-4AA7-9A5D-AD040B34847C}</c15:txfldGUID>
                      <c15:f>Daten_Diagramme!$E$37</c15:f>
                      <c15:dlblFieldTableCache>
                        <c:ptCount val="1"/>
                        <c:pt idx="0">
                          <c:v>32.8</c:v>
                        </c:pt>
                      </c15:dlblFieldTableCache>
                    </c15:dlblFTEntry>
                  </c15:dlblFieldTable>
                  <c15:showDataLabelsRange val="0"/>
                </c:ext>
                <c:ext xmlns:c16="http://schemas.microsoft.com/office/drawing/2014/chart" uri="{C3380CC4-5D6E-409C-BE32-E72D297353CC}">
                  <c16:uniqueId val="{00000017-30E0-41C5-AED6-3ECA249630F0}"/>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{01A455E0-140C-4576-BD12-56966DCA93A5}</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30E0-41C5-AED6-3ECA249630F0}"/>
                </c:ext>
              </c:extLst>
            </c:dLbl>
            <c:dLbl>
              <c:idx val="25"/>
              <c:tx>
                <c:strRef>
                  <c:f>Daten_Diagramme!$E$39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{D07E8FDB-E5E9-404D-8493-F5614651B469}</c15:txfldGUID>
                      <c15:f>Daten_Diagramme!$E$39</c15:f>
                      <c15:dlblFieldTableCache>
                        <c:ptCount val="1"/>
                        <c:pt idx="0">
                          <c:v>-5.3</c:v>
                        </c:pt>
                      </c15:dlblFieldTableCache>
                    </c15:dlblFTEntry>
                  </c15:dlblFieldTable>
                  <c15:showDataLabelsRange val="0"/>
                </c:ext>
                <c:ext xmlns:c16="http://schemas.microsoft.com/office/drawing/2014/chart" uri="{C3380CC4-5D6E-409C-BE32-E72D297353CC}">
                  <c16:uniqueId val="{00000019-30E0-41C5-AED6-3ECA249630F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{474351EC-7C69-4ED8-8521-C2B9BD9CD1A9}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0E0-41C5-AED6-3ECA249630F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{11A088F2-14D9-4255-8792-6D87C1C7071F}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0E0-41C5-AED6-3ECA249630F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{808F106C-C0CA-40A3-8F15-E259BD0EB093}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0E0-41C5-AED6-3ECA249630F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{EE376168-F5AD-4F14-8FA1-798C9FE0AFE1}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0E0-41C5-AED6-3ECA249630F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{D9D6FA7B-2E90-426C-872F-220E2325B0F6}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0E0-41C5-AED6-3ECA249630F0}"/>
                </c:ext>
              </c:extLst>
            </c:dLbl>
            <c:dLbl>
              <c:idx val="31"/>
              <c:tx>
                <c:strRef>
                  <c:f>Daten_Diagramme!$E$45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{D2B3B1CB-975B-40A9-A0F4-3C1D7157C36B}</c15:txfldGUID>
                      <c15:f>Daten_Diagramme!$E$45</c15:f>
                      <c15:dlblFieldTableCache>
                        <c:ptCount val="1"/>
                        <c:pt idx="0">
                          <c:v>-5.3</c:v>
                        </c:pt>
                      </c15:dlblFieldTableCache>
                    </c15:dlblFTEntry>
                  </c15:dlblFieldTable>
                  <c15:showDataLabelsRange val="0"/>
                </c:ext>
                <c:ext xmlns:c16="http://schemas.microsoft.com/office/drawing/2014/chart" uri="{C3380CC4-5D6E-409C-BE32-E72D297353CC}">
                  <c16:uniqueId val="{0000001F-30E0-41C5-AED6-3ECA249630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-4.8601920423506888</c:v>
                </c:pt>
                <c:pt idx="1">
                  <c:v>32.758620689655174</c:v>
                </c:pt>
                <c:pt idx="2">
                  <c:v>-8.0246913580246915</c:v>
                </c:pt>
                <c:pt idx="3">
                  <c:v>-1.6796640671865626</c:v>
                </c:pt>
                <c:pt idx="4">
                  <c:v>-0.37453183520599254</c:v>
                </c:pt>
                <c:pt idx="5">
                  <c:v>-7.5167785234899327</c:v>
                </c:pt>
                <c:pt idx="6">
                  <c:v>25.619834710743802</c:v>
                </c:pt>
                <c:pt idx="7">
                  <c:v>0.33898305084745761</c:v>
                </c:pt>
                <c:pt idx="8">
                  <c:v>-1.9837126748799332</c:v>
                </c:pt>
                <c:pt idx="9">
                  <c:v>-16.097190584662112</c:v>
                </c:pt>
                <c:pt idx="10">
                  <c:v>-15.163430818382896</c:v>
                </c:pt>
                <c:pt idx="11">
                  <c:v>-8.7142857142857135</c:v>
                </c:pt>
                <c:pt idx="12">
                  <c:v>2.8947368421052633</c:v>
                </c:pt>
                <c:pt idx="13">
                  <c:v>2.1642266072565244</c:v>
                </c:pt>
                <c:pt idx="14">
                  <c:v>-3.3368832090876821</c:v>
                </c:pt>
                <c:pt idx="15">
                  <c:v>-23.135755258126196</c:v>
                </c:pt>
                <c:pt idx="16">
                  <c:v>4.9122807017543861</c:v>
                </c:pt>
                <c:pt idx="17">
                  <c:v>0.68337129840546695</c:v>
                </c:pt>
                <c:pt idx="18">
                  <c:v>-1.3533834586466165</c:v>
                </c:pt>
                <c:pt idx="19">
                  <c:v>-1.9218846869187849</c:v>
                </c:pt>
                <c:pt idx="20">
                  <c:v>-4.585274930102516</c:v>
                </c:pt>
                <c:pt idx="21">
                  <c:v>0</c:v>
                </c:pt>
                <c:pt idx="23">
                  <c:v>32.758620689655174</c:v>
                </c:pt>
                <c:pt idx="24">
                  <c:v>-1.2296444001329345</c:v>
                </c:pt>
                <c:pt idx="25">
                  <c:v>-5.2641311717931334</c:v>
                </c:pt>
              </c:numCache>
            </c:numRef>
          </c:val>
          <c:extLst>
            <c:ext xmlns:c16="http://schemas.microsoft.com/office/drawing/2014/chart" uri="{C3380CC4-5D6E-409C-BE32-E72D297353CC}">
              <c16:uniqueId val="{00000020-30E0-41C5-AED6-3ECA249630F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{427CDE11-F4BD-42D6-B399-417BF8A44C0E}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0E0-41C5-AED6-3ECA249630F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{199C971C-E8E3-47FE-AD82-CBC40FFFF3EC}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0E0-41C5-AED6-3ECA249630F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{5AC6607D-B095-40B4-B24A-DFC388056000}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0E0-41C5-AED6-3ECA249630F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{C73E578D-E508-4F94-9503-E28BE9B4B82B}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0E0-41C5-AED6-3ECA249630F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{3419093E-4DD4-4B33-8BED-D220FE2298B2}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0E0-41C5-AED6-3ECA249630F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{7E16005A-E8CA-46DA-A29D-623B19818F98}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0E0-41C5-AED6-3ECA249630F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{622A803D-129E-4398-BFA6-364F6AA19687}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0E0-41C5-AED6-3ECA249630F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{5479CAE1-BA03-4EAD-9801-0F05E94C7DC0}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0E0-41C5-AED6-3ECA249630F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{02C2CCD5-BC96-4391-BCC2-8BEAEEAD08E0}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0E0-41C5-AED6-3ECA249630F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{59CE4013-F129-4EB7-AA39-99C9584D923A}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0E0-41C5-AED6-3ECA249630F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{59527435-44B7-41CB-9787-9598AA64E9F6}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0E0-41C5-AED6-3ECA249630F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{9DAC4E9B-0693-4F74-BC91-53A793D21D03}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0E0-41C5-AED6-3ECA249630F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{BF4695EC-5224-4273-AEE2-6B7307F74653}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0E0-41C5-AED6-3ECA249630F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{559232FB-339F-4968-9626-13F17E430C63}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0E0-41C5-AED6-3ECA249630F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{4703EFB4-CDAF-4669-82B8-47E337DABE1E}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0E0-41C5-AED6-3ECA249630F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{3832E9A0-022A-4CB0-8097-8424BE8157EB}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0E0-41C5-AED6-3ECA249630F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{7E4BFB38-EF16-434B-B26B-F60935BF4104}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0E0-41C5-AED6-3ECA249630F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{1738EBB3-8510-4DA9-9010-731142578EED}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0E0-41C5-AED6-3ECA249630F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{E88ADF64-E6D2-49B7-9BA2-799EC162F0B8}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0E0-41C5-AED6-3ECA249630F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{6F07AC54-7F21-49BD-9028-9C40B951A4F5}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0E0-41C5-AED6-3ECA249630F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{40054EB6-3CB6-4D04-80E4-EBEC9EDFDC52}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0E0-41C5-AED6-3ECA249630F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{1C49B0FF-372C-4C8C-8C6F-096E4E108430}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0E0-41C5-AED6-3ECA249630F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{A074E9E2-9176-4957-9217-3985A4FC864A}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0E0-41C5-AED6-3ECA249630F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{ED683BC5-7EED-4FA0-8D53-D1748D1F122C}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0E0-41C5-AED6-3ECA249630F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{7238C0E4-D97F-4380-B52C-6525086CD45C}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0E0-41C5-AED6-3ECA249630F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{93BFC80A-FFC9-4435-B222-A2AA86B3C90C}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0E0-41C5-AED6-3ECA249630F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{17BA92E9-ABDD-4403-8100-CBC8831CF5AF}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0E0-41C5-AED6-3ECA249630F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{088C50D9-9B38-4EF3-BEDB-60BD9ACDA792}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0E0-41C5-AED6-3ECA249630F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{1F1713F6-F57D-48EC-89AC-FE010321CFA2}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0E0-41C5-AED6-3ECA249630F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{32E301B2-A4E9-4FB6-A2E6-88DD885C5667}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0E0-41C5-AED6-3ECA249630F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{15D2FD69-E64D-46F0-BC37-8B2B0987EABD}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0E0-41C5-AED6-3ECA249630F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{992039EA-192B-4463-9460-52E85A4741F0}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0E0-41C5-AED6-3ECA249630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0E0-41C5-AED6-3ECA249630F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0E0-41C5-AED6-3ECA249630F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{7E909931-6E3F-4B6F-A63E-64C26067AA1D}</c15:txfldGUID>
                      <c15:f>Diagramm!$I$46</c15:f>
                      <c15:dlblFieldTableCache>
                        <c:ptCount val="1"/>
                      </c15:dlblFieldTableCache>
                    </c15:dlblFTEntry>
                  </c15:dlblFieldTable>
                  <c15:showDataLabelsRange val="0"/>
                </c:ext>
                <c:ext xmlns:c16="http://schemas.microsoft.com/office/drawing/2014/chart" uri="{C3380CC4-5D6E-409C-BE32-E72D297353CC}">
                  <c16:uniqueId val="{00000000-3756-4D42-AA3E-046164E1473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{B123EBCB-E9DE-4B12-8FA9-627B687DEA51}</c15:txfldGUID>
                      <c15:f>Diagramm!$I$47</c15:f>
                      <c15:dlblFieldTableCache>
                        <c:ptCount val="1"/>
                      </c15:dlblFieldTableCache>
                    </c15:dlblFTEntry>
                  </c15:dlblFieldTable>
                  <c15:showDataLabelsRange val="0"/>
                </c:ext>
                <c:ext xmlns:c16="http://schemas.microsoft.com/office/drawing/2014/chart" uri="{C3380CC4-5D6E-409C-BE32-E72D297353CC}">
                  <c16:uniqueId val="{00000001-3756-4D42-AA3E-046164E1473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{1F83B3DA-6CCD-4582-B958-92A2FFA0DC8D}</c15:txfldGUID>
                      <c15:f>Diagramm!$I$48</c15:f>
                      <c15:dlblFieldTableCache>
                        <c:ptCount val="1"/>
                      </c15:dlblFieldTableCache>
                    </c15:dlblFTEntry>
                  </c15:dlblFieldTable>
                  <c15:showDataLabelsRange val="0"/>
                </c:ext>
                <c:ext xmlns:c16="http://schemas.microsoft.com/office/drawing/2014/chart" uri="{C3380CC4-5D6E-409C-BE32-E72D297353CC}">
                  <c16:uniqueId val="{00000002-3756-4D42-AA3E-046164E1473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{6A9E283C-C676-4CB1-A218-6F76395F701C}</c15:txfldGUID>
                      <c15:f>Diagramm!$I$49</c15:f>
                      <c15:dlblFieldTableCache>
                        <c:ptCount val="1"/>
                      </c15:dlblFieldTableCache>
                    </c15:dlblFTEntry>
                  </c15:dlblFieldTable>
                  <c15:showDataLabelsRange val="0"/>
                </c:ext>
                <c:ext xmlns:c16="http://schemas.microsoft.com/office/drawing/2014/chart" uri="{C3380CC4-5D6E-409C-BE32-E72D297353CC}">
                  <c16:uniqueId val="{00000003-3756-4D42-AA3E-046164E1473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{DFC2A76E-0AAA-48A0-8BF6-2539B6FF91E9}</c15:txfldGUID>
                      <c15:f>Diagramm!$I$50</c15:f>
                      <c15:dlblFieldTableCache>
                        <c:ptCount val="1"/>
                      </c15:dlblFieldTableCache>
                    </c15:dlblFTEntry>
                  </c15:dlblFieldTable>
                  <c15:showDataLabelsRange val="0"/>
                </c:ext>
                <c:ext xmlns:c16="http://schemas.microsoft.com/office/drawing/2014/chart" uri="{C3380CC4-5D6E-409C-BE32-E72D297353CC}">
                  <c16:uniqueId val="{00000004-3756-4D42-AA3E-046164E1473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{E8D3D7A6-16FE-44B9-A7D4-4BCC8F94B878}</c15:txfldGUID>
                      <c15:f>Diagramm!$I$51</c15:f>
                      <c15:dlblFieldTableCache>
                        <c:ptCount val="1"/>
                      </c15:dlblFieldTableCache>
                    </c15:dlblFTEntry>
                  </c15:dlblFieldTable>
                  <c15:showDataLabelsRange val="0"/>
                </c:ext>
                <c:ext xmlns:c16="http://schemas.microsoft.com/office/drawing/2014/chart" uri="{C3380CC4-5D6E-409C-BE32-E72D297353CC}">
                  <c16:uniqueId val="{00000005-3756-4D42-AA3E-046164E1473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{E4EB61B9-7FD0-43A9-9A4C-AF73F83A5CE5}</c15:txfldGUID>
                      <c15:f>Diagramm!$I$52</c15:f>
                      <c15:dlblFieldTableCache>
                        <c:ptCount val="1"/>
                      </c15:dlblFieldTableCache>
                    </c15:dlblFTEntry>
                  </c15:dlblFieldTable>
                  <c15:showDataLabelsRange val="0"/>
                </c:ext>
                <c:ext xmlns:c16="http://schemas.microsoft.com/office/drawing/2014/chart" uri="{C3380CC4-5D6E-409C-BE32-E72D297353CC}">
                  <c16:uniqueId val="{00000006-3756-4D42-AA3E-046164E1473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{CDC9C1CF-CE28-48A5-88E4-F947D99BB564}</c15:txfldGUID>
                      <c15:f>Diagramm!$I$53</c15:f>
                      <c15:dlblFieldTableCache>
                        <c:ptCount val="1"/>
                      </c15:dlblFieldTableCache>
                    </c15:dlblFTEntry>
                  </c15:dlblFieldTable>
                  <c15:showDataLabelsRange val="0"/>
                </c:ext>
                <c:ext xmlns:c16="http://schemas.microsoft.com/office/drawing/2014/chart" uri="{C3380CC4-5D6E-409C-BE32-E72D297353CC}">
                  <c16:uniqueId val="{00000007-3756-4D42-AA3E-046164E1473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{BE36B135-4807-439C-92C3-179120F1C879}</c15:txfldGUID>
                      <c15:f>Diagramm!$I$54</c15:f>
                      <c15:dlblFieldTableCache>
                        <c:ptCount val="1"/>
                      </c15:dlblFieldTableCache>
                    </c15:dlblFTEntry>
                  </c15:dlblFieldTable>
                  <c15:showDataLabelsRange val="0"/>
                </c:ext>
                <c:ext xmlns:c16="http://schemas.microsoft.com/office/drawing/2014/chart" uri="{C3380CC4-5D6E-409C-BE32-E72D297353CC}">
                  <c16:uniqueId val="{00000008-3756-4D42-AA3E-046164E1473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{97D1D557-9657-4FFA-AC08-E0B4BA291E7B}</c15:txfldGUID>
                      <c15:f>Diagramm!$I$55</c15:f>
                      <c15:dlblFieldTableCache>
                        <c:ptCount val="1"/>
                      </c15:dlblFieldTableCache>
                    </c15:dlblFTEntry>
                  </c15:dlblFieldTable>
                  <c15:showDataLabelsRange val="0"/>
                </c:ext>
                <c:ext xmlns:c16="http://schemas.microsoft.com/office/drawing/2014/chart" uri="{C3380CC4-5D6E-409C-BE32-E72D297353CC}">
                  <c16:uniqueId val="{00000009-3756-4D42-AA3E-046164E1473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{136691F5-5334-456C-954B-2A9905625CBE}</c15:txfldGUID>
                      <c15:f>Diagramm!$I$56</c15:f>
                      <c15:dlblFieldTableCache>
                        <c:ptCount val="1"/>
                      </c15:dlblFieldTableCache>
                    </c15:dlblFTEntry>
                  </c15:dlblFieldTable>
                  <c15:showDataLabelsRange val="0"/>
                </c:ext>
                <c:ext xmlns:c16="http://schemas.microsoft.com/office/drawing/2014/chart" uri="{C3380CC4-5D6E-409C-BE32-E72D297353CC}">
                  <c16:uniqueId val="{0000000A-3756-4D42-AA3E-046164E1473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{BCE03522-D84A-4D14-B45B-8390EEE90B96}</c15:txfldGUID>
                      <c15:f>Diagramm!$I$57</c15:f>
                      <c15:dlblFieldTableCache>
                        <c:ptCount val="1"/>
                      </c15:dlblFieldTableCache>
                    </c15:dlblFTEntry>
                  </c15:dlblFieldTable>
                  <c15:showDataLabelsRange val="0"/>
                </c:ext>
                <c:ext xmlns:c16="http://schemas.microsoft.com/office/drawing/2014/chart" uri="{C3380CC4-5D6E-409C-BE32-E72D297353CC}">
                  <c16:uniqueId val="{0000000B-3756-4D42-AA3E-046164E1473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{729EBB59-93D7-46FE-BA07-CA68808A7CA1}</c15:txfldGUID>
                      <c15:f>Diagramm!$I$58</c15:f>
                      <c15:dlblFieldTableCache>
                        <c:ptCount val="1"/>
                      </c15:dlblFieldTableCache>
                    </c15:dlblFTEntry>
                  </c15:dlblFieldTable>
                  <c15:showDataLabelsRange val="0"/>
                </c:ext>
                <c:ext xmlns:c16="http://schemas.microsoft.com/office/drawing/2014/chart" uri="{C3380CC4-5D6E-409C-BE32-E72D297353CC}">
                  <c16:uniqueId val="{0000000C-3756-4D42-AA3E-046164E1473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{B507A554-FB3E-49AB-A510-7DA8C5B9A958}</c15:txfldGUID>
                      <c15:f>Diagramm!$I$59</c15:f>
                      <c15:dlblFieldTableCache>
                        <c:ptCount val="1"/>
                      </c15:dlblFieldTableCache>
                    </c15:dlblFTEntry>
                  </c15:dlblFieldTable>
                  <c15:showDataLabelsRange val="0"/>
                </c:ext>
                <c:ext xmlns:c16="http://schemas.microsoft.com/office/drawing/2014/chart" uri="{C3380CC4-5D6E-409C-BE32-E72D297353CC}">
                  <c16:uniqueId val="{0000000D-3756-4D42-AA3E-046164E1473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{3AA688F1-8F65-4FEE-A1F9-F86AD3DD3CC2}</c15:txfldGUID>
                      <c15:f>Diagramm!$I$60</c15:f>
                      <c15:dlblFieldTableCache>
                        <c:ptCount val="1"/>
                      </c15:dlblFieldTableCache>
                    </c15:dlblFTEntry>
                  </c15:dlblFieldTable>
                  <c15:showDataLabelsRange val="0"/>
                </c:ext>
                <c:ext xmlns:c16="http://schemas.microsoft.com/office/drawing/2014/chart" uri="{C3380CC4-5D6E-409C-BE32-E72D297353CC}">
                  <c16:uniqueId val="{0000000E-3756-4D42-AA3E-046164E1473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{8B95DE1F-B15A-414F-AB96-655EB37B03C7}</c15:txfldGUID>
                      <c15:f>Diagramm!$I$61</c15:f>
                      <c15:dlblFieldTableCache>
                        <c:ptCount val="1"/>
                      </c15:dlblFieldTableCache>
                    </c15:dlblFTEntry>
                  </c15:dlblFieldTable>
                  <c15:showDataLabelsRange val="0"/>
                </c:ext>
                <c:ext xmlns:c16="http://schemas.microsoft.com/office/drawing/2014/chart" uri="{C3380CC4-5D6E-409C-BE32-E72D297353CC}">
                  <c16:uniqueId val="{0000000F-3756-4D42-AA3E-046164E1473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{77D2B9A4-B242-459E-97DC-B1EBF6290AA6}</c15:txfldGUID>
                      <c15:f>Diagramm!$I$62</c15:f>
                      <c15:dlblFieldTableCache>
                        <c:ptCount val="1"/>
                      </c15:dlblFieldTableCache>
                    </c15:dlblFTEntry>
                  </c15:dlblFieldTable>
                  <c15:showDataLabelsRange val="0"/>
                </c:ext>
                <c:ext xmlns:c16="http://schemas.microsoft.com/office/drawing/2014/chart" uri="{C3380CC4-5D6E-409C-BE32-E72D297353CC}">
                  <c16:uniqueId val="{00000010-3756-4D42-AA3E-046164E1473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{316F36BD-A38C-47AB-9019-4D07FA328D5E}</c15:txfldGUID>
                      <c15:f>Diagramm!$I$63</c15:f>
                      <c15:dlblFieldTableCache>
                        <c:ptCount val="1"/>
                      </c15:dlblFieldTableCache>
                    </c15:dlblFTEntry>
                  </c15:dlblFieldTable>
                  <c15:showDataLabelsRange val="0"/>
                </c:ext>
                <c:ext xmlns:c16="http://schemas.microsoft.com/office/drawing/2014/chart" uri="{C3380CC4-5D6E-409C-BE32-E72D297353CC}">
                  <c16:uniqueId val="{00000011-3756-4D42-AA3E-046164E1473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{18021F99-25A7-472B-A030-048DC0AAF977}</c15:txfldGUID>
                      <c15:f>Diagramm!$I$64</c15:f>
                      <c15:dlblFieldTableCache>
                        <c:ptCount val="1"/>
                      </c15:dlblFieldTableCache>
                    </c15:dlblFTEntry>
                  </c15:dlblFieldTable>
                  <c15:showDataLabelsRange val="0"/>
                </c:ext>
                <c:ext xmlns:c16="http://schemas.microsoft.com/office/drawing/2014/chart" uri="{C3380CC4-5D6E-409C-BE32-E72D297353CC}">
                  <c16:uniqueId val="{00000012-3756-4D42-AA3E-046164E1473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{0A8C8AF1-11D8-4E61-8A9F-747A4EBD2379}</c15:txfldGUID>
                      <c15:f>Diagramm!$I$65</c15:f>
                      <c15:dlblFieldTableCache>
                        <c:ptCount val="1"/>
                      </c15:dlblFieldTableCache>
                    </c15:dlblFTEntry>
                  </c15:dlblFieldTable>
                  <c15:showDataLabelsRange val="0"/>
                </c:ext>
                <c:ext xmlns:c16="http://schemas.microsoft.com/office/drawing/2014/chart" uri="{C3380CC4-5D6E-409C-BE32-E72D297353CC}">
                  <c16:uniqueId val="{00000013-3756-4D42-AA3E-046164E1473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{1C59ACBF-4D2D-4FFB-A236-A94942D87033}</c15:txfldGUID>
                      <c15:f>Diagramm!$I$66</c15:f>
                      <c15:dlblFieldTableCache>
                        <c:ptCount val="1"/>
                      </c15:dlblFieldTableCache>
                    </c15:dlblFTEntry>
                  </c15:dlblFieldTable>
                  <c15:showDataLabelsRange val="0"/>
                </c:ext>
                <c:ext xmlns:c16="http://schemas.microsoft.com/office/drawing/2014/chart" uri="{C3380CC4-5D6E-409C-BE32-E72D297353CC}">
                  <c16:uniqueId val="{00000014-3756-4D42-AA3E-046164E1473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{7E11B63F-4CD7-4A32-A001-643F5D33FC2B}</c15:txfldGUID>
                      <c15:f>Diagramm!$I$67</c15:f>
                      <c15:dlblFieldTableCache>
                        <c:ptCount val="1"/>
                      </c15:dlblFieldTableCache>
                    </c15:dlblFTEntry>
                  </c15:dlblFieldTable>
                  <c15:showDataLabelsRange val="0"/>
                </c:ext>
                <c:ext xmlns:c16="http://schemas.microsoft.com/office/drawing/2014/chart" uri="{C3380CC4-5D6E-409C-BE32-E72D297353CC}">
                  <c16:uniqueId val="{00000015-3756-4D42-AA3E-046164E147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756-4D42-AA3E-046164E1473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{B3E8E3C1-28FF-4A8E-BB9D-989E1905C92B}</c15:txfldGUID>
                      <c15:f>Diagramm!$K$46</c15:f>
                      <c15:dlblFieldTableCache>
                        <c:ptCount val="1"/>
                      </c15:dlblFieldTableCache>
                    </c15:dlblFTEntry>
                  </c15:dlblFieldTable>
                  <c15:showDataLabelsRange val="0"/>
                </c:ext>
                <c:ext xmlns:c16="http://schemas.microsoft.com/office/drawing/2014/chart" uri="{C3380CC4-5D6E-409C-BE32-E72D297353CC}">
                  <c16:uniqueId val="{00000017-3756-4D42-AA3E-046164E1473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{3531A2A6-5FD9-4811-ABBB-AFD94C5D28B9}</c15:txfldGUID>
                      <c15:f>Diagramm!$K$47</c15:f>
                      <c15:dlblFieldTableCache>
                        <c:ptCount val="1"/>
                      </c15:dlblFieldTableCache>
                    </c15:dlblFTEntry>
                  </c15:dlblFieldTable>
                  <c15:showDataLabelsRange val="0"/>
                </c:ext>
                <c:ext xmlns:c16="http://schemas.microsoft.com/office/drawing/2014/chart" uri="{C3380CC4-5D6E-409C-BE32-E72D297353CC}">
                  <c16:uniqueId val="{00000018-3756-4D42-AA3E-046164E1473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{AF91A5BB-4C74-479F-BAD9-69DE05F544A9}</c15:txfldGUID>
                      <c15:f>Diagramm!$K$48</c15:f>
                      <c15:dlblFieldTableCache>
                        <c:ptCount val="1"/>
                      </c15:dlblFieldTableCache>
                    </c15:dlblFTEntry>
                  </c15:dlblFieldTable>
                  <c15:showDataLabelsRange val="0"/>
                </c:ext>
                <c:ext xmlns:c16="http://schemas.microsoft.com/office/drawing/2014/chart" uri="{C3380CC4-5D6E-409C-BE32-E72D297353CC}">
                  <c16:uniqueId val="{00000019-3756-4D42-AA3E-046164E1473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{EAD909FC-E406-4E21-BCD7-FCF8D55A88ED}</c15:txfldGUID>
                      <c15:f>Diagramm!$K$49</c15:f>
                      <c15:dlblFieldTableCache>
                        <c:ptCount val="1"/>
                      </c15:dlblFieldTableCache>
                    </c15:dlblFTEntry>
                  </c15:dlblFieldTable>
                  <c15:showDataLabelsRange val="0"/>
                </c:ext>
                <c:ext xmlns:c16="http://schemas.microsoft.com/office/drawing/2014/chart" uri="{C3380CC4-5D6E-409C-BE32-E72D297353CC}">
                  <c16:uniqueId val="{0000001A-3756-4D42-AA3E-046164E1473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{489EBFB6-EC9F-4C6D-A103-670F36748565}</c15:txfldGUID>
                      <c15:f>Diagramm!$K$50</c15:f>
                      <c15:dlblFieldTableCache>
                        <c:ptCount val="1"/>
                      </c15:dlblFieldTableCache>
                    </c15:dlblFTEntry>
                  </c15:dlblFieldTable>
                  <c15:showDataLabelsRange val="0"/>
                </c:ext>
                <c:ext xmlns:c16="http://schemas.microsoft.com/office/drawing/2014/chart" uri="{C3380CC4-5D6E-409C-BE32-E72D297353CC}">
                  <c16:uniqueId val="{0000001B-3756-4D42-AA3E-046164E1473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{A5A73B5F-AA72-4B35-B85C-D2663FE7122E}</c15:txfldGUID>
                      <c15:f>Diagramm!$K$51</c15:f>
                      <c15:dlblFieldTableCache>
                        <c:ptCount val="1"/>
                      </c15:dlblFieldTableCache>
                    </c15:dlblFTEntry>
                  </c15:dlblFieldTable>
                  <c15:showDataLabelsRange val="0"/>
                </c:ext>
                <c:ext xmlns:c16="http://schemas.microsoft.com/office/drawing/2014/chart" uri="{C3380CC4-5D6E-409C-BE32-E72D297353CC}">
                  <c16:uniqueId val="{0000001C-3756-4D42-AA3E-046164E1473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{CDB84967-ACD4-48EF-9519-8E680EAEA449}</c15:txfldGUID>
                      <c15:f>Diagramm!$K$52</c15:f>
                      <c15:dlblFieldTableCache>
                        <c:ptCount val="1"/>
                      </c15:dlblFieldTableCache>
                    </c15:dlblFTEntry>
                  </c15:dlblFieldTable>
                  <c15:showDataLabelsRange val="0"/>
                </c:ext>
                <c:ext xmlns:c16="http://schemas.microsoft.com/office/drawing/2014/chart" uri="{C3380CC4-5D6E-409C-BE32-E72D297353CC}">
                  <c16:uniqueId val="{0000001D-3756-4D42-AA3E-046164E1473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{F9ECDF68-C005-4C1C-98C2-3A7568BD8DCD}</c15:txfldGUID>
                      <c15:f>Diagramm!$K$53</c15:f>
                      <c15:dlblFieldTableCache>
                        <c:ptCount val="1"/>
                      </c15:dlblFieldTableCache>
                    </c15:dlblFTEntry>
                  </c15:dlblFieldTable>
                  <c15:showDataLabelsRange val="0"/>
                </c:ext>
                <c:ext xmlns:c16="http://schemas.microsoft.com/office/drawing/2014/chart" uri="{C3380CC4-5D6E-409C-BE32-E72D297353CC}">
                  <c16:uniqueId val="{0000001E-3756-4D42-AA3E-046164E1473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{A9038E33-9144-415C-9A60-B7129A047549}</c15:txfldGUID>
                      <c15:f>Diagramm!$K$54</c15:f>
                      <c15:dlblFieldTableCache>
                        <c:ptCount val="1"/>
                      </c15:dlblFieldTableCache>
                    </c15:dlblFTEntry>
                  </c15:dlblFieldTable>
                  <c15:showDataLabelsRange val="0"/>
                </c:ext>
                <c:ext xmlns:c16="http://schemas.microsoft.com/office/drawing/2014/chart" uri="{C3380CC4-5D6E-409C-BE32-E72D297353CC}">
                  <c16:uniqueId val="{0000001F-3756-4D42-AA3E-046164E1473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{7A180D69-BE9D-45DB-8C8A-4C20BA5DA2FE}</c15:txfldGUID>
                      <c15:f>Diagramm!$K$55</c15:f>
                      <c15:dlblFieldTableCache>
                        <c:ptCount val="1"/>
                      </c15:dlblFieldTableCache>
                    </c15:dlblFTEntry>
                  </c15:dlblFieldTable>
                  <c15:showDataLabelsRange val="0"/>
                </c:ext>
                <c:ext xmlns:c16="http://schemas.microsoft.com/office/drawing/2014/chart" uri="{C3380CC4-5D6E-409C-BE32-E72D297353CC}">
                  <c16:uniqueId val="{00000020-3756-4D42-AA3E-046164E1473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{C42D335F-79A1-4F3F-AD90-572B3F3D8A70}</c15:txfldGUID>
                      <c15:f>Diagramm!$K$56</c15:f>
                      <c15:dlblFieldTableCache>
                        <c:ptCount val="1"/>
                      </c15:dlblFieldTableCache>
                    </c15:dlblFTEntry>
                  </c15:dlblFieldTable>
                  <c15:showDataLabelsRange val="0"/>
                </c:ext>
                <c:ext xmlns:c16="http://schemas.microsoft.com/office/drawing/2014/chart" uri="{C3380CC4-5D6E-409C-BE32-E72D297353CC}">
                  <c16:uniqueId val="{00000021-3756-4D42-AA3E-046164E1473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{D8B55863-29D6-461D-BFB9-CE49E7AA8B7B}</c15:txfldGUID>
                      <c15:f>Diagramm!$K$57</c15:f>
                      <c15:dlblFieldTableCache>
                        <c:ptCount val="1"/>
                      </c15:dlblFieldTableCache>
                    </c15:dlblFTEntry>
                  </c15:dlblFieldTable>
                  <c15:showDataLabelsRange val="0"/>
                </c:ext>
                <c:ext xmlns:c16="http://schemas.microsoft.com/office/drawing/2014/chart" uri="{C3380CC4-5D6E-409C-BE32-E72D297353CC}">
                  <c16:uniqueId val="{00000022-3756-4D42-AA3E-046164E1473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{DF7C2598-857D-4C71-AF06-2D51E5AF8C03}</c15:txfldGUID>
                      <c15:f>Diagramm!$K$58</c15:f>
                      <c15:dlblFieldTableCache>
                        <c:ptCount val="1"/>
                      </c15:dlblFieldTableCache>
                    </c15:dlblFTEntry>
                  </c15:dlblFieldTable>
                  <c15:showDataLabelsRange val="0"/>
                </c:ext>
                <c:ext xmlns:c16="http://schemas.microsoft.com/office/drawing/2014/chart" uri="{C3380CC4-5D6E-409C-BE32-E72D297353CC}">
                  <c16:uniqueId val="{00000023-3756-4D42-AA3E-046164E1473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{0D3B25D7-8BA1-473F-9653-96914EA2CB7B}</c15:txfldGUID>
                      <c15:f>Diagramm!$K$59</c15:f>
                      <c15:dlblFieldTableCache>
                        <c:ptCount val="1"/>
                      </c15:dlblFieldTableCache>
                    </c15:dlblFTEntry>
                  </c15:dlblFieldTable>
                  <c15:showDataLabelsRange val="0"/>
                </c:ext>
                <c:ext xmlns:c16="http://schemas.microsoft.com/office/drawing/2014/chart" uri="{C3380CC4-5D6E-409C-BE32-E72D297353CC}">
                  <c16:uniqueId val="{00000024-3756-4D42-AA3E-046164E1473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{0227BB03-7778-441F-B809-577E5F591CA4}</c15:txfldGUID>
                      <c15:f>Diagramm!$K$60</c15:f>
                      <c15:dlblFieldTableCache>
                        <c:ptCount val="1"/>
                      </c15:dlblFieldTableCache>
                    </c15:dlblFTEntry>
                  </c15:dlblFieldTable>
                  <c15:showDataLabelsRange val="0"/>
                </c:ext>
                <c:ext xmlns:c16="http://schemas.microsoft.com/office/drawing/2014/chart" uri="{C3380CC4-5D6E-409C-BE32-E72D297353CC}">
                  <c16:uniqueId val="{00000025-3756-4D42-AA3E-046164E1473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{3ADE4F94-6F50-4F4F-8210-03A6B0181156}</c15:txfldGUID>
                      <c15:f>Diagramm!$K$61</c15:f>
                      <c15:dlblFieldTableCache>
                        <c:ptCount val="1"/>
                      </c15:dlblFieldTableCache>
                    </c15:dlblFTEntry>
                  </c15:dlblFieldTable>
                  <c15:showDataLabelsRange val="0"/>
                </c:ext>
                <c:ext xmlns:c16="http://schemas.microsoft.com/office/drawing/2014/chart" uri="{C3380CC4-5D6E-409C-BE32-E72D297353CC}">
                  <c16:uniqueId val="{00000026-3756-4D42-AA3E-046164E1473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{85847BAE-EE6B-4C96-81CC-2FF532DD68FD}</c15:txfldGUID>
                      <c15:f>Diagramm!$K$62</c15:f>
                      <c15:dlblFieldTableCache>
                        <c:ptCount val="1"/>
                      </c15:dlblFieldTableCache>
                    </c15:dlblFTEntry>
                  </c15:dlblFieldTable>
                  <c15:showDataLabelsRange val="0"/>
                </c:ext>
                <c:ext xmlns:c16="http://schemas.microsoft.com/office/drawing/2014/chart" uri="{C3380CC4-5D6E-409C-BE32-E72D297353CC}">
                  <c16:uniqueId val="{00000027-3756-4D42-AA3E-046164E1473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{DB74F4E6-23ED-4BE8-B92B-0C5FDA9C21B0}</c15:txfldGUID>
                      <c15:f>Diagramm!$K$63</c15:f>
                      <c15:dlblFieldTableCache>
                        <c:ptCount val="1"/>
                      </c15:dlblFieldTableCache>
                    </c15:dlblFTEntry>
                  </c15:dlblFieldTable>
                  <c15:showDataLabelsRange val="0"/>
                </c:ext>
                <c:ext xmlns:c16="http://schemas.microsoft.com/office/drawing/2014/chart" uri="{C3380CC4-5D6E-409C-BE32-E72D297353CC}">
                  <c16:uniqueId val="{00000028-3756-4D42-AA3E-046164E1473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{910333CE-239E-4688-BB5F-BF715CB3A866}</c15:txfldGUID>
                      <c15:f>Diagramm!$K$64</c15:f>
                      <c15:dlblFieldTableCache>
                        <c:ptCount val="1"/>
                      </c15:dlblFieldTableCache>
                    </c15:dlblFTEntry>
                  </c15:dlblFieldTable>
                  <c15:showDataLabelsRange val="0"/>
                </c:ext>
                <c:ext xmlns:c16="http://schemas.microsoft.com/office/drawing/2014/chart" uri="{C3380CC4-5D6E-409C-BE32-E72D297353CC}">
                  <c16:uniqueId val="{00000029-3756-4D42-AA3E-046164E1473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{A7776932-56D7-4151-8E78-ED317AC9B08E}</c15:txfldGUID>
                      <c15:f>Diagramm!$K$65</c15:f>
                      <c15:dlblFieldTableCache>
                        <c:ptCount val="1"/>
                      </c15:dlblFieldTableCache>
                    </c15:dlblFTEntry>
                  </c15:dlblFieldTable>
                  <c15:showDataLabelsRange val="0"/>
                </c:ext>
                <c:ext xmlns:c16="http://schemas.microsoft.com/office/drawing/2014/chart" uri="{C3380CC4-5D6E-409C-BE32-E72D297353CC}">
                  <c16:uniqueId val="{0000002A-3756-4D42-AA3E-046164E1473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{DDE0D1F8-46FC-464B-BFAE-8EAB829403E9}</c15:txfldGUID>
                      <c15:f>Diagramm!$K$66</c15:f>
                      <c15:dlblFieldTableCache>
                        <c:ptCount val="1"/>
                      </c15:dlblFieldTableCache>
                    </c15:dlblFTEntry>
                  </c15:dlblFieldTable>
                  <c15:showDataLabelsRange val="0"/>
                </c:ext>
                <c:ext xmlns:c16="http://schemas.microsoft.com/office/drawing/2014/chart" uri="{C3380CC4-5D6E-409C-BE32-E72D297353CC}">
                  <c16:uniqueId val="{0000002B-3756-4D42-AA3E-046164E1473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{BF66C8E6-F686-4374-ADBA-99F80B749749}</c15:txfldGUID>
                      <c15:f>Diagramm!$K$67</c15:f>
                      <c15:dlblFieldTableCache>
                        <c:ptCount val="1"/>
                      </c15:dlblFieldTableCache>
                    </c15:dlblFTEntry>
                  </c15:dlblFieldTable>
                  <c15:showDataLabelsRange val="0"/>
                </c:ext>
                <c:ext xmlns:c16="http://schemas.microsoft.com/office/drawing/2014/chart" uri="{C3380CC4-5D6E-409C-BE32-E72D297353CC}">
                  <c16:uniqueId val="{0000002C-3756-4D42-AA3E-046164E1473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756-4D42-AA3E-046164E1473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{75A43F1A-98CA-40BF-9C2D-7427A8D7B570}</c15:txfldGUID>
                      <c15:f>Diagramm!$J$46</c15:f>
                      <c15:dlblFieldTableCache>
                        <c:ptCount val="1"/>
                      </c15:dlblFieldTableCache>
                    </c15:dlblFTEntry>
                  </c15:dlblFieldTable>
                  <c15:showDataLabelsRange val="0"/>
                </c:ext>
                <c:ext xmlns:c16="http://schemas.microsoft.com/office/drawing/2014/chart" uri="{C3380CC4-5D6E-409C-BE32-E72D297353CC}">
                  <c16:uniqueId val="{0000002E-3756-4D42-AA3E-046164E1473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{46813387-CB4A-4250-BAEF-A6C658A4785A}</c15:txfldGUID>
                      <c15:f>Diagramm!$J$47</c15:f>
                      <c15:dlblFieldTableCache>
                        <c:ptCount val="1"/>
                      </c15:dlblFieldTableCache>
                    </c15:dlblFTEntry>
                  </c15:dlblFieldTable>
                  <c15:showDataLabelsRange val="0"/>
                </c:ext>
                <c:ext xmlns:c16="http://schemas.microsoft.com/office/drawing/2014/chart" uri="{C3380CC4-5D6E-409C-BE32-E72D297353CC}">
                  <c16:uniqueId val="{0000002F-3756-4D42-AA3E-046164E1473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{F3B3C9F0-C3C7-491E-BE03-1158A7101B84}</c15:txfldGUID>
                      <c15:f>Diagramm!$J$48</c15:f>
                      <c15:dlblFieldTableCache>
                        <c:ptCount val="1"/>
                      </c15:dlblFieldTableCache>
                    </c15:dlblFTEntry>
                  </c15:dlblFieldTable>
                  <c15:showDataLabelsRange val="0"/>
                </c:ext>
                <c:ext xmlns:c16="http://schemas.microsoft.com/office/drawing/2014/chart" uri="{C3380CC4-5D6E-409C-BE32-E72D297353CC}">
                  <c16:uniqueId val="{00000030-3756-4D42-AA3E-046164E1473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{09D97AB3-1A3D-4D13-82D7-2B65D8523E10}</c15:txfldGUID>
                      <c15:f>Diagramm!$J$49</c15:f>
                      <c15:dlblFieldTableCache>
                        <c:ptCount val="1"/>
                      </c15:dlblFieldTableCache>
                    </c15:dlblFTEntry>
                  </c15:dlblFieldTable>
                  <c15:showDataLabelsRange val="0"/>
                </c:ext>
                <c:ext xmlns:c16="http://schemas.microsoft.com/office/drawing/2014/chart" uri="{C3380CC4-5D6E-409C-BE32-E72D297353CC}">
                  <c16:uniqueId val="{00000031-3756-4D42-AA3E-046164E1473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{20B99495-079B-49AE-9772-961EBEC3A1D6}</c15:txfldGUID>
                      <c15:f>Diagramm!$J$50</c15:f>
                      <c15:dlblFieldTableCache>
                        <c:ptCount val="1"/>
                      </c15:dlblFieldTableCache>
                    </c15:dlblFTEntry>
                  </c15:dlblFieldTable>
                  <c15:showDataLabelsRange val="0"/>
                </c:ext>
                <c:ext xmlns:c16="http://schemas.microsoft.com/office/drawing/2014/chart" uri="{C3380CC4-5D6E-409C-BE32-E72D297353CC}">
                  <c16:uniqueId val="{00000032-3756-4D42-AA3E-046164E1473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{B2123BDD-F6C4-41C7-B7A8-B5C798C17143}</c15:txfldGUID>
                      <c15:f>Diagramm!$J$51</c15:f>
                      <c15:dlblFieldTableCache>
                        <c:ptCount val="1"/>
                      </c15:dlblFieldTableCache>
                    </c15:dlblFTEntry>
                  </c15:dlblFieldTable>
                  <c15:showDataLabelsRange val="0"/>
                </c:ext>
                <c:ext xmlns:c16="http://schemas.microsoft.com/office/drawing/2014/chart" uri="{C3380CC4-5D6E-409C-BE32-E72D297353CC}">
                  <c16:uniqueId val="{00000033-3756-4D42-AA3E-046164E1473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{173F0406-CEFC-4031-8AA2-4E03AFBED75E}</c15:txfldGUID>
                      <c15:f>Diagramm!$J$52</c15:f>
                      <c15:dlblFieldTableCache>
                        <c:ptCount val="1"/>
                      </c15:dlblFieldTableCache>
                    </c15:dlblFTEntry>
                  </c15:dlblFieldTable>
                  <c15:showDataLabelsRange val="0"/>
                </c:ext>
                <c:ext xmlns:c16="http://schemas.microsoft.com/office/drawing/2014/chart" uri="{C3380CC4-5D6E-409C-BE32-E72D297353CC}">
                  <c16:uniqueId val="{00000034-3756-4D42-AA3E-046164E1473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{29856E64-7AF8-4A07-92F5-5001E1F5D70C}</c15:txfldGUID>
                      <c15:f>Diagramm!$J$53</c15:f>
                      <c15:dlblFieldTableCache>
                        <c:ptCount val="1"/>
                      </c15:dlblFieldTableCache>
                    </c15:dlblFTEntry>
                  </c15:dlblFieldTable>
                  <c15:showDataLabelsRange val="0"/>
                </c:ext>
                <c:ext xmlns:c16="http://schemas.microsoft.com/office/drawing/2014/chart" uri="{C3380CC4-5D6E-409C-BE32-E72D297353CC}">
                  <c16:uniqueId val="{00000035-3756-4D42-AA3E-046164E1473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{F30FC256-E837-46B3-AEA9-E50DA137626B}</c15:txfldGUID>
                      <c15:f>Diagramm!$J$54</c15:f>
                      <c15:dlblFieldTableCache>
                        <c:ptCount val="1"/>
                      </c15:dlblFieldTableCache>
                    </c15:dlblFTEntry>
                  </c15:dlblFieldTable>
                  <c15:showDataLabelsRange val="0"/>
                </c:ext>
                <c:ext xmlns:c16="http://schemas.microsoft.com/office/drawing/2014/chart" uri="{C3380CC4-5D6E-409C-BE32-E72D297353CC}">
                  <c16:uniqueId val="{00000036-3756-4D42-AA3E-046164E1473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{7398B006-A366-4152-B268-B6F9C3AC95EA}</c15:txfldGUID>
                      <c15:f>Diagramm!$J$55</c15:f>
                      <c15:dlblFieldTableCache>
                        <c:ptCount val="1"/>
                      </c15:dlblFieldTableCache>
                    </c15:dlblFTEntry>
                  </c15:dlblFieldTable>
                  <c15:showDataLabelsRange val="0"/>
                </c:ext>
                <c:ext xmlns:c16="http://schemas.microsoft.com/office/drawing/2014/chart" uri="{C3380CC4-5D6E-409C-BE32-E72D297353CC}">
                  <c16:uniqueId val="{00000037-3756-4D42-AA3E-046164E1473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{C7905AC8-AA8C-46B2-BB6C-E0D932BAD59A}</c15:txfldGUID>
                      <c15:f>Diagramm!$J$56</c15:f>
                      <c15:dlblFieldTableCache>
                        <c:ptCount val="1"/>
                      </c15:dlblFieldTableCache>
                    </c15:dlblFTEntry>
                  </c15:dlblFieldTable>
                  <c15:showDataLabelsRange val="0"/>
                </c:ext>
                <c:ext xmlns:c16="http://schemas.microsoft.com/office/drawing/2014/chart" uri="{C3380CC4-5D6E-409C-BE32-E72D297353CC}">
                  <c16:uniqueId val="{00000038-3756-4D42-AA3E-046164E1473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{513B40EA-67D6-4850-A7EA-571AE140A6D5}</c15:txfldGUID>
                      <c15:f>Diagramm!$J$57</c15:f>
                      <c15:dlblFieldTableCache>
                        <c:ptCount val="1"/>
                      </c15:dlblFieldTableCache>
                    </c15:dlblFTEntry>
                  </c15:dlblFieldTable>
                  <c15:showDataLabelsRange val="0"/>
                </c:ext>
                <c:ext xmlns:c16="http://schemas.microsoft.com/office/drawing/2014/chart" uri="{C3380CC4-5D6E-409C-BE32-E72D297353CC}">
                  <c16:uniqueId val="{00000039-3756-4D42-AA3E-046164E1473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{5B312E8E-058E-406D-AC9D-3C64D01CF1FB}</c15:txfldGUID>
                      <c15:f>Diagramm!$J$58</c15:f>
                      <c15:dlblFieldTableCache>
                        <c:ptCount val="1"/>
                      </c15:dlblFieldTableCache>
                    </c15:dlblFTEntry>
                  </c15:dlblFieldTable>
                  <c15:showDataLabelsRange val="0"/>
                </c:ext>
                <c:ext xmlns:c16="http://schemas.microsoft.com/office/drawing/2014/chart" uri="{C3380CC4-5D6E-409C-BE32-E72D297353CC}">
                  <c16:uniqueId val="{0000003A-3756-4D42-AA3E-046164E1473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{A1F0ED09-396E-4715-A423-3538E7254B27}</c15:txfldGUID>
                      <c15:f>Diagramm!$J$59</c15:f>
                      <c15:dlblFieldTableCache>
                        <c:ptCount val="1"/>
                      </c15:dlblFieldTableCache>
                    </c15:dlblFTEntry>
                  </c15:dlblFieldTable>
                  <c15:showDataLabelsRange val="0"/>
                </c:ext>
                <c:ext xmlns:c16="http://schemas.microsoft.com/office/drawing/2014/chart" uri="{C3380CC4-5D6E-409C-BE32-E72D297353CC}">
                  <c16:uniqueId val="{0000003B-3756-4D42-AA3E-046164E1473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{6B2FD95C-F9E8-4B35-B6D8-9A5E24F9018D}</c15:txfldGUID>
                      <c15:f>Diagramm!$J$60</c15:f>
                      <c15:dlblFieldTableCache>
                        <c:ptCount val="1"/>
                      </c15:dlblFieldTableCache>
                    </c15:dlblFTEntry>
                  </c15:dlblFieldTable>
                  <c15:showDataLabelsRange val="0"/>
                </c:ext>
                <c:ext xmlns:c16="http://schemas.microsoft.com/office/drawing/2014/chart" uri="{C3380CC4-5D6E-409C-BE32-E72D297353CC}">
                  <c16:uniqueId val="{0000003C-3756-4D42-AA3E-046164E1473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{1DCD6A0A-30E5-4CB9-A333-8F409F3005F4}</c15:txfldGUID>
                      <c15:f>Diagramm!$J$61</c15:f>
                      <c15:dlblFieldTableCache>
                        <c:ptCount val="1"/>
                      </c15:dlblFieldTableCache>
                    </c15:dlblFTEntry>
                  </c15:dlblFieldTable>
                  <c15:showDataLabelsRange val="0"/>
                </c:ext>
                <c:ext xmlns:c16="http://schemas.microsoft.com/office/drawing/2014/chart" uri="{C3380CC4-5D6E-409C-BE32-E72D297353CC}">
                  <c16:uniqueId val="{0000003D-3756-4D42-AA3E-046164E1473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{9483B735-2A36-4468-8F80-C427705FC91A}</c15:txfldGUID>
                      <c15:f>Diagramm!$J$62</c15:f>
                      <c15:dlblFieldTableCache>
                        <c:ptCount val="1"/>
                      </c15:dlblFieldTableCache>
                    </c15:dlblFTEntry>
                  </c15:dlblFieldTable>
                  <c15:showDataLabelsRange val="0"/>
                </c:ext>
                <c:ext xmlns:c16="http://schemas.microsoft.com/office/drawing/2014/chart" uri="{C3380CC4-5D6E-409C-BE32-E72D297353CC}">
                  <c16:uniqueId val="{0000003E-3756-4D42-AA3E-046164E1473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{4DE637E4-8E6F-40CD-83DA-FEAEDBED7785}</c15:txfldGUID>
                      <c15:f>Diagramm!$J$63</c15:f>
                      <c15:dlblFieldTableCache>
                        <c:ptCount val="1"/>
                      </c15:dlblFieldTableCache>
                    </c15:dlblFTEntry>
                  </c15:dlblFieldTable>
                  <c15:showDataLabelsRange val="0"/>
                </c:ext>
                <c:ext xmlns:c16="http://schemas.microsoft.com/office/drawing/2014/chart" uri="{C3380CC4-5D6E-409C-BE32-E72D297353CC}">
                  <c16:uniqueId val="{0000003F-3756-4D42-AA3E-046164E1473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{63F53AB2-DE56-44B5-85BA-D49FDF5525EE}</c15:txfldGUID>
                      <c15:f>Diagramm!$J$64</c15:f>
                      <c15:dlblFieldTableCache>
                        <c:ptCount val="1"/>
                      </c15:dlblFieldTableCache>
                    </c15:dlblFTEntry>
                  </c15:dlblFieldTable>
                  <c15:showDataLabelsRange val="0"/>
                </c:ext>
                <c:ext xmlns:c16="http://schemas.microsoft.com/office/drawing/2014/chart" uri="{C3380CC4-5D6E-409C-BE32-E72D297353CC}">
                  <c16:uniqueId val="{00000040-3756-4D42-AA3E-046164E1473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{3AA925CB-C3E6-4196-A5F0-E768E7C1873C}</c15:txfldGUID>
                      <c15:f>Diagramm!$J$65</c15:f>
                      <c15:dlblFieldTableCache>
                        <c:ptCount val="1"/>
                      </c15:dlblFieldTableCache>
                    </c15:dlblFTEntry>
                  </c15:dlblFieldTable>
                  <c15:showDataLabelsRange val="0"/>
                </c:ext>
                <c:ext xmlns:c16="http://schemas.microsoft.com/office/drawing/2014/chart" uri="{C3380CC4-5D6E-409C-BE32-E72D297353CC}">
                  <c16:uniqueId val="{00000041-3756-4D42-AA3E-046164E1473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{60269EEB-1F39-4E0A-AED1-A350D5C6A31D}</c15:txfldGUID>
                      <c15:f>Diagramm!$J$66</c15:f>
                      <c15:dlblFieldTableCache>
                        <c:ptCount val="1"/>
                      </c15:dlblFieldTableCache>
                    </c15:dlblFTEntry>
                  </c15:dlblFieldTable>
                  <c15:showDataLabelsRange val="0"/>
                </c:ext>
                <c:ext xmlns:c16="http://schemas.microsoft.com/office/drawing/2014/chart" uri="{C3380CC4-5D6E-409C-BE32-E72D297353CC}">
                  <c16:uniqueId val="{00000042-3756-4D42-AA3E-046164E1473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{0FFEB897-D358-4406-9D8E-062E4C47BA77}</c15:txfldGUID>
                      <c15:f>Diagramm!$J$67</c15:f>
                      <c15:dlblFieldTableCache>
                        <c:ptCount val="1"/>
                      </c15:dlblFieldTableCache>
                    </c15:dlblFTEntry>
                  </c15:dlblFieldTable>
                  <c15:showDataLabelsRange val="0"/>
                </c:ext>
                <c:ext xmlns:c16="http://schemas.microsoft.com/office/drawing/2014/chart" uri="{C3380CC4-5D6E-409C-BE32-E72D297353CC}">
                  <c16:uniqueId val="{00000043-3756-4D42-AA3E-046164E1473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756-4D42-AA3E-046164E1473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FA-4835-B36B-261B95195B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FA-4835-B36B-261B95195B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FFA-4835-B36B-261B95195B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FA-4835-B36B-261B95195B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FA-4835-B36B-261B95195B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FA-4835-B36B-261B95195B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FA-4835-B36B-261B95195B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FA-4835-B36B-261B95195B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FFA-4835-B36B-261B95195B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FA-4835-B36B-261B95195B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FFA-4835-B36B-261B95195B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FA-4835-B36B-261B95195B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FFA-4835-B36B-261B95195B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FA-4835-B36B-261B95195B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FA-4835-B36B-261B95195B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FA-4835-B36B-261B95195B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FFA-4835-B36B-261B95195B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FFA-4835-B36B-261B95195B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FFA-4835-B36B-261B95195B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FFA-4835-B36B-261B95195B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FFA-4835-B36B-261B95195B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FFA-4835-B36B-261B95195B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FA-4835-B36B-261B95195B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FA-4835-B36B-261B95195B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FFA-4835-B36B-261B95195B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FFA-4835-B36B-261B95195B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FFA-4835-B36B-261B95195B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FFA-4835-B36B-261B95195B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FFA-4835-B36B-261B95195B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FFA-4835-B36B-261B95195B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FFA-4835-B36B-261B95195B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FFA-4835-B36B-261B95195B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FFA-4835-B36B-261B95195B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FFA-4835-B36B-261B95195B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FFA-4835-B36B-261B95195B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FFA-4835-B36B-261B95195B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FFA-4835-B36B-261B95195B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FFA-4835-B36B-261B95195B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FFA-4835-B36B-261B95195B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FFA-4835-B36B-261B95195B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FFA-4835-B36B-261B95195B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FFA-4835-B36B-261B95195B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FFA-4835-B36B-261B95195B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FFA-4835-B36B-261B95195B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FFA-4835-B36B-261B95195B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FA-4835-B36B-261B95195B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FFA-4835-B36B-261B95195B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FFA-4835-B36B-261B95195B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FFA-4835-B36B-261B95195B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FFA-4835-B36B-261B95195B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FFA-4835-B36B-261B95195B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FFA-4835-B36B-261B95195B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FFA-4835-B36B-261B95195B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FFA-4835-B36B-261B95195B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FFA-4835-B36B-261B95195B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FFA-4835-B36B-261B95195B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FFA-4835-B36B-261B95195B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FFA-4835-B36B-261B95195B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FFA-4835-B36B-261B95195B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FFA-4835-B36B-261B95195B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FFA-4835-B36B-261B95195B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FFA-4835-B36B-261B95195B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FFA-4835-B36B-261B95195B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FFA-4835-B36B-261B95195B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FFA-4835-B36B-261B95195B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FFA-4835-B36B-261B95195B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FFA-4835-B36B-261B95195B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FFA-4835-B36B-261B95195B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FA-4835-B36B-261B95195B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100.36941213220065</c:v>
                </c:pt>
                <c:pt idx="2">
                  <c:v>101.5380854401369</c:v>
                </c:pt>
                <c:pt idx="3">
                  <c:v>100.60097378124556</c:v>
                </c:pt>
                <c:pt idx="4">
                  <c:v>101.08039467340299</c:v>
                </c:pt>
                <c:pt idx="5">
                  <c:v>101.40363028907858</c:v>
                </c:pt>
                <c:pt idx="6">
                  <c:v>102.87177188800835</c:v>
                </c:pt>
                <c:pt idx="7">
                  <c:v>101.5380854401369</c:v>
                </c:pt>
                <c:pt idx="8">
                  <c:v>101.3914070935278</c:v>
                </c:pt>
                <c:pt idx="9">
                  <c:v>101.83619559829147</c:v>
                </c:pt>
                <c:pt idx="10">
                  <c:v>103.55627083885075</c:v>
                </c:pt>
                <c:pt idx="11">
                  <c:v>102.44939257508776</c:v>
                </c:pt>
                <c:pt idx="12">
                  <c:v>102.57773612837072</c:v>
                </c:pt>
                <c:pt idx="13">
                  <c:v>102.45210884076572</c:v>
                </c:pt>
                <c:pt idx="14">
                  <c:v>104.2821928412818</c:v>
                </c:pt>
                <c:pt idx="15">
                  <c:v>103.62689374647734</c:v>
                </c:pt>
                <c:pt idx="16">
                  <c:v>103.11284046692606</c:v>
                </c:pt>
                <c:pt idx="17">
                  <c:v>103.16512858122653</c:v>
                </c:pt>
                <c:pt idx="18">
                  <c:v>104.68827456013472</c:v>
                </c:pt>
                <c:pt idx="19">
                  <c:v>103.68189812645574</c:v>
                </c:pt>
                <c:pt idx="20">
                  <c:v>104.147058623804</c:v>
                </c:pt>
                <c:pt idx="21">
                  <c:v>104.00785000780925</c:v>
                </c:pt>
                <c:pt idx="22">
                  <c:v>105.78564589402491</c:v>
                </c:pt>
                <c:pt idx="23">
                  <c:v>105.09028188047074</c:v>
                </c:pt>
                <c:pt idx="24">
                  <c:v>104.54702874488153</c:v>
                </c:pt>
              </c:numCache>
            </c:numRef>
          </c:val>
          <c:smooth val="0"/>
          <c:extLst>
            <c:ext xmlns:c16="http://schemas.microsoft.com/office/drawing/2014/chart" uri="{C3380CC4-5D6E-409C-BE32-E72D297353CC}">
              <c16:uniqueId val="{00000000-BBBE-43B8-AD8A-98B6E035004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100.62917432968734</c:v>
                </c:pt>
                <c:pt idx="2">
                  <c:v>103.71696834769142</c:v>
                </c:pt>
                <c:pt idx="3">
                  <c:v>101.75200851805246</c:v>
                </c:pt>
                <c:pt idx="4">
                  <c:v>100.97764011228342</c:v>
                </c:pt>
                <c:pt idx="5">
                  <c:v>102.09079469557642</c:v>
                </c:pt>
                <c:pt idx="6">
                  <c:v>104.63653082954217</c:v>
                </c:pt>
                <c:pt idx="7">
                  <c:v>104.04607492014325</c:v>
                </c:pt>
                <c:pt idx="8">
                  <c:v>102.63285257961473</c:v>
                </c:pt>
                <c:pt idx="9">
                  <c:v>103.05875520278774</c:v>
                </c:pt>
                <c:pt idx="10">
                  <c:v>105.63353015196979</c:v>
                </c:pt>
                <c:pt idx="11">
                  <c:v>105.28506436937373</c:v>
                </c:pt>
                <c:pt idx="12">
                  <c:v>104.05575452521536</c:v>
                </c:pt>
                <c:pt idx="13">
                  <c:v>105.37218081502276</c:v>
                </c:pt>
                <c:pt idx="14">
                  <c:v>107.80176168812312</c:v>
                </c:pt>
                <c:pt idx="15">
                  <c:v>107.45329590552706</c:v>
                </c:pt>
                <c:pt idx="16">
                  <c:v>107.54041235117606</c:v>
                </c:pt>
                <c:pt idx="17">
                  <c:v>108.77940180040655</c:v>
                </c:pt>
                <c:pt idx="18">
                  <c:v>111.49937082567033</c:v>
                </c:pt>
                <c:pt idx="19">
                  <c:v>110.80243926047817</c:v>
                </c:pt>
                <c:pt idx="20">
                  <c:v>110.17326493079082</c:v>
                </c:pt>
                <c:pt idx="21">
                  <c:v>109.64088665182462</c:v>
                </c:pt>
                <c:pt idx="22">
                  <c:v>113.6385635466073</c:v>
                </c:pt>
                <c:pt idx="23">
                  <c:v>113.00938921691994</c:v>
                </c:pt>
                <c:pt idx="24">
                  <c:v>109.11818797793049</c:v>
                </c:pt>
              </c:numCache>
            </c:numRef>
          </c:val>
          <c:smooth val="0"/>
          <c:extLst>
            <c:ext xmlns:c16="http://schemas.microsoft.com/office/drawing/2014/chart" uri="{C3380CC4-5D6E-409C-BE32-E72D297353CC}">
              <c16:uniqueId val="{00000001-BBBE-43B8-AD8A-98B6E035004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101.49944050727339</c:v>
                </c:pt>
                <c:pt idx="2">
                  <c:v>100.93621782916821</c:v>
                </c:pt>
                <c:pt idx="3">
                  <c:v>101.67474822827303</c:v>
                </c:pt>
                <c:pt idx="4">
                  <c:v>97.232375979112277</c:v>
                </c:pt>
                <c:pt idx="5">
                  <c:v>98.452070123088404</c:v>
                </c:pt>
                <c:pt idx="6">
                  <c:v>96.878030585602389</c:v>
                </c:pt>
                <c:pt idx="7">
                  <c:v>97.881387541961956</c:v>
                </c:pt>
                <c:pt idx="8">
                  <c:v>96.702722864602762</c:v>
                </c:pt>
                <c:pt idx="9">
                  <c:v>97.866467735919443</c:v>
                </c:pt>
                <c:pt idx="10">
                  <c:v>96.176799701603883</c:v>
                </c:pt>
                <c:pt idx="11">
                  <c:v>97.24729578515479</c:v>
                </c:pt>
                <c:pt idx="12">
                  <c:v>95.874673629242821</c:v>
                </c:pt>
                <c:pt idx="13">
                  <c:v>96.784781797836629</c:v>
                </c:pt>
                <c:pt idx="14">
                  <c:v>94.852666915330104</c:v>
                </c:pt>
                <c:pt idx="15">
                  <c:v>94.304364043267441</c:v>
                </c:pt>
                <c:pt idx="16">
                  <c:v>92.405818724356578</c:v>
                </c:pt>
                <c:pt idx="17">
                  <c:v>93.375606117120483</c:v>
                </c:pt>
                <c:pt idx="18">
                  <c:v>91.64490861618799</c:v>
                </c:pt>
                <c:pt idx="19">
                  <c:v>91.301753077210009</c:v>
                </c:pt>
                <c:pt idx="20">
                  <c:v>90.007459903021257</c:v>
                </c:pt>
                <c:pt idx="21">
                  <c:v>90.055949272659447</c:v>
                </c:pt>
                <c:pt idx="22">
                  <c:v>87.967176426706445</c:v>
                </c:pt>
                <c:pt idx="23">
                  <c:v>88.093994778067881</c:v>
                </c:pt>
                <c:pt idx="24">
                  <c:v>83.976128310331973</c:v>
                </c:pt>
              </c:numCache>
            </c:numRef>
          </c:val>
          <c:smooth val="0"/>
          <c:extLst>
            <c:ext xmlns:c16="http://schemas.microsoft.com/office/drawing/2014/chart" uri="{C3380CC4-5D6E-409C-BE32-E72D297353CC}">
              <c16:uniqueId val="{00000002-BBBE-43B8-AD8A-98B6E035004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BBE-43B8-AD8A-98B6E0350047}"/>
                </c:ext>
              </c:extLst>
            </c:dLbl>
            <c:dLbl>
              <c:idx val="1"/>
              <c:delete val="1"/>
              <c:extLst>
                <c:ext xmlns:c15="http://schemas.microsoft.com/office/drawing/2012/chart" uri="{CE6537A1-D6FC-4f65-9D91-7224C49458BB}"/>
                <c:ext xmlns:c16="http://schemas.microsoft.com/office/drawing/2014/chart" uri="{C3380CC4-5D6E-409C-BE32-E72D297353CC}">
                  <c16:uniqueId val="{00000004-BBBE-43B8-AD8A-98B6E0350047}"/>
                </c:ext>
              </c:extLst>
            </c:dLbl>
            <c:dLbl>
              <c:idx val="2"/>
              <c:delete val="1"/>
              <c:extLst>
                <c:ext xmlns:c15="http://schemas.microsoft.com/office/drawing/2012/chart" uri="{CE6537A1-D6FC-4f65-9D91-7224C49458BB}"/>
                <c:ext xmlns:c16="http://schemas.microsoft.com/office/drawing/2014/chart" uri="{C3380CC4-5D6E-409C-BE32-E72D297353CC}">
                  <c16:uniqueId val="{00000005-BBBE-43B8-AD8A-98B6E0350047}"/>
                </c:ext>
              </c:extLst>
            </c:dLbl>
            <c:dLbl>
              <c:idx val="3"/>
              <c:delete val="1"/>
              <c:extLst>
                <c:ext xmlns:c15="http://schemas.microsoft.com/office/drawing/2012/chart" uri="{CE6537A1-D6FC-4f65-9D91-7224C49458BB}"/>
                <c:ext xmlns:c16="http://schemas.microsoft.com/office/drawing/2014/chart" uri="{C3380CC4-5D6E-409C-BE32-E72D297353CC}">
                  <c16:uniqueId val="{00000006-BBBE-43B8-AD8A-98B6E0350047}"/>
                </c:ext>
              </c:extLst>
            </c:dLbl>
            <c:dLbl>
              <c:idx val="4"/>
              <c:delete val="1"/>
              <c:extLst>
                <c:ext xmlns:c15="http://schemas.microsoft.com/office/drawing/2012/chart" uri="{CE6537A1-D6FC-4f65-9D91-7224C49458BB}"/>
                <c:ext xmlns:c16="http://schemas.microsoft.com/office/drawing/2014/chart" uri="{C3380CC4-5D6E-409C-BE32-E72D297353CC}">
                  <c16:uniqueId val="{00000007-BBBE-43B8-AD8A-98B6E0350047}"/>
                </c:ext>
              </c:extLst>
            </c:dLbl>
            <c:dLbl>
              <c:idx val="5"/>
              <c:delete val="1"/>
              <c:extLst>
                <c:ext xmlns:c15="http://schemas.microsoft.com/office/drawing/2012/chart" uri="{CE6537A1-D6FC-4f65-9D91-7224C49458BB}"/>
                <c:ext xmlns:c16="http://schemas.microsoft.com/office/drawing/2014/chart" uri="{C3380CC4-5D6E-409C-BE32-E72D297353CC}">
                  <c16:uniqueId val="{00000008-BBBE-43B8-AD8A-98B6E0350047}"/>
                </c:ext>
              </c:extLst>
            </c:dLbl>
            <c:dLbl>
              <c:idx val="6"/>
              <c:delete val="1"/>
              <c:extLst>
                <c:ext xmlns:c15="http://schemas.microsoft.com/office/drawing/2012/chart" uri="{CE6537A1-D6FC-4f65-9D91-7224C49458BB}"/>
                <c:ext xmlns:c16="http://schemas.microsoft.com/office/drawing/2014/chart" uri="{C3380CC4-5D6E-409C-BE32-E72D297353CC}">
                  <c16:uniqueId val="{00000009-BBBE-43B8-AD8A-98B6E0350047}"/>
                </c:ext>
              </c:extLst>
            </c:dLbl>
            <c:dLbl>
              <c:idx val="7"/>
              <c:delete val="1"/>
              <c:extLst>
                <c:ext xmlns:c15="http://schemas.microsoft.com/office/drawing/2012/chart" uri="{CE6537A1-D6FC-4f65-9D91-7224C49458BB}"/>
                <c:ext xmlns:c16="http://schemas.microsoft.com/office/drawing/2014/chart" uri="{C3380CC4-5D6E-409C-BE32-E72D297353CC}">
                  <c16:uniqueId val="{0000000A-BBBE-43B8-AD8A-98B6E0350047}"/>
                </c:ext>
              </c:extLst>
            </c:dLbl>
            <c:dLbl>
              <c:idx val="8"/>
              <c:delete val="1"/>
              <c:extLst>
                <c:ext xmlns:c15="http://schemas.microsoft.com/office/drawing/2012/chart" uri="{CE6537A1-D6FC-4f65-9D91-7224C49458BB}"/>
                <c:ext xmlns:c16="http://schemas.microsoft.com/office/drawing/2014/chart" uri="{C3380CC4-5D6E-409C-BE32-E72D297353CC}">
                  <c16:uniqueId val="{0000000B-BBBE-43B8-AD8A-98B6E0350047}"/>
                </c:ext>
              </c:extLst>
            </c:dLbl>
            <c:dLbl>
              <c:idx val="9"/>
              <c:delete val="1"/>
              <c:extLst>
                <c:ext xmlns:c15="http://schemas.microsoft.com/office/drawing/2012/chart" uri="{CE6537A1-D6FC-4f65-9D91-7224C49458BB}"/>
                <c:ext xmlns:c16="http://schemas.microsoft.com/office/drawing/2014/chart" uri="{C3380CC4-5D6E-409C-BE32-E72D297353CC}">
                  <c16:uniqueId val="{0000000C-BBBE-43B8-AD8A-98B6E0350047}"/>
                </c:ext>
              </c:extLst>
            </c:dLbl>
            <c:dLbl>
              <c:idx val="10"/>
              <c:delete val="1"/>
              <c:extLst>
                <c:ext xmlns:c15="http://schemas.microsoft.com/office/drawing/2012/chart" uri="{CE6537A1-D6FC-4f65-9D91-7224C49458BB}"/>
                <c:ext xmlns:c16="http://schemas.microsoft.com/office/drawing/2014/chart" uri="{C3380CC4-5D6E-409C-BE32-E72D297353CC}">
                  <c16:uniqueId val="{0000000D-BBBE-43B8-AD8A-98B6E0350047}"/>
                </c:ext>
              </c:extLst>
            </c:dLbl>
            <c:dLbl>
              <c:idx val="11"/>
              <c:delete val="1"/>
              <c:extLst>
                <c:ext xmlns:c15="http://schemas.microsoft.com/office/drawing/2012/chart" uri="{CE6537A1-D6FC-4f65-9D91-7224C49458BB}"/>
                <c:ext xmlns:c16="http://schemas.microsoft.com/office/drawing/2014/chart" uri="{C3380CC4-5D6E-409C-BE32-E72D297353CC}">
                  <c16:uniqueId val="{0000000E-BBBE-43B8-AD8A-98B6E0350047}"/>
                </c:ext>
              </c:extLst>
            </c:dLbl>
            <c:dLbl>
              <c:idx val="12"/>
              <c:delete val="1"/>
              <c:extLst>
                <c:ext xmlns:c15="http://schemas.microsoft.com/office/drawing/2012/chart" uri="{CE6537A1-D6FC-4f65-9D91-7224C49458BB}"/>
                <c:ext xmlns:c16="http://schemas.microsoft.com/office/drawing/2014/chart" uri="{C3380CC4-5D6E-409C-BE32-E72D297353CC}">
                  <c16:uniqueId val="{0000000F-BBBE-43B8-AD8A-98B6E035004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BBE-43B8-AD8A-98B6E0350047}"/>
                </c:ext>
              </c:extLst>
            </c:dLbl>
            <c:dLbl>
              <c:idx val="14"/>
              <c:delete val="1"/>
              <c:extLst>
                <c:ext xmlns:c15="http://schemas.microsoft.com/office/drawing/2012/chart" uri="{CE6537A1-D6FC-4f65-9D91-7224C49458BB}"/>
                <c:ext xmlns:c16="http://schemas.microsoft.com/office/drawing/2014/chart" uri="{C3380CC4-5D6E-409C-BE32-E72D297353CC}">
                  <c16:uniqueId val="{00000011-BBBE-43B8-AD8A-98B6E0350047}"/>
                </c:ext>
              </c:extLst>
            </c:dLbl>
            <c:dLbl>
              <c:idx val="15"/>
              <c:delete val="1"/>
              <c:extLst>
                <c:ext xmlns:c15="http://schemas.microsoft.com/office/drawing/2012/chart" uri="{CE6537A1-D6FC-4f65-9D91-7224C49458BB}"/>
                <c:ext xmlns:c16="http://schemas.microsoft.com/office/drawing/2014/chart" uri="{C3380CC4-5D6E-409C-BE32-E72D297353CC}">
                  <c16:uniqueId val="{00000012-BBBE-43B8-AD8A-98B6E0350047}"/>
                </c:ext>
              </c:extLst>
            </c:dLbl>
            <c:dLbl>
              <c:idx val="16"/>
              <c:delete val="1"/>
              <c:extLst>
                <c:ext xmlns:c15="http://schemas.microsoft.com/office/drawing/2012/chart" uri="{CE6537A1-D6FC-4f65-9D91-7224C49458BB}"/>
                <c:ext xmlns:c16="http://schemas.microsoft.com/office/drawing/2014/chart" uri="{C3380CC4-5D6E-409C-BE32-E72D297353CC}">
                  <c16:uniqueId val="{00000013-BBBE-43B8-AD8A-98B6E0350047}"/>
                </c:ext>
              </c:extLst>
            </c:dLbl>
            <c:dLbl>
              <c:idx val="17"/>
              <c:delete val="1"/>
              <c:extLst>
                <c:ext xmlns:c15="http://schemas.microsoft.com/office/drawing/2012/chart" uri="{CE6537A1-D6FC-4f65-9D91-7224C49458BB}"/>
                <c:ext xmlns:c16="http://schemas.microsoft.com/office/drawing/2014/chart" uri="{C3380CC4-5D6E-409C-BE32-E72D297353CC}">
                  <c16:uniqueId val="{00000014-BBBE-43B8-AD8A-98B6E0350047}"/>
                </c:ext>
              </c:extLst>
            </c:dLbl>
            <c:dLbl>
              <c:idx val="18"/>
              <c:delete val="1"/>
              <c:extLst>
                <c:ext xmlns:c15="http://schemas.microsoft.com/office/drawing/2012/chart" uri="{CE6537A1-D6FC-4f65-9D91-7224C49458BB}"/>
                <c:ext xmlns:c16="http://schemas.microsoft.com/office/drawing/2014/chart" uri="{C3380CC4-5D6E-409C-BE32-E72D297353CC}">
                  <c16:uniqueId val="{00000015-BBBE-43B8-AD8A-98B6E0350047}"/>
                </c:ext>
              </c:extLst>
            </c:dLbl>
            <c:dLbl>
              <c:idx val="19"/>
              <c:delete val="1"/>
              <c:extLst>
                <c:ext xmlns:c15="http://schemas.microsoft.com/office/drawing/2012/chart" uri="{CE6537A1-D6FC-4f65-9D91-7224C49458BB}"/>
                <c:ext xmlns:c16="http://schemas.microsoft.com/office/drawing/2014/chart" uri="{C3380CC4-5D6E-409C-BE32-E72D297353CC}">
                  <c16:uniqueId val="{00000016-BBBE-43B8-AD8A-98B6E0350047}"/>
                </c:ext>
              </c:extLst>
            </c:dLbl>
            <c:dLbl>
              <c:idx val="20"/>
              <c:delete val="1"/>
              <c:extLst>
                <c:ext xmlns:c15="http://schemas.microsoft.com/office/drawing/2012/chart" uri="{CE6537A1-D6FC-4f65-9D91-7224C49458BB}"/>
                <c:ext xmlns:c16="http://schemas.microsoft.com/office/drawing/2014/chart" uri="{C3380CC4-5D6E-409C-BE32-E72D297353CC}">
                  <c16:uniqueId val="{00000017-BBBE-43B8-AD8A-98B6E0350047}"/>
                </c:ext>
              </c:extLst>
            </c:dLbl>
            <c:dLbl>
              <c:idx val="21"/>
              <c:delete val="1"/>
              <c:extLst>
                <c:ext xmlns:c15="http://schemas.microsoft.com/office/drawing/2012/chart" uri="{CE6537A1-D6FC-4f65-9D91-7224C49458BB}"/>
                <c:ext xmlns:c16="http://schemas.microsoft.com/office/drawing/2014/chart" uri="{C3380CC4-5D6E-409C-BE32-E72D297353CC}">
                  <c16:uniqueId val="{00000018-BBBE-43B8-AD8A-98B6E0350047}"/>
                </c:ext>
              </c:extLst>
            </c:dLbl>
            <c:dLbl>
              <c:idx val="22"/>
              <c:delete val="1"/>
              <c:extLst>
                <c:ext xmlns:c15="http://schemas.microsoft.com/office/drawing/2012/chart" uri="{CE6537A1-D6FC-4f65-9D91-7224C49458BB}"/>
                <c:ext xmlns:c16="http://schemas.microsoft.com/office/drawing/2014/chart" uri="{C3380CC4-5D6E-409C-BE32-E72D297353CC}">
                  <c16:uniqueId val="{00000019-BBBE-43B8-AD8A-98B6E0350047}"/>
                </c:ext>
              </c:extLst>
            </c:dLbl>
            <c:dLbl>
              <c:idx val="23"/>
              <c:delete val="1"/>
              <c:extLst>
                <c:ext xmlns:c15="http://schemas.microsoft.com/office/drawing/2012/chart" uri="{CE6537A1-D6FC-4f65-9D91-7224C49458BB}"/>
                <c:ext xmlns:c16="http://schemas.microsoft.com/office/drawing/2014/chart" uri="{C3380CC4-5D6E-409C-BE32-E72D297353CC}">
                  <c16:uniqueId val="{0000001A-BBBE-43B8-AD8A-98B6E0350047}"/>
                </c:ext>
              </c:extLst>
            </c:dLbl>
            <c:dLbl>
              <c:idx val="24"/>
              <c:delete val="1"/>
              <c:extLst>
                <c:ext xmlns:c15="http://schemas.microsoft.com/office/drawing/2012/chart" uri="{CE6537A1-D6FC-4f65-9D91-7224C49458BB}"/>
                <c:ext xmlns:c16="http://schemas.microsoft.com/office/drawing/2014/chart" uri="{C3380CC4-5D6E-409C-BE32-E72D297353CC}">
                  <c16:uniqueId val="{0000001B-BBBE-43B8-AD8A-98B6E035004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BBE-43B8-AD8A-98B6E035004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Regionalverband Saarbrücken (10041)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153957</v>
      </c>
      <c r="F11" s="238">
        <v>154757</v>
      </c>
      <c r="G11" s="238">
        <v>155781</v>
      </c>
      <c r="H11" s="238">
        <v>153163</v>
      </c>
      <c r="I11" s="265">
        <v>153368</v>
      </c>
      <c r="J11" s="263">
        <v>589</v>
      </c>
      <c r="K11" s="266">
        <v>0.38404360753221012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17.901102255824679</v>
      </c>
      <c r="E13" s="115">
        <v>27560</v>
      </c>
      <c r="F13" s="114">
        <v>27603</v>
      </c>
      <c r="G13" s="114">
        <v>28133</v>
      </c>
      <c r="H13" s="114">
        <v>27910</v>
      </c>
      <c r="I13" s="140">
        <v>27822</v>
      </c>
      <c r="J13" s="115">
        <v>-262</v>
      </c>
      <c r="K13" s="116">
        <v>-0.94170081230680758</v>
      </c>
    </row>
    <row r="14" spans="1:255" ht="14.1" customHeight="1" x14ac:dyDescent="0.2">
      <c r="A14" s="306" t="s">
        <v>230</v>
      </c>
      <c r="B14" s="307"/>
      <c r="C14" s="308"/>
      <c r="D14" s="113">
        <v>56.920438823827432</v>
      </c>
      <c r="E14" s="115">
        <v>87633</v>
      </c>
      <c r="F14" s="114">
        <v>88410</v>
      </c>
      <c r="G14" s="114">
        <v>89378</v>
      </c>
      <c r="H14" s="114">
        <v>87458</v>
      </c>
      <c r="I14" s="140">
        <v>87956</v>
      </c>
      <c r="J14" s="115">
        <v>-323</v>
      </c>
      <c r="K14" s="116">
        <v>-0.36722906907999453</v>
      </c>
    </row>
    <row r="15" spans="1:255" ht="14.1" customHeight="1" x14ac:dyDescent="0.2">
      <c r="A15" s="306" t="s">
        <v>231</v>
      </c>
      <c r="B15" s="307"/>
      <c r="C15" s="308"/>
      <c r="D15" s="113">
        <v>11.303805608059394</v>
      </c>
      <c r="E15" s="115">
        <v>17403</v>
      </c>
      <c r="F15" s="114">
        <v>17408</v>
      </c>
      <c r="G15" s="114">
        <v>17078</v>
      </c>
      <c r="H15" s="114">
        <v>16853</v>
      </c>
      <c r="I15" s="140">
        <v>16761</v>
      </c>
      <c r="J15" s="115">
        <v>642</v>
      </c>
      <c r="K15" s="116">
        <v>3.8303203866117772</v>
      </c>
    </row>
    <row r="16" spans="1:255" ht="14.1" customHeight="1" x14ac:dyDescent="0.2">
      <c r="A16" s="306" t="s">
        <v>232</v>
      </c>
      <c r="B16" s="307"/>
      <c r="C16" s="308"/>
      <c r="D16" s="113">
        <v>13.105607409861195</v>
      </c>
      <c r="E16" s="115">
        <v>20177</v>
      </c>
      <c r="F16" s="114">
        <v>20139</v>
      </c>
      <c r="G16" s="114">
        <v>19986</v>
      </c>
      <c r="H16" s="114">
        <v>19766</v>
      </c>
      <c r="I16" s="140">
        <v>19643</v>
      </c>
      <c r="J16" s="115">
        <v>534</v>
      </c>
      <c r="K16" s="116">
        <v>2.7185256834495748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0.20070539176523314</v>
      </c>
      <c r="E18" s="115">
        <v>309</v>
      </c>
      <c r="F18" s="114">
        <v>293</v>
      </c>
      <c r="G18" s="114">
        <v>304</v>
      </c>
      <c r="H18" s="114">
        <v>289</v>
      </c>
      <c r="I18" s="140">
        <v>290</v>
      </c>
      <c r="J18" s="115">
        <v>19</v>
      </c>
      <c r="K18" s="116">
        <v>6.5517241379310347</v>
      </c>
    </row>
    <row r="19" spans="1:255" ht="14.1" customHeight="1" x14ac:dyDescent="0.2">
      <c r="A19" s="306" t="s">
        <v>235</v>
      </c>
      <c r="B19" s="307" t="s">
        <v>236</v>
      </c>
      <c r="C19" s="308"/>
      <c r="D19" s="113">
        <v>5.6509285060114191E-2</v>
      </c>
      <c r="E19" s="115">
        <v>87</v>
      </c>
      <c r="F19" s="114">
        <v>80</v>
      </c>
      <c r="G19" s="114">
        <v>85</v>
      </c>
      <c r="H19" s="114">
        <v>88</v>
      </c>
      <c r="I19" s="140">
        <v>86</v>
      </c>
      <c r="J19" s="115">
        <v>1</v>
      </c>
      <c r="K19" s="116">
        <v>1.1627906976744187</v>
      </c>
    </row>
    <row r="20" spans="1:255" ht="14.1" customHeight="1" x14ac:dyDescent="0.2">
      <c r="A20" s="306">
        <v>12</v>
      </c>
      <c r="B20" s="307" t="s">
        <v>237</v>
      </c>
      <c r="C20" s="308"/>
      <c r="D20" s="113">
        <v>0.63264417986840482</v>
      </c>
      <c r="E20" s="115">
        <v>974</v>
      </c>
      <c r="F20" s="114">
        <v>951</v>
      </c>
      <c r="G20" s="114">
        <v>1049</v>
      </c>
      <c r="H20" s="114">
        <v>1062</v>
      </c>
      <c r="I20" s="140">
        <v>924</v>
      </c>
      <c r="J20" s="115">
        <v>50</v>
      </c>
      <c r="K20" s="116">
        <v>5.4112554112554117</v>
      </c>
    </row>
    <row r="21" spans="1:255" ht="14.1" customHeight="1" x14ac:dyDescent="0.2">
      <c r="A21" s="306">
        <v>21</v>
      </c>
      <c r="B21" s="307" t="s">
        <v>238</v>
      </c>
      <c r="C21" s="308"/>
      <c r="D21" s="113">
        <v>0.13055593444922933</v>
      </c>
      <c r="E21" s="115">
        <v>201</v>
      </c>
      <c r="F21" s="114">
        <v>189</v>
      </c>
      <c r="G21" s="114">
        <v>200</v>
      </c>
      <c r="H21" s="114">
        <v>230</v>
      </c>
      <c r="I21" s="140">
        <v>241</v>
      </c>
      <c r="J21" s="115">
        <v>-40</v>
      </c>
      <c r="K21" s="116">
        <v>-16.597510373443985</v>
      </c>
    </row>
    <row r="22" spans="1:255" ht="14.1" customHeight="1" x14ac:dyDescent="0.2">
      <c r="A22" s="306">
        <v>22</v>
      </c>
      <c r="B22" s="307" t="s">
        <v>239</v>
      </c>
      <c r="C22" s="308"/>
      <c r="D22" s="113">
        <v>0.79892437498782132</v>
      </c>
      <c r="E22" s="115">
        <v>1230</v>
      </c>
      <c r="F22" s="114">
        <v>1281</v>
      </c>
      <c r="G22" s="114">
        <v>1356</v>
      </c>
      <c r="H22" s="114">
        <v>1339</v>
      </c>
      <c r="I22" s="140">
        <v>1344</v>
      </c>
      <c r="J22" s="115">
        <v>-114</v>
      </c>
      <c r="K22" s="116">
        <v>-8.4821428571428577</v>
      </c>
    </row>
    <row r="23" spans="1:255" ht="14.1" customHeight="1" x14ac:dyDescent="0.2">
      <c r="A23" s="306">
        <v>23</v>
      </c>
      <c r="B23" s="307" t="s">
        <v>240</v>
      </c>
      <c r="C23" s="308"/>
      <c r="D23" s="113">
        <v>0.58003208688140195</v>
      </c>
      <c r="E23" s="115">
        <v>893</v>
      </c>
      <c r="F23" s="114">
        <v>905</v>
      </c>
      <c r="G23" s="114">
        <v>903</v>
      </c>
      <c r="H23" s="114">
        <v>878</v>
      </c>
      <c r="I23" s="140">
        <v>872</v>
      </c>
      <c r="J23" s="115">
        <v>21</v>
      </c>
      <c r="K23" s="116">
        <v>2.4082568807339451</v>
      </c>
    </row>
    <row r="24" spans="1:255" ht="14.1" customHeight="1" x14ac:dyDescent="0.2">
      <c r="A24" s="306">
        <v>24</v>
      </c>
      <c r="B24" s="307" t="s">
        <v>241</v>
      </c>
      <c r="C24" s="308"/>
      <c r="D24" s="113">
        <v>5.8016199328383902</v>
      </c>
      <c r="E24" s="115">
        <v>8932</v>
      </c>
      <c r="F24" s="114">
        <v>9131</v>
      </c>
      <c r="G24" s="114">
        <v>9531</v>
      </c>
      <c r="H24" s="114">
        <v>9769</v>
      </c>
      <c r="I24" s="140">
        <v>9811</v>
      </c>
      <c r="J24" s="115">
        <v>-879</v>
      </c>
      <c r="K24" s="116">
        <v>-8.9593313627560907</v>
      </c>
    </row>
    <row r="25" spans="1:255" ht="14.1" customHeight="1" x14ac:dyDescent="0.2">
      <c r="A25" s="306">
        <v>25</v>
      </c>
      <c r="B25" s="307" t="s">
        <v>242</v>
      </c>
      <c r="C25" s="308"/>
      <c r="D25" s="113">
        <v>5.5281669557084117</v>
      </c>
      <c r="E25" s="115">
        <v>8511</v>
      </c>
      <c r="F25" s="114">
        <v>8617</v>
      </c>
      <c r="G25" s="114">
        <v>8830</v>
      </c>
      <c r="H25" s="114">
        <v>8726</v>
      </c>
      <c r="I25" s="140">
        <v>8689</v>
      </c>
      <c r="J25" s="115">
        <v>-178</v>
      </c>
      <c r="K25" s="116">
        <v>-2.0485671538727126</v>
      </c>
    </row>
    <row r="26" spans="1:255" ht="14.1" customHeight="1" x14ac:dyDescent="0.2">
      <c r="A26" s="306">
        <v>26</v>
      </c>
      <c r="B26" s="307" t="s">
        <v>243</v>
      </c>
      <c r="C26" s="308"/>
      <c r="D26" s="113">
        <v>2.8618380456880819</v>
      </c>
      <c r="E26" s="115">
        <v>4406</v>
      </c>
      <c r="F26" s="114">
        <v>4474</v>
      </c>
      <c r="G26" s="114">
        <v>4643</v>
      </c>
      <c r="H26" s="114">
        <v>4524</v>
      </c>
      <c r="I26" s="140">
        <v>4604</v>
      </c>
      <c r="J26" s="115">
        <v>-198</v>
      </c>
      <c r="K26" s="116">
        <v>-4.3006081668114682</v>
      </c>
    </row>
    <row r="27" spans="1:255" ht="14.1" customHeight="1" x14ac:dyDescent="0.2">
      <c r="A27" s="306">
        <v>27</v>
      </c>
      <c r="B27" s="307" t="s">
        <v>244</v>
      </c>
      <c r="C27" s="308"/>
      <c r="D27" s="113">
        <v>2.2603714024045676</v>
      </c>
      <c r="E27" s="115">
        <v>3480</v>
      </c>
      <c r="F27" s="114">
        <v>3503</v>
      </c>
      <c r="G27" s="114">
        <v>3514</v>
      </c>
      <c r="H27" s="114">
        <v>3503</v>
      </c>
      <c r="I27" s="140">
        <v>3495</v>
      </c>
      <c r="J27" s="115">
        <v>-15</v>
      </c>
      <c r="K27" s="116">
        <v>-0.42918454935622319</v>
      </c>
    </row>
    <row r="28" spans="1:255" ht="14.1" customHeight="1" x14ac:dyDescent="0.2">
      <c r="A28" s="306">
        <v>28</v>
      </c>
      <c r="B28" s="307" t="s">
        <v>245</v>
      </c>
      <c r="C28" s="308"/>
      <c r="D28" s="113">
        <v>0.14939236280260074</v>
      </c>
      <c r="E28" s="115">
        <v>230</v>
      </c>
      <c r="F28" s="114">
        <v>251</v>
      </c>
      <c r="G28" s="114">
        <v>260</v>
      </c>
      <c r="H28" s="114">
        <v>267</v>
      </c>
      <c r="I28" s="140">
        <v>270</v>
      </c>
      <c r="J28" s="115">
        <v>-40</v>
      </c>
      <c r="K28" s="116">
        <v>-14.814814814814815</v>
      </c>
    </row>
    <row r="29" spans="1:255" ht="14.1" customHeight="1" x14ac:dyDescent="0.2">
      <c r="A29" s="306">
        <v>29</v>
      </c>
      <c r="B29" s="307" t="s">
        <v>246</v>
      </c>
      <c r="C29" s="308"/>
      <c r="D29" s="113">
        <v>2.1609930045402286</v>
      </c>
      <c r="E29" s="115">
        <v>3327</v>
      </c>
      <c r="F29" s="114">
        <v>3364</v>
      </c>
      <c r="G29" s="114">
        <v>3488</v>
      </c>
      <c r="H29" s="114">
        <v>3631</v>
      </c>
      <c r="I29" s="140">
        <v>3681</v>
      </c>
      <c r="J29" s="115">
        <v>-354</v>
      </c>
      <c r="K29" s="116">
        <v>-9.6169519152404241</v>
      </c>
    </row>
    <row r="30" spans="1:255" ht="14.1" customHeight="1" x14ac:dyDescent="0.2">
      <c r="A30" s="306" t="s">
        <v>247</v>
      </c>
      <c r="B30" s="307" t="s">
        <v>248</v>
      </c>
      <c r="C30" s="308"/>
      <c r="D30" s="113">
        <v>0.89700370882778957</v>
      </c>
      <c r="E30" s="115">
        <v>1381</v>
      </c>
      <c r="F30" s="114">
        <v>1376</v>
      </c>
      <c r="G30" s="114">
        <v>1511</v>
      </c>
      <c r="H30" s="114">
        <v>1653</v>
      </c>
      <c r="I30" s="140">
        <v>1716</v>
      </c>
      <c r="J30" s="115">
        <v>-335</v>
      </c>
      <c r="K30" s="116">
        <v>-19.522144522144522</v>
      </c>
    </row>
    <row r="31" spans="1:255" ht="14.1" customHeight="1" x14ac:dyDescent="0.2">
      <c r="A31" s="306" t="s">
        <v>249</v>
      </c>
      <c r="B31" s="307" t="s">
        <v>250</v>
      </c>
      <c r="C31" s="308"/>
      <c r="D31" s="113">
        <v>1.257493975590587</v>
      </c>
      <c r="E31" s="115">
        <v>1936</v>
      </c>
      <c r="F31" s="114">
        <v>1977</v>
      </c>
      <c r="G31" s="114">
        <v>1965</v>
      </c>
      <c r="H31" s="114">
        <v>1966</v>
      </c>
      <c r="I31" s="140">
        <v>1955</v>
      </c>
      <c r="J31" s="115">
        <v>-19</v>
      </c>
      <c r="K31" s="116">
        <v>-0.97186700767263423</v>
      </c>
    </row>
    <row r="32" spans="1:255" ht="14.1" customHeight="1" x14ac:dyDescent="0.2">
      <c r="A32" s="306">
        <v>31</v>
      </c>
      <c r="B32" s="307" t="s">
        <v>251</v>
      </c>
      <c r="C32" s="308"/>
      <c r="D32" s="113">
        <v>0.69175159297725985</v>
      </c>
      <c r="E32" s="115">
        <v>1065</v>
      </c>
      <c r="F32" s="114">
        <v>1056</v>
      </c>
      <c r="G32" s="114">
        <v>1048</v>
      </c>
      <c r="H32" s="114">
        <v>1020</v>
      </c>
      <c r="I32" s="140">
        <v>1011</v>
      </c>
      <c r="J32" s="115">
        <v>54</v>
      </c>
      <c r="K32" s="116">
        <v>5.3412462908011866</v>
      </c>
    </row>
    <row r="33" spans="1:11" ht="14.1" customHeight="1" x14ac:dyDescent="0.2">
      <c r="A33" s="306">
        <v>32</v>
      </c>
      <c r="B33" s="307" t="s">
        <v>252</v>
      </c>
      <c r="C33" s="308"/>
      <c r="D33" s="113">
        <v>1.3445312652234065</v>
      </c>
      <c r="E33" s="115">
        <v>2070</v>
      </c>
      <c r="F33" s="114">
        <v>2016</v>
      </c>
      <c r="G33" s="114">
        <v>2184</v>
      </c>
      <c r="H33" s="114">
        <v>2107</v>
      </c>
      <c r="I33" s="140">
        <v>2037</v>
      </c>
      <c r="J33" s="115">
        <v>33</v>
      </c>
      <c r="K33" s="116">
        <v>1.6200294550810015</v>
      </c>
    </row>
    <row r="34" spans="1:11" ht="14.1" customHeight="1" x14ac:dyDescent="0.2">
      <c r="A34" s="306">
        <v>33</v>
      </c>
      <c r="B34" s="307" t="s">
        <v>253</v>
      </c>
      <c r="C34" s="308"/>
      <c r="D34" s="113">
        <v>0.85543366004793542</v>
      </c>
      <c r="E34" s="115">
        <v>1317</v>
      </c>
      <c r="F34" s="114">
        <v>1309</v>
      </c>
      <c r="G34" s="114">
        <v>1464</v>
      </c>
      <c r="H34" s="114">
        <v>1408</v>
      </c>
      <c r="I34" s="140">
        <v>1358</v>
      </c>
      <c r="J34" s="115">
        <v>-41</v>
      </c>
      <c r="K34" s="116">
        <v>-3.0191458026509572</v>
      </c>
    </row>
    <row r="35" spans="1:11" ht="14.1" customHeight="1" x14ac:dyDescent="0.2">
      <c r="A35" s="306">
        <v>34</v>
      </c>
      <c r="B35" s="307" t="s">
        <v>254</v>
      </c>
      <c r="C35" s="308"/>
      <c r="D35" s="113">
        <v>2.1830770929545262</v>
      </c>
      <c r="E35" s="115">
        <v>3361</v>
      </c>
      <c r="F35" s="114">
        <v>3366</v>
      </c>
      <c r="G35" s="114">
        <v>3439</v>
      </c>
      <c r="H35" s="114">
        <v>3374</v>
      </c>
      <c r="I35" s="140">
        <v>3351</v>
      </c>
      <c r="J35" s="115">
        <v>10</v>
      </c>
      <c r="K35" s="116">
        <v>0.29841838257236647</v>
      </c>
    </row>
    <row r="36" spans="1:11" ht="14.1" customHeight="1" x14ac:dyDescent="0.2">
      <c r="A36" s="306">
        <v>41</v>
      </c>
      <c r="B36" s="307" t="s">
        <v>255</v>
      </c>
      <c r="C36" s="308"/>
      <c r="D36" s="113">
        <v>0.84244301980423109</v>
      </c>
      <c r="E36" s="115">
        <v>1297</v>
      </c>
      <c r="F36" s="114">
        <v>1300</v>
      </c>
      <c r="G36" s="114">
        <v>1296</v>
      </c>
      <c r="H36" s="114">
        <v>1260</v>
      </c>
      <c r="I36" s="140">
        <v>1263</v>
      </c>
      <c r="J36" s="115">
        <v>34</v>
      </c>
      <c r="K36" s="116">
        <v>2.6920031670625493</v>
      </c>
    </row>
    <row r="37" spans="1:11" ht="14.1" customHeight="1" x14ac:dyDescent="0.2">
      <c r="A37" s="306">
        <v>42</v>
      </c>
      <c r="B37" s="307" t="s">
        <v>256</v>
      </c>
      <c r="C37" s="308"/>
      <c r="D37" s="113">
        <v>0.13055593444922933</v>
      </c>
      <c r="E37" s="115">
        <v>201</v>
      </c>
      <c r="F37" s="114">
        <v>202</v>
      </c>
      <c r="G37" s="114">
        <v>211</v>
      </c>
      <c r="H37" s="114">
        <v>233</v>
      </c>
      <c r="I37" s="140">
        <v>231</v>
      </c>
      <c r="J37" s="115">
        <v>-30</v>
      </c>
      <c r="K37" s="116">
        <v>-12.987012987012987</v>
      </c>
    </row>
    <row r="38" spans="1:11" ht="14.1" customHeight="1" x14ac:dyDescent="0.2">
      <c r="A38" s="306">
        <v>43</v>
      </c>
      <c r="B38" s="307" t="s">
        <v>257</v>
      </c>
      <c r="C38" s="308"/>
      <c r="D38" s="113">
        <v>2.9326370350162709</v>
      </c>
      <c r="E38" s="115">
        <v>4515</v>
      </c>
      <c r="F38" s="114">
        <v>4459</v>
      </c>
      <c r="G38" s="114">
        <v>4394</v>
      </c>
      <c r="H38" s="114">
        <v>4293</v>
      </c>
      <c r="I38" s="140">
        <v>4292</v>
      </c>
      <c r="J38" s="115">
        <v>223</v>
      </c>
      <c r="K38" s="116">
        <v>5.1957129543336436</v>
      </c>
    </row>
    <row r="39" spans="1:11" ht="14.1" customHeight="1" x14ac:dyDescent="0.2">
      <c r="A39" s="306">
        <v>51</v>
      </c>
      <c r="B39" s="307" t="s">
        <v>258</v>
      </c>
      <c r="C39" s="308"/>
      <c r="D39" s="113">
        <v>6.0939093383217395</v>
      </c>
      <c r="E39" s="115">
        <v>9382</v>
      </c>
      <c r="F39" s="114">
        <v>9567</v>
      </c>
      <c r="G39" s="114">
        <v>9784</v>
      </c>
      <c r="H39" s="114">
        <v>9458</v>
      </c>
      <c r="I39" s="140">
        <v>9348</v>
      </c>
      <c r="J39" s="115">
        <v>34</v>
      </c>
      <c r="K39" s="116">
        <v>0.36371416345742402</v>
      </c>
    </row>
    <row r="40" spans="1:11" ht="14.1" customHeight="1" x14ac:dyDescent="0.2">
      <c r="A40" s="306" t="s">
        <v>259</v>
      </c>
      <c r="B40" s="307" t="s">
        <v>260</v>
      </c>
      <c r="C40" s="308"/>
      <c r="D40" s="113">
        <v>5.0708964191300172</v>
      </c>
      <c r="E40" s="115">
        <v>7807</v>
      </c>
      <c r="F40" s="114">
        <v>7980</v>
      </c>
      <c r="G40" s="114">
        <v>8189</v>
      </c>
      <c r="H40" s="114">
        <v>7998</v>
      </c>
      <c r="I40" s="140">
        <v>7845</v>
      </c>
      <c r="J40" s="115">
        <v>-38</v>
      </c>
      <c r="K40" s="116">
        <v>-0.4843849585723391</v>
      </c>
    </row>
    <row r="41" spans="1:11" ht="14.1" customHeight="1" x14ac:dyDescent="0.2">
      <c r="A41" s="306"/>
      <c r="B41" s="307" t="s">
        <v>261</v>
      </c>
      <c r="C41" s="308"/>
      <c r="D41" s="113">
        <v>3.4327766843988905</v>
      </c>
      <c r="E41" s="115">
        <v>5285</v>
      </c>
      <c r="F41" s="114">
        <v>5333</v>
      </c>
      <c r="G41" s="114">
        <v>5489</v>
      </c>
      <c r="H41" s="114">
        <v>5476</v>
      </c>
      <c r="I41" s="140">
        <v>5423</v>
      </c>
      <c r="J41" s="115">
        <v>-138</v>
      </c>
      <c r="K41" s="116">
        <v>-2.5447169463396646</v>
      </c>
    </row>
    <row r="42" spans="1:11" ht="14.1" customHeight="1" x14ac:dyDescent="0.2">
      <c r="A42" s="306">
        <v>52</v>
      </c>
      <c r="B42" s="307" t="s">
        <v>262</v>
      </c>
      <c r="C42" s="308"/>
      <c r="D42" s="113">
        <v>2.9196463947725664</v>
      </c>
      <c r="E42" s="115">
        <v>4495</v>
      </c>
      <c r="F42" s="114">
        <v>4462</v>
      </c>
      <c r="G42" s="114">
        <v>4471</v>
      </c>
      <c r="H42" s="114">
        <v>4366</v>
      </c>
      <c r="I42" s="140">
        <v>4302</v>
      </c>
      <c r="J42" s="115">
        <v>193</v>
      </c>
      <c r="K42" s="116">
        <v>4.4862854486285446</v>
      </c>
    </row>
    <row r="43" spans="1:11" ht="14.1" customHeight="1" x14ac:dyDescent="0.2">
      <c r="A43" s="306" t="s">
        <v>263</v>
      </c>
      <c r="B43" s="307" t="s">
        <v>264</v>
      </c>
      <c r="C43" s="308"/>
      <c r="D43" s="113">
        <v>2.2720629786239015</v>
      </c>
      <c r="E43" s="115">
        <v>3498</v>
      </c>
      <c r="F43" s="114">
        <v>3480</v>
      </c>
      <c r="G43" s="114">
        <v>3466</v>
      </c>
      <c r="H43" s="114">
        <v>3397</v>
      </c>
      <c r="I43" s="140">
        <v>3375</v>
      </c>
      <c r="J43" s="115">
        <v>123</v>
      </c>
      <c r="K43" s="116">
        <v>3.6444444444444444</v>
      </c>
    </row>
    <row r="44" spans="1:11" ht="14.1" customHeight="1" x14ac:dyDescent="0.2">
      <c r="A44" s="306">
        <v>53</v>
      </c>
      <c r="B44" s="307" t="s">
        <v>265</v>
      </c>
      <c r="C44" s="308"/>
      <c r="D44" s="113">
        <v>1.4042882103444467</v>
      </c>
      <c r="E44" s="115">
        <v>2162</v>
      </c>
      <c r="F44" s="114">
        <v>2189</v>
      </c>
      <c r="G44" s="114">
        <v>2206</v>
      </c>
      <c r="H44" s="114">
        <v>2213</v>
      </c>
      <c r="I44" s="140">
        <v>2194</v>
      </c>
      <c r="J44" s="115">
        <v>-32</v>
      </c>
      <c r="K44" s="116">
        <v>-1.4585232452142205</v>
      </c>
    </row>
    <row r="45" spans="1:11" ht="14.1" customHeight="1" x14ac:dyDescent="0.2">
      <c r="A45" s="306" t="s">
        <v>266</v>
      </c>
      <c r="B45" s="307" t="s">
        <v>267</v>
      </c>
      <c r="C45" s="308"/>
      <c r="D45" s="113">
        <v>1.3477789252843326</v>
      </c>
      <c r="E45" s="115">
        <v>2075</v>
      </c>
      <c r="F45" s="114">
        <v>2099</v>
      </c>
      <c r="G45" s="114">
        <v>2127</v>
      </c>
      <c r="H45" s="114">
        <v>2140</v>
      </c>
      <c r="I45" s="140">
        <v>2132</v>
      </c>
      <c r="J45" s="115">
        <v>-57</v>
      </c>
      <c r="K45" s="116">
        <v>-2.6735459662288932</v>
      </c>
    </row>
    <row r="46" spans="1:11" ht="14.1" customHeight="1" x14ac:dyDescent="0.2">
      <c r="A46" s="306">
        <v>54</v>
      </c>
      <c r="B46" s="307" t="s">
        <v>268</v>
      </c>
      <c r="C46" s="308"/>
      <c r="D46" s="113">
        <v>3.4762953292153003</v>
      </c>
      <c r="E46" s="115">
        <v>5352</v>
      </c>
      <c r="F46" s="114">
        <v>5355</v>
      </c>
      <c r="G46" s="114">
        <v>5375</v>
      </c>
      <c r="H46" s="114">
        <v>5332</v>
      </c>
      <c r="I46" s="140">
        <v>5381</v>
      </c>
      <c r="J46" s="115">
        <v>-29</v>
      </c>
      <c r="K46" s="116">
        <v>-0.53893328377624972</v>
      </c>
    </row>
    <row r="47" spans="1:11" ht="14.1" customHeight="1" x14ac:dyDescent="0.2">
      <c r="A47" s="306">
        <v>61</v>
      </c>
      <c r="B47" s="307" t="s">
        <v>269</v>
      </c>
      <c r="C47" s="308"/>
      <c r="D47" s="113">
        <v>2.7241372591048152</v>
      </c>
      <c r="E47" s="115">
        <v>4194</v>
      </c>
      <c r="F47" s="114">
        <v>4210</v>
      </c>
      <c r="G47" s="114">
        <v>4247</v>
      </c>
      <c r="H47" s="114">
        <v>4154</v>
      </c>
      <c r="I47" s="140">
        <v>4166</v>
      </c>
      <c r="J47" s="115">
        <v>28</v>
      </c>
      <c r="K47" s="116">
        <v>0.67210753720595295</v>
      </c>
    </row>
    <row r="48" spans="1:11" ht="14.1" customHeight="1" x14ac:dyDescent="0.2">
      <c r="A48" s="306">
        <v>62</v>
      </c>
      <c r="B48" s="307" t="s">
        <v>270</v>
      </c>
      <c r="C48" s="308"/>
      <c r="D48" s="113">
        <v>5.9724468520431033</v>
      </c>
      <c r="E48" s="115">
        <v>9195</v>
      </c>
      <c r="F48" s="114">
        <v>9278</v>
      </c>
      <c r="G48" s="114">
        <v>9221</v>
      </c>
      <c r="H48" s="114">
        <v>9001</v>
      </c>
      <c r="I48" s="140">
        <v>9103</v>
      </c>
      <c r="J48" s="115">
        <v>92</v>
      </c>
      <c r="K48" s="116">
        <v>1.0106558277490938</v>
      </c>
    </row>
    <row r="49" spans="1:11" ht="14.1" customHeight="1" x14ac:dyDescent="0.2">
      <c r="A49" s="306">
        <v>63</v>
      </c>
      <c r="B49" s="307" t="s">
        <v>271</v>
      </c>
      <c r="C49" s="308"/>
      <c r="D49" s="113">
        <v>1.9953623414329975</v>
      </c>
      <c r="E49" s="115">
        <v>3072</v>
      </c>
      <c r="F49" s="114">
        <v>3122</v>
      </c>
      <c r="G49" s="114">
        <v>2859</v>
      </c>
      <c r="H49" s="114">
        <v>2852</v>
      </c>
      <c r="I49" s="140">
        <v>2738</v>
      </c>
      <c r="J49" s="115">
        <v>334</v>
      </c>
      <c r="K49" s="116">
        <v>12.198685171658145</v>
      </c>
    </row>
    <row r="50" spans="1:11" ht="14.1" customHeight="1" x14ac:dyDescent="0.2">
      <c r="A50" s="306" t="s">
        <v>272</v>
      </c>
      <c r="B50" s="307" t="s">
        <v>273</v>
      </c>
      <c r="C50" s="308"/>
      <c r="D50" s="113">
        <v>0.5378125060893626</v>
      </c>
      <c r="E50" s="115">
        <v>828</v>
      </c>
      <c r="F50" s="114">
        <v>768</v>
      </c>
      <c r="G50" s="114">
        <v>479</v>
      </c>
      <c r="H50" s="114">
        <v>422</v>
      </c>
      <c r="I50" s="140">
        <v>391</v>
      </c>
      <c r="J50" s="115">
        <v>437</v>
      </c>
      <c r="K50" s="116">
        <v>111.76470588235294</v>
      </c>
    </row>
    <row r="51" spans="1:11" ht="14.1" customHeight="1" x14ac:dyDescent="0.2">
      <c r="A51" s="306" t="s">
        <v>274</v>
      </c>
      <c r="B51" s="307" t="s">
        <v>275</v>
      </c>
      <c r="C51" s="308"/>
      <c r="D51" s="113">
        <v>1.1756529420552493</v>
      </c>
      <c r="E51" s="115">
        <v>1810</v>
      </c>
      <c r="F51" s="114">
        <v>1900</v>
      </c>
      <c r="G51" s="114">
        <v>1924</v>
      </c>
      <c r="H51" s="114">
        <v>1971</v>
      </c>
      <c r="I51" s="140">
        <v>1886</v>
      </c>
      <c r="J51" s="115">
        <v>-76</v>
      </c>
      <c r="K51" s="116">
        <v>-4.0296924708377517</v>
      </c>
    </row>
    <row r="52" spans="1:11" ht="14.1" customHeight="1" x14ac:dyDescent="0.2">
      <c r="A52" s="306">
        <v>71</v>
      </c>
      <c r="B52" s="307" t="s">
        <v>276</v>
      </c>
      <c r="C52" s="308"/>
      <c r="D52" s="113">
        <v>12.223542937313665</v>
      </c>
      <c r="E52" s="115">
        <v>18819</v>
      </c>
      <c r="F52" s="114">
        <v>18871</v>
      </c>
      <c r="G52" s="114">
        <v>18932</v>
      </c>
      <c r="H52" s="114">
        <v>18678</v>
      </c>
      <c r="I52" s="140">
        <v>18802</v>
      </c>
      <c r="J52" s="115">
        <v>17</v>
      </c>
      <c r="K52" s="116">
        <v>9.0415913200723327E-2</v>
      </c>
    </row>
    <row r="53" spans="1:11" ht="14.1" customHeight="1" x14ac:dyDescent="0.2">
      <c r="A53" s="306" t="s">
        <v>277</v>
      </c>
      <c r="B53" s="307" t="s">
        <v>278</v>
      </c>
      <c r="C53" s="308"/>
      <c r="D53" s="113">
        <v>4.1355703215832991</v>
      </c>
      <c r="E53" s="115">
        <v>6367</v>
      </c>
      <c r="F53" s="114">
        <v>6381</v>
      </c>
      <c r="G53" s="114">
        <v>6420</v>
      </c>
      <c r="H53" s="114">
        <v>6365</v>
      </c>
      <c r="I53" s="140">
        <v>6415</v>
      </c>
      <c r="J53" s="115">
        <v>-48</v>
      </c>
      <c r="K53" s="116">
        <v>-0.74824629773967266</v>
      </c>
    </row>
    <row r="54" spans="1:11" ht="14.1" customHeight="1" x14ac:dyDescent="0.2">
      <c r="A54" s="306" t="s">
        <v>279</v>
      </c>
      <c r="B54" s="307" t="s">
        <v>280</v>
      </c>
      <c r="C54" s="308"/>
      <c r="D54" s="113">
        <v>6.7876095273355546</v>
      </c>
      <c r="E54" s="115">
        <v>10450</v>
      </c>
      <c r="F54" s="114">
        <v>10488</v>
      </c>
      <c r="G54" s="114">
        <v>10521</v>
      </c>
      <c r="H54" s="114">
        <v>10334</v>
      </c>
      <c r="I54" s="140">
        <v>10398</v>
      </c>
      <c r="J54" s="115">
        <v>52</v>
      </c>
      <c r="K54" s="116">
        <v>0.50009617234083481</v>
      </c>
    </row>
    <row r="55" spans="1:11" ht="14.1" customHeight="1" x14ac:dyDescent="0.2">
      <c r="A55" s="306">
        <v>72</v>
      </c>
      <c r="B55" s="307" t="s">
        <v>281</v>
      </c>
      <c r="C55" s="308"/>
      <c r="D55" s="113">
        <v>4.9228031203517864</v>
      </c>
      <c r="E55" s="115">
        <v>7579</v>
      </c>
      <c r="F55" s="114">
        <v>7629</v>
      </c>
      <c r="G55" s="114">
        <v>7690</v>
      </c>
      <c r="H55" s="114">
        <v>7532</v>
      </c>
      <c r="I55" s="140">
        <v>7588</v>
      </c>
      <c r="J55" s="115">
        <v>-9</v>
      </c>
      <c r="K55" s="116">
        <v>-0.11860832894043226</v>
      </c>
    </row>
    <row r="56" spans="1:11" ht="14.1" customHeight="1" x14ac:dyDescent="0.2">
      <c r="A56" s="306" t="s">
        <v>282</v>
      </c>
      <c r="B56" s="307" t="s">
        <v>283</v>
      </c>
      <c r="C56" s="308"/>
      <c r="D56" s="113">
        <v>3.3671739511681835</v>
      </c>
      <c r="E56" s="115">
        <v>5184</v>
      </c>
      <c r="F56" s="114">
        <v>5228</v>
      </c>
      <c r="G56" s="114">
        <v>5256</v>
      </c>
      <c r="H56" s="114">
        <v>5142</v>
      </c>
      <c r="I56" s="140">
        <v>5182</v>
      </c>
      <c r="J56" s="115">
        <v>2</v>
      </c>
      <c r="K56" s="116">
        <v>3.8595137012736397E-2</v>
      </c>
    </row>
    <row r="57" spans="1:11" ht="14.1" customHeight="1" x14ac:dyDescent="0.2">
      <c r="A57" s="306" t="s">
        <v>284</v>
      </c>
      <c r="B57" s="307" t="s">
        <v>285</v>
      </c>
      <c r="C57" s="308"/>
      <c r="D57" s="113">
        <v>1.1379800853485065</v>
      </c>
      <c r="E57" s="115">
        <v>1752</v>
      </c>
      <c r="F57" s="114">
        <v>1752</v>
      </c>
      <c r="G57" s="114">
        <v>1757</v>
      </c>
      <c r="H57" s="114">
        <v>1742</v>
      </c>
      <c r="I57" s="140">
        <v>1739</v>
      </c>
      <c r="J57" s="115">
        <v>13</v>
      </c>
      <c r="K57" s="116">
        <v>0.74755606670500285</v>
      </c>
    </row>
    <row r="58" spans="1:11" ht="14.1" customHeight="1" x14ac:dyDescent="0.2">
      <c r="A58" s="306">
        <v>73</v>
      </c>
      <c r="B58" s="307" t="s">
        <v>286</v>
      </c>
      <c r="C58" s="308"/>
      <c r="D58" s="113">
        <v>5.1209103840682788</v>
      </c>
      <c r="E58" s="115">
        <v>7884</v>
      </c>
      <c r="F58" s="114">
        <v>7914</v>
      </c>
      <c r="G58" s="114">
        <v>7939</v>
      </c>
      <c r="H58" s="114">
        <v>7749</v>
      </c>
      <c r="I58" s="140">
        <v>7808</v>
      </c>
      <c r="J58" s="115">
        <v>76</v>
      </c>
      <c r="K58" s="116">
        <v>0.97336065573770492</v>
      </c>
    </row>
    <row r="59" spans="1:11" ht="14.1" customHeight="1" x14ac:dyDescent="0.2">
      <c r="A59" s="306" t="s">
        <v>287</v>
      </c>
      <c r="B59" s="307" t="s">
        <v>288</v>
      </c>
      <c r="C59" s="308"/>
      <c r="D59" s="113">
        <v>4.2226076112161186</v>
      </c>
      <c r="E59" s="115">
        <v>6501</v>
      </c>
      <c r="F59" s="114">
        <v>6525</v>
      </c>
      <c r="G59" s="114">
        <v>6531</v>
      </c>
      <c r="H59" s="114">
        <v>6391</v>
      </c>
      <c r="I59" s="140">
        <v>6443</v>
      </c>
      <c r="J59" s="115">
        <v>58</v>
      </c>
      <c r="K59" s="116">
        <v>0.90020176936209839</v>
      </c>
    </row>
    <row r="60" spans="1:11" ht="14.1" customHeight="1" x14ac:dyDescent="0.2">
      <c r="A60" s="306">
        <v>81</v>
      </c>
      <c r="B60" s="307" t="s">
        <v>289</v>
      </c>
      <c r="C60" s="308"/>
      <c r="D60" s="113">
        <v>8.0093792422559549</v>
      </c>
      <c r="E60" s="115">
        <v>12331</v>
      </c>
      <c r="F60" s="114">
        <v>12345</v>
      </c>
      <c r="G60" s="114">
        <v>12118</v>
      </c>
      <c r="H60" s="114">
        <v>11891</v>
      </c>
      <c r="I60" s="140">
        <v>11746</v>
      </c>
      <c r="J60" s="115">
        <v>585</v>
      </c>
      <c r="K60" s="116">
        <v>4.9804188659969348</v>
      </c>
    </row>
    <row r="61" spans="1:11" ht="14.1" customHeight="1" x14ac:dyDescent="0.2">
      <c r="A61" s="306" t="s">
        <v>290</v>
      </c>
      <c r="B61" s="307" t="s">
        <v>291</v>
      </c>
      <c r="C61" s="308"/>
      <c r="D61" s="113">
        <v>1.8661054710081386</v>
      </c>
      <c r="E61" s="115">
        <v>2873</v>
      </c>
      <c r="F61" s="114">
        <v>2874</v>
      </c>
      <c r="G61" s="114">
        <v>2869</v>
      </c>
      <c r="H61" s="114">
        <v>2756</v>
      </c>
      <c r="I61" s="140">
        <v>2781</v>
      </c>
      <c r="J61" s="115">
        <v>92</v>
      </c>
      <c r="K61" s="116">
        <v>3.3081625314635024</v>
      </c>
    </row>
    <row r="62" spans="1:11" ht="14.1" customHeight="1" x14ac:dyDescent="0.2">
      <c r="A62" s="306" t="s">
        <v>292</v>
      </c>
      <c r="B62" s="307" t="s">
        <v>293</v>
      </c>
      <c r="C62" s="308"/>
      <c r="D62" s="113">
        <v>3.7523464343940192</v>
      </c>
      <c r="E62" s="115">
        <v>5777</v>
      </c>
      <c r="F62" s="114">
        <v>5823</v>
      </c>
      <c r="G62" s="114">
        <v>5660</v>
      </c>
      <c r="H62" s="114">
        <v>5584</v>
      </c>
      <c r="I62" s="140">
        <v>5528</v>
      </c>
      <c r="J62" s="115">
        <v>249</v>
      </c>
      <c r="K62" s="116">
        <v>4.5043415340086828</v>
      </c>
    </row>
    <row r="63" spans="1:11" ht="14.1" customHeight="1" x14ac:dyDescent="0.2">
      <c r="A63" s="306"/>
      <c r="B63" s="307" t="s">
        <v>294</v>
      </c>
      <c r="C63" s="308"/>
      <c r="D63" s="113">
        <v>3.2749404054378819</v>
      </c>
      <c r="E63" s="115">
        <v>5042</v>
      </c>
      <c r="F63" s="114">
        <v>5084</v>
      </c>
      <c r="G63" s="114">
        <v>4939</v>
      </c>
      <c r="H63" s="114">
        <v>4879</v>
      </c>
      <c r="I63" s="140">
        <v>4823</v>
      </c>
      <c r="J63" s="115">
        <v>219</v>
      </c>
      <c r="K63" s="116">
        <v>4.5407422765913328</v>
      </c>
    </row>
    <row r="64" spans="1:11" ht="14.1" customHeight="1" x14ac:dyDescent="0.2">
      <c r="A64" s="306" t="s">
        <v>295</v>
      </c>
      <c r="B64" s="307" t="s">
        <v>296</v>
      </c>
      <c r="C64" s="308"/>
      <c r="D64" s="113">
        <v>0.95805971797320033</v>
      </c>
      <c r="E64" s="115">
        <v>1475</v>
      </c>
      <c r="F64" s="114">
        <v>1434</v>
      </c>
      <c r="G64" s="114">
        <v>1433</v>
      </c>
      <c r="H64" s="114">
        <v>1432</v>
      </c>
      <c r="I64" s="140">
        <v>1413</v>
      </c>
      <c r="J64" s="115">
        <v>62</v>
      </c>
      <c r="K64" s="116">
        <v>4.3878273177636231</v>
      </c>
    </row>
    <row r="65" spans="1:11" ht="14.1" customHeight="1" x14ac:dyDescent="0.2">
      <c r="A65" s="306" t="s">
        <v>297</v>
      </c>
      <c r="B65" s="307" t="s">
        <v>298</v>
      </c>
      <c r="C65" s="308"/>
      <c r="D65" s="113">
        <v>0.68525627285540769</v>
      </c>
      <c r="E65" s="115">
        <v>1055</v>
      </c>
      <c r="F65" s="114">
        <v>1056</v>
      </c>
      <c r="G65" s="114">
        <v>1006</v>
      </c>
      <c r="H65" s="114">
        <v>969</v>
      </c>
      <c r="I65" s="140">
        <v>884</v>
      </c>
      <c r="J65" s="115">
        <v>171</v>
      </c>
      <c r="K65" s="116">
        <v>19.343891402714931</v>
      </c>
    </row>
    <row r="66" spans="1:11" ht="14.1" customHeight="1" x14ac:dyDescent="0.2">
      <c r="A66" s="306">
        <v>82</v>
      </c>
      <c r="B66" s="307" t="s">
        <v>299</v>
      </c>
      <c r="C66" s="308"/>
      <c r="D66" s="113">
        <v>2.9664126996499021</v>
      </c>
      <c r="E66" s="115">
        <v>4567</v>
      </c>
      <c r="F66" s="114">
        <v>4581</v>
      </c>
      <c r="G66" s="114">
        <v>4476</v>
      </c>
      <c r="H66" s="114">
        <v>4340</v>
      </c>
      <c r="I66" s="140">
        <v>4378</v>
      </c>
      <c r="J66" s="115">
        <v>189</v>
      </c>
      <c r="K66" s="116">
        <v>4.3170397441754229</v>
      </c>
    </row>
    <row r="67" spans="1:11" ht="14.1" customHeight="1" x14ac:dyDescent="0.2">
      <c r="A67" s="306" t="s">
        <v>300</v>
      </c>
      <c r="B67" s="307" t="s">
        <v>301</v>
      </c>
      <c r="C67" s="308"/>
      <c r="D67" s="113">
        <v>1.9589885487506251</v>
      </c>
      <c r="E67" s="115">
        <v>3016</v>
      </c>
      <c r="F67" s="114">
        <v>3031</v>
      </c>
      <c r="G67" s="114">
        <v>2932</v>
      </c>
      <c r="H67" s="114">
        <v>2894</v>
      </c>
      <c r="I67" s="140">
        <v>2917</v>
      </c>
      <c r="J67" s="115">
        <v>99</v>
      </c>
      <c r="K67" s="116">
        <v>3.3938978402468289</v>
      </c>
    </row>
    <row r="68" spans="1:11" ht="14.1" customHeight="1" x14ac:dyDescent="0.2">
      <c r="A68" s="306" t="s">
        <v>302</v>
      </c>
      <c r="B68" s="307" t="s">
        <v>303</v>
      </c>
      <c r="C68" s="308"/>
      <c r="D68" s="113">
        <v>0.53521437804062177</v>
      </c>
      <c r="E68" s="115">
        <v>824</v>
      </c>
      <c r="F68" s="114">
        <v>822</v>
      </c>
      <c r="G68" s="114">
        <v>816</v>
      </c>
      <c r="H68" s="114">
        <v>753</v>
      </c>
      <c r="I68" s="140">
        <v>768</v>
      </c>
      <c r="J68" s="115">
        <v>56</v>
      </c>
      <c r="K68" s="116">
        <v>7.291666666666667</v>
      </c>
    </row>
    <row r="69" spans="1:11" ht="14.1" customHeight="1" x14ac:dyDescent="0.2">
      <c r="A69" s="306">
        <v>83</v>
      </c>
      <c r="B69" s="307" t="s">
        <v>304</v>
      </c>
      <c r="C69" s="308"/>
      <c r="D69" s="113">
        <v>5.5885734328416374</v>
      </c>
      <c r="E69" s="115">
        <v>8604</v>
      </c>
      <c r="F69" s="114">
        <v>8500</v>
      </c>
      <c r="G69" s="114">
        <v>8342</v>
      </c>
      <c r="H69" s="114">
        <v>7780</v>
      </c>
      <c r="I69" s="140">
        <v>8109</v>
      </c>
      <c r="J69" s="115">
        <v>495</v>
      </c>
      <c r="K69" s="116">
        <v>6.1043285238623755</v>
      </c>
    </row>
    <row r="70" spans="1:11" ht="14.1" customHeight="1" x14ac:dyDescent="0.2">
      <c r="A70" s="306" t="s">
        <v>305</v>
      </c>
      <c r="B70" s="307" t="s">
        <v>306</v>
      </c>
      <c r="C70" s="308"/>
      <c r="D70" s="113">
        <v>4.2654767240203437</v>
      </c>
      <c r="E70" s="115">
        <v>6567</v>
      </c>
      <c r="F70" s="114">
        <v>6569</v>
      </c>
      <c r="G70" s="114">
        <v>6445</v>
      </c>
      <c r="H70" s="114">
        <v>5945</v>
      </c>
      <c r="I70" s="140">
        <v>6348</v>
      </c>
      <c r="J70" s="115">
        <v>219</v>
      </c>
      <c r="K70" s="116">
        <v>3.4499054820415878</v>
      </c>
    </row>
    <row r="71" spans="1:11" ht="14.1" customHeight="1" x14ac:dyDescent="0.2">
      <c r="A71" s="306"/>
      <c r="B71" s="307" t="s">
        <v>307</v>
      </c>
      <c r="C71" s="308"/>
      <c r="D71" s="113">
        <v>2.4532824100235779</v>
      </c>
      <c r="E71" s="115">
        <v>3777</v>
      </c>
      <c r="F71" s="114">
        <v>3789</v>
      </c>
      <c r="G71" s="114">
        <v>3753</v>
      </c>
      <c r="H71" s="114">
        <v>3604</v>
      </c>
      <c r="I71" s="140">
        <v>3649</v>
      </c>
      <c r="J71" s="115">
        <v>128</v>
      </c>
      <c r="K71" s="116">
        <v>3.5078103590024665</v>
      </c>
    </row>
    <row r="72" spans="1:11" ht="14.1" customHeight="1" x14ac:dyDescent="0.2">
      <c r="A72" s="306">
        <v>84</v>
      </c>
      <c r="B72" s="307" t="s">
        <v>308</v>
      </c>
      <c r="C72" s="308"/>
      <c r="D72" s="113">
        <v>2.8365062972128583</v>
      </c>
      <c r="E72" s="115">
        <v>4367</v>
      </c>
      <c r="F72" s="114">
        <v>4395</v>
      </c>
      <c r="G72" s="114">
        <v>4321</v>
      </c>
      <c r="H72" s="114">
        <v>4266</v>
      </c>
      <c r="I72" s="140">
        <v>4195</v>
      </c>
      <c r="J72" s="115">
        <v>172</v>
      </c>
      <c r="K72" s="116">
        <v>4.1001191895113234</v>
      </c>
    </row>
    <row r="73" spans="1:11" ht="14.1" customHeight="1" x14ac:dyDescent="0.2">
      <c r="A73" s="306" t="s">
        <v>309</v>
      </c>
      <c r="B73" s="307" t="s">
        <v>310</v>
      </c>
      <c r="C73" s="308"/>
      <c r="D73" s="113">
        <v>0.50403684145573113</v>
      </c>
      <c r="E73" s="115">
        <v>776</v>
      </c>
      <c r="F73" s="114">
        <v>786</v>
      </c>
      <c r="G73" s="114">
        <v>787</v>
      </c>
      <c r="H73" s="114">
        <v>809</v>
      </c>
      <c r="I73" s="140">
        <v>834</v>
      </c>
      <c r="J73" s="115">
        <v>-58</v>
      </c>
      <c r="K73" s="116">
        <v>-6.9544364508393288</v>
      </c>
    </row>
    <row r="74" spans="1:11" ht="14.1" customHeight="1" x14ac:dyDescent="0.2">
      <c r="A74" s="306" t="s">
        <v>311</v>
      </c>
      <c r="B74" s="307" t="s">
        <v>312</v>
      </c>
      <c r="C74" s="308"/>
      <c r="D74" s="113">
        <v>0.33645758231194423</v>
      </c>
      <c r="E74" s="115">
        <v>518</v>
      </c>
      <c r="F74" s="114">
        <v>519</v>
      </c>
      <c r="G74" s="114">
        <v>514</v>
      </c>
      <c r="H74" s="114">
        <v>491</v>
      </c>
      <c r="I74" s="140">
        <v>491</v>
      </c>
      <c r="J74" s="115">
        <v>27</v>
      </c>
      <c r="K74" s="116">
        <v>5.4989816700610996</v>
      </c>
    </row>
    <row r="75" spans="1:11" ht="14.1" customHeight="1" x14ac:dyDescent="0.2">
      <c r="A75" s="306" t="s">
        <v>313</v>
      </c>
      <c r="B75" s="307" t="s">
        <v>314</v>
      </c>
      <c r="C75" s="308"/>
      <c r="D75" s="113">
        <v>1.6186337743655697</v>
      </c>
      <c r="E75" s="115">
        <v>2492</v>
      </c>
      <c r="F75" s="114">
        <v>2505</v>
      </c>
      <c r="G75" s="114">
        <v>2431</v>
      </c>
      <c r="H75" s="114">
        <v>2381</v>
      </c>
      <c r="I75" s="140">
        <v>2300</v>
      </c>
      <c r="J75" s="115">
        <v>192</v>
      </c>
      <c r="K75" s="116">
        <v>8.3478260869565215</v>
      </c>
    </row>
    <row r="76" spans="1:11" ht="14.1" customHeight="1" x14ac:dyDescent="0.2">
      <c r="A76" s="306">
        <v>91</v>
      </c>
      <c r="B76" s="307" t="s">
        <v>315</v>
      </c>
      <c r="C76" s="308"/>
      <c r="D76" s="113">
        <v>0.18186896341186176</v>
      </c>
      <c r="E76" s="115">
        <v>280</v>
      </c>
      <c r="F76" s="114">
        <v>286</v>
      </c>
      <c r="G76" s="114">
        <v>295</v>
      </c>
      <c r="H76" s="114">
        <v>303</v>
      </c>
      <c r="I76" s="140">
        <v>309</v>
      </c>
      <c r="J76" s="115">
        <v>-29</v>
      </c>
      <c r="K76" s="116">
        <v>-9.3851132686084142</v>
      </c>
    </row>
    <row r="77" spans="1:11" ht="14.1" customHeight="1" x14ac:dyDescent="0.2">
      <c r="A77" s="306">
        <v>92</v>
      </c>
      <c r="B77" s="307" t="s">
        <v>316</v>
      </c>
      <c r="C77" s="308"/>
      <c r="D77" s="113">
        <v>1.8940353475321032</v>
      </c>
      <c r="E77" s="115">
        <v>2916</v>
      </c>
      <c r="F77" s="114">
        <v>2915</v>
      </c>
      <c r="G77" s="114">
        <v>2907</v>
      </c>
      <c r="H77" s="114">
        <v>2931</v>
      </c>
      <c r="I77" s="140">
        <v>2975</v>
      </c>
      <c r="J77" s="115">
        <v>-59</v>
      </c>
      <c r="K77" s="116">
        <v>-1.9831932773109244</v>
      </c>
    </row>
    <row r="78" spans="1:11" ht="14.1" customHeight="1" x14ac:dyDescent="0.2">
      <c r="A78" s="306">
        <v>93</v>
      </c>
      <c r="B78" s="307" t="s">
        <v>317</v>
      </c>
      <c r="C78" s="308"/>
      <c r="D78" s="113">
        <v>0.12730827438830322</v>
      </c>
      <c r="E78" s="115">
        <v>196</v>
      </c>
      <c r="F78" s="114">
        <v>197</v>
      </c>
      <c r="G78" s="114">
        <v>196</v>
      </c>
      <c r="H78" s="114">
        <v>195</v>
      </c>
      <c r="I78" s="140">
        <v>205</v>
      </c>
      <c r="J78" s="115">
        <v>-9</v>
      </c>
      <c r="K78" s="116">
        <v>-4.3902439024390247</v>
      </c>
    </row>
    <row r="79" spans="1:11" ht="14.1" customHeight="1" x14ac:dyDescent="0.2">
      <c r="A79" s="306">
        <v>94</v>
      </c>
      <c r="B79" s="307" t="s">
        <v>318</v>
      </c>
      <c r="C79" s="308"/>
      <c r="D79" s="113">
        <v>0.65732639633144319</v>
      </c>
      <c r="E79" s="115">
        <v>1012</v>
      </c>
      <c r="F79" s="114">
        <v>1032</v>
      </c>
      <c r="G79" s="114">
        <v>1030</v>
      </c>
      <c r="H79" s="114">
        <v>990</v>
      </c>
      <c r="I79" s="140">
        <v>1030</v>
      </c>
      <c r="J79" s="115">
        <v>-18</v>
      </c>
      <c r="K79" s="116">
        <v>-1.7475728155339805</v>
      </c>
    </row>
    <row r="80" spans="1:11" ht="14.1" customHeight="1" x14ac:dyDescent="0.2">
      <c r="A80" s="306" t="s">
        <v>319</v>
      </c>
      <c r="B80" s="307" t="s">
        <v>320</v>
      </c>
      <c r="C80" s="308"/>
      <c r="D80" s="113">
        <v>3.0528004572705367E-2</v>
      </c>
      <c r="E80" s="115">
        <v>47</v>
      </c>
      <c r="F80" s="114">
        <v>45</v>
      </c>
      <c r="G80" s="114">
        <v>52</v>
      </c>
      <c r="H80" s="114">
        <v>43</v>
      </c>
      <c r="I80" s="140">
        <v>41</v>
      </c>
      <c r="J80" s="115">
        <v>6</v>
      </c>
      <c r="K80" s="116">
        <v>14.634146341463415</v>
      </c>
    </row>
    <row r="81" spans="1:11" ht="14.1" customHeight="1" x14ac:dyDescent="0.2">
      <c r="A81" s="310" t="s">
        <v>321</v>
      </c>
      <c r="B81" s="311" t="s">
        <v>224</v>
      </c>
      <c r="C81" s="312"/>
      <c r="D81" s="125">
        <v>0.76904590242730109</v>
      </c>
      <c r="E81" s="143">
        <v>1184</v>
      </c>
      <c r="F81" s="144">
        <v>1197</v>
      </c>
      <c r="G81" s="144">
        <v>1206</v>
      </c>
      <c r="H81" s="144">
        <v>1176</v>
      </c>
      <c r="I81" s="145">
        <v>1186</v>
      </c>
      <c r="J81" s="143">
        <v>-2</v>
      </c>
      <c r="K81" s="146">
        <v>-0.16863406408094436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33787</v>
      </c>
      <c r="E12" s="114">
        <v>35293</v>
      </c>
      <c r="F12" s="114">
        <v>35324</v>
      </c>
      <c r="G12" s="114">
        <v>35471</v>
      </c>
      <c r="H12" s="140">
        <v>35513</v>
      </c>
      <c r="I12" s="115">
        <v>-1726</v>
      </c>
      <c r="J12" s="116">
        <v>-4.8601920423506888</v>
      </c>
      <c r="K12"/>
      <c r="L12"/>
      <c r="M12"/>
      <c r="N12"/>
      <c r="O12"/>
      <c r="P12"/>
    </row>
    <row r="13" spans="1:16" s="110" customFormat="1" ht="14.45" customHeight="1" x14ac:dyDescent="0.2">
      <c r="A13" s="120" t="s">
        <v>105</v>
      </c>
      <c r="B13" s="119" t="s">
        <v>106</v>
      </c>
      <c r="C13" s="113">
        <v>41.951046260396012</v>
      </c>
      <c r="D13" s="115">
        <v>14174</v>
      </c>
      <c r="E13" s="114">
        <v>14701</v>
      </c>
      <c r="F13" s="114">
        <v>14672</v>
      </c>
      <c r="G13" s="114">
        <v>14679</v>
      </c>
      <c r="H13" s="140">
        <v>14794</v>
      </c>
      <c r="I13" s="115">
        <v>-620</v>
      </c>
      <c r="J13" s="116">
        <v>-4.190888197918075</v>
      </c>
      <c r="K13"/>
      <c r="L13"/>
      <c r="M13"/>
      <c r="N13"/>
      <c r="O13"/>
      <c r="P13"/>
    </row>
    <row r="14" spans="1:16" s="110" customFormat="1" ht="14.45" customHeight="1" x14ac:dyDescent="0.2">
      <c r="A14" s="120"/>
      <c r="B14" s="119" t="s">
        <v>107</v>
      </c>
      <c r="C14" s="113">
        <v>58.048953739603988</v>
      </c>
      <c r="D14" s="115">
        <v>19613</v>
      </c>
      <c r="E14" s="114">
        <v>20592</v>
      </c>
      <c r="F14" s="114">
        <v>20652</v>
      </c>
      <c r="G14" s="114">
        <v>20792</v>
      </c>
      <c r="H14" s="140">
        <v>20719</v>
      </c>
      <c r="I14" s="115">
        <v>-1106</v>
      </c>
      <c r="J14" s="116">
        <v>-5.3380954679279888</v>
      </c>
      <c r="K14"/>
      <c r="L14"/>
      <c r="M14"/>
      <c r="N14"/>
      <c r="O14"/>
      <c r="P14"/>
    </row>
    <row r="15" spans="1:16" s="110" customFormat="1" ht="14.45" customHeight="1" x14ac:dyDescent="0.2">
      <c r="A15" s="118" t="s">
        <v>105</v>
      </c>
      <c r="B15" s="121" t="s">
        <v>108</v>
      </c>
      <c r="C15" s="113">
        <v>15.443809749311866</v>
      </c>
      <c r="D15" s="115">
        <v>5218</v>
      </c>
      <c r="E15" s="114">
        <v>5589</v>
      </c>
      <c r="F15" s="114">
        <v>5579</v>
      </c>
      <c r="G15" s="114">
        <v>5729</v>
      </c>
      <c r="H15" s="140">
        <v>5624</v>
      </c>
      <c r="I15" s="115">
        <v>-406</v>
      </c>
      <c r="J15" s="116">
        <v>-7.2190611664295874</v>
      </c>
      <c r="K15"/>
      <c r="L15"/>
      <c r="M15"/>
      <c r="N15"/>
      <c r="O15"/>
      <c r="P15"/>
    </row>
    <row r="16" spans="1:16" s="110" customFormat="1" ht="14.45" customHeight="1" x14ac:dyDescent="0.2">
      <c r="A16" s="118"/>
      <c r="B16" s="121" t="s">
        <v>109</v>
      </c>
      <c r="C16" s="113">
        <v>46.730991209636841</v>
      </c>
      <c r="D16" s="115">
        <v>15789</v>
      </c>
      <c r="E16" s="114">
        <v>16571</v>
      </c>
      <c r="F16" s="114">
        <v>16637</v>
      </c>
      <c r="G16" s="114">
        <v>16794</v>
      </c>
      <c r="H16" s="140">
        <v>16972</v>
      </c>
      <c r="I16" s="115">
        <v>-1183</v>
      </c>
      <c r="J16" s="116">
        <v>-6.970304030167334</v>
      </c>
      <c r="K16"/>
      <c r="L16"/>
      <c r="M16"/>
      <c r="N16"/>
      <c r="O16"/>
      <c r="P16"/>
    </row>
    <row r="17" spans="1:16" s="110" customFormat="1" ht="14.45" customHeight="1" x14ac:dyDescent="0.2">
      <c r="A17" s="118"/>
      <c r="B17" s="121" t="s">
        <v>110</v>
      </c>
      <c r="C17" s="113">
        <v>22.126853523544558</v>
      </c>
      <c r="D17" s="115">
        <v>7476</v>
      </c>
      <c r="E17" s="114">
        <v>7634</v>
      </c>
      <c r="F17" s="114">
        <v>7646</v>
      </c>
      <c r="G17" s="114">
        <v>7636</v>
      </c>
      <c r="H17" s="140">
        <v>7637</v>
      </c>
      <c r="I17" s="115">
        <v>-161</v>
      </c>
      <c r="J17" s="116">
        <v>-2.1081576535288726</v>
      </c>
      <c r="K17"/>
      <c r="L17"/>
      <c r="M17"/>
      <c r="N17"/>
      <c r="O17"/>
      <c r="P17"/>
    </row>
    <row r="18" spans="1:16" s="110" customFormat="1" ht="14.45" customHeight="1" x14ac:dyDescent="0.2">
      <c r="A18" s="120"/>
      <c r="B18" s="121" t="s">
        <v>111</v>
      </c>
      <c r="C18" s="113">
        <v>15.698345517506734</v>
      </c>
      <c r="D18" s="115">
        <v>5304</v>
      </c>
      <c r="E18" s="114">
        <v>5499</v>
      </c>
      <c r="F18" s="114">
        <v>5462</v>
      </c>
      <c r="G18" s="114">
        <v>5312</v>
      </c>
      <c r="H18" s="140">
        <v>5280</v>
      </c>
      <c r="I18" s="115">
        <v>24</v>
      </c>
      <c r="J18" s="116">
        <v>0.45454545454545453</v>
      </c>
      <c r="K18"/>
      <c r="L18"/>
      <c r="M18"/>
      <c r="N18"/>
      <c r="O18"/>
      <c r="P18"/>
    </row>
    <row r="19" spans="1:16" s="110" customFormat="1" ht="14.45" customHeight="1" x14ac:dyDescent="0.2">
      <c r="A19" s="120"/>
      <c r="B19" s="121" t="s">
        <v>112</v>
      </c>
      <c r="C19" s="113">
        <v>1.5094562997602627</v>
      </c>
      <c r="D19" s="115">
        <v>510</v>
      </c>
      <c r="E19" s="114">
        <v>516</v>
      </c>
      <c r="F19" s="114">
        <v>546</v>
      </c>
      <c r="G19" s="114">
        <v>482</v>
      </c>
      <c r="H19" s="140">
        <v>513</v>
      </c>
      <c r="I19" s="115">
        <v>-3</v>
      </c>
      <c r="J19" s="116">
        <v>-0.58479532163742687</v>
      </c>
      <c r="K19"/>
      <c r="L19"/>
      <c r="M19"/>
      <c r="N19"/>
      <c r="O19"/>
      <c r="P19"/>
    </row>
    <row r="20" spans="1:16" s="110" customFormat="1" ht="14.45" customHeight="1" x14ac:dyDescent="0.2">
      <c r="A20" s="120" t="s">
        <v>113</v>
      </c>
      <c r="B20" s="119" t="s">
        <v>116</v>
      </c>
      <c r="C20" s="113">
        <v>82.519904105129186</v>
      </c>
      <c r="D20" s="115">
        <v>27881</v>
      </c>
      <c r="E20" s="114">
        <v>29049</v>
      </c>
      <c r="F20" s="114">
        <v>29134</v>
      </c>
      <c r="G20" s="114">
        <v>29299</v>
      </c>
      <c r="H20" s="140">
        <v>29381</v>
      </c>
      <c r="I20" s="115">
        <v>-1500</v>
      </c>
      <c r="J20" s="116">
        <v>-5.1053401858343825</v>
      </c>
      <c r="K20"/>
      <c r="L20"/>
      <c r="M20"/>
      <c r="N20"/>
      <c r="O20"/>
      <c r="P20"/>
    </row>
    <row r="21" spans="1:16" s="110" customFormat="1" ht="14.45" customHeight="1" x14ac:dyDescent="0.2">
      <c r="A21" s="123"/>
      <c r="B21" s="124" t="s">
        <v>117</v>
      </c>
      <c r="C21" s="125">
        <v>17.349868292538549</v>
      </c>
      <c r="D21" s="143">
        <v>5862</v>
      </c>
      <c r="E21" s="144">
        <v>6192</v>
      </c>
      <c r="F21" s="144">
        <v>6139</v>
      </c>
      <c r="G21" s="144">
        <v>6125</v>
      </c>
      <c r="H21" s="145">
        <v>6089</v>
      </c>
      <c r="I21" s="143">
        <v>-227</v>
      </c>
      <c r="J21" s="146">
        <v>-3.7280341599605848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90202</v>
      </c>
      <c r="E23" s="114">
        <v>94287</v>
      </c>
      <c r="F23" s="114">
        <v>94463</v>
      </c>
      <c r="G23" s="114">
        <v>94676</v>
      </c>
      <c r="H23" s="140">
        <v>94183</v>
      </c>
      <c r="I23" s="115">
        <v>-3981</v>
      </c>
      <c r="J23" s="116">
        <v>-4.2268774619623501</v>
      </c>
      <c r="K23"/>
      <c r="L23"/>
      <c r="M23"/>
      <c r="N23"/>
      <c r="O23"/>
      <c r="P23"/>
    </row>
    <row r="24" spans="1:16" s="110" customFormat="1" ht="14.45" customHeight="1" x14ac:dyDescent="0.2">
      <c r="A24" s="120" t="s">
        <v>105</v>
      </c>
      <c r="B24" s="119" t="s">
        <v>106</v>
      </c>
      <c r="C24" s="113">
        <v>40.877142413693711</v>
      </c>
      <c r="D24" s="115">
        <v>36872</v>
      </c>
      <c r="E24" s="114">
        <v>38182</v>
      </c>
      <c r="F24" s="114">
        <v>38146</v>
      </c>
      <c r="G24" s="114">
        <v>38074</v>
      </c>
      <c r="H24" s="140">
        <v>38000</v>
      </c>
      <c r="I24" s="115">
        <v>-1128</v>
      </c>
      <c r="J24" s="116">
        <v>-2.9684210526315788</v>
      </c>
      <c r="K24"/>
      <c r="L24"/>
      <c r="M24"/>
      <c r="N24"/>
      <c r="O24"/>
      <c r="P24"/>
    </row>
    <row r="25" spans="1:16" s="110" customFormat="1" ht="14.45" customHeight="1" x14ac:dyDescent="0.2">
      <c r="A25" s="120"/>
      <c r="B25" s="119" t="s">
        <v>107</v>
      </c>
      <c r="C25" s="113">
        <v>59.122857586306289</v>
      </c>
      <c r="D25" s="115">
        <v>53330</v>
      </c>
      <c r="E25" s="114">
        <v>56105</v>
      </c>
      <c r="F25" s="114">
        <v>56317</v>
      </c>
      <c r="G25" s="114">
        <v>56602</v>
      </c>
      <c r="H25" s="140">
        <v>56183</v>
      </c>
      <c r="I25" s="115">
        <v>-2853</v>
      </c>
      <c r="J25" s="116">
        <v>-5.078048520014951</v>
      </c>
      <c r="K25"/>
      <c r="L25"/>
      <c r="M25"/>
      <c r="N25"/>
      <c r="O25"/>
      <c r="P25"/>
    </row>
    <row r="26" spans="1:16" s="110" customFormat="1" ht="14.45" customHeight="1" x14ac:dyDescent="0.2">
      <c r="A26" s="118" t="s">
        <v>105</v>
      </c>
      <c r="B26" s="121" t="s">
        <v>108</v>
      </c>
      <c r="C26" s="113">
        <v>14.314538480299772</v>
      </c>
      <c r="D26" s="115">
        <v>12912</v>
      </c>
      <c r="E26" s="114">
        <v>13972</v>
      </c>
      <c r="F26" s="114">
        <v>13986</v>
      </c>
      <c r="G26" s="114">
        <v>14300</v>
      </c>
      <c r="H26" s="140">
        <v>13857</v>
      </c>
      <c r="I26" s="115">
        <v>-945</v>
      </c>
      <c r="J26" s="116">
        <v>-6.8196579346178829</v>
      </c>
      <c r="K26"/>
      <c r="L26"/>
      <c r="M26"/>
      <c r="N26"/>
      <c r="O26"/>
      <c r="P26"/>
    </row>
    <row r="27" spans="1:16" s="110" customFormat="1" ht="14.45" customHeight="1" x14ac:dyDescent="0.2">
      <c r="A27" s="118"/>
      <c r="B27" s="121" t="s">
        <v>109</v>
      </c>
      <c r="C27" s="113">
        <v>44.975721159176068</v>
      </c>
      <c r="D27" s="115">
        <v>40569</v>
      </c>
      <c r="E27" s="114">
        <v>42612</v>
      </c>
      <c r="F27" s="114">
        <v>42837</v>
      </c>
      <c r="G27" s="114">
        <v>42956</v>
      </c>
      <c r="H27" s="140">
        <v>43201</v>
      </c>
      <c r="I27" s="115">
        <v>-2632</v>
      </c>
      <c r="J27" s="116">
        <v>-6.0924515636212124</v>
      </c>
      <c r="K27"/>
      <c r="L27"/>
      <c r="M27"/>
      <c r="N27"/>
      <c r="O27"/>
      <c r="P27"/>
    </row>
    <row r="28" spans="1:16" s="110" customFormat="1" ht="14.45" customHeight="1" x14ac:dyDescent="0.2">
      <c r="A28" s="118"/>
      <c r="B28" s="121" t="s">
        <v>110</v>
      </c>
      <c r="C28" s="113">
        <v>23.415223609232612</v>
      </c>
      <c r="D28" s="115">
        <v>21121</v>
      </c>
      <c r="E28" s="114">
        <v>21639</v>
      </c>
      <c r="F28" s="114">
        <v>21716</v>
      </c>
      <c r="G28" s="114">
        <v>21785</v>
      </c>
      <c r="H28" s="140">
        <v>21700</v>
      </c>
      <c r="I28" s="115">
        <v>-579</v>
      </c>
      <c r="J28" s="116">
        <v>-2.6682027649769586</v>
      </c>
      <c r="K28"/>
      <c r="L28"/>
      <c r="M28"/>
      <c r="N28"/>
      <c r="O28"/>
      <c r="P28"/>
    </row>
    <row r="29" spans="1:16" s="110" customFormat="1" ht="14.45" customHeight="1" x14ac:dyDescent="0.2">
      <c r="A29" s="118"/>
      <c r="B29" s="121" t="s">
        <v>111</v>
      </c>
      <c r="C29" s="113">
        <v>17.294516751291546</v>
      </c>
      <c r="D29" s="115">
        <v>15600</v>
      </c>
      <c r="E29" s="114">
        <v>16064</v>
      </c>
      <c r="F29" s="114">
        <v>15924</v>
      </c>
      <c r="G29" s="114">
        <v>15635</v>
      </c>
      <c r="H29" s="140">
        <v>15425</v>
      </c>
      <c r="I29" s="115">
        <v>175</v>
      </c>
      <c r="J29" s="116">
        <v>1.1345218800648298</v>
      </c>
      <c r="K29"/>
      <c r="L29"/>
      <c r="M29"/>
      <c r="N29"/>
      <c r="O29"/>
      <c r="P29"/>
    </row>
    <row r="30" spans="1:16" s="110" customFormat="1" ht="14.45" customHeight="1" x14ac:dyDescent="0.2">
      <c r="A30" s="120"/>
      <c r="B30" s="121" t="s">
        <v>112</v>
      </c>
      <c r="C30" s="113">
        <v>1.7161482007050841</v>
      </c>
      <c r="D30" s="115">
        <v>1548</v>
      </c>
      <c r="E30" s="114">
        <v>1607</v>
      </c>
      <c r="F30" s="114">
        <v>1752</v>
      </c>
      <c r="G30" s="114">
        <v>1516</v>
      </c>
      <c r="H30" s="140">
        <v>1489</v>
      </c>
      <c r="I30" s="115">
        <v>59</v>
      </c>
      <c r="J30" s="116">
        <v>3.9623908663532572</v>
      </c>
      <c r="K30"/>
      <c r="L30"/>
      <c r="M30"/>
      <c r="N30"/>
      <c r="O30"/>
      <c r="P30"/>
    </row>
    <row r="31" spans="1:16" s="110" customFormat="1" ht="14.45" customHeight="1" x14ac:dyDescent="0.2">
      <c r="A31" s="120" t="s">
        <v>113</v>
      </c>
      <c r="B31" s="119" t="s">
        <v>116</v>
      </c>
      <c r="C31" s="113">
        <v>87.254162878871867</v>
      </c>
      <c r="D31" s="115">
        <v>78705</v>
      </c>
      <c r="E31" s="114">
        <v>82181</v>
      </c>
      <c r="F31" s="114">
        <v>82463</v>
      </c>
      <c r="G31" s="114">
        <v>82764</v>
      </c>
      <c r="H31" s="140">
        <v>82419</v>
      </c>
      <c r="I31" s="115">
        <v>-3714</v>
      </c>
      <c r="J31" s="116">
        <v>-4.5062424926291271</v>
      </c>
      <c r="K31"/>
      <c r="L31"/>
      <c r="M31"/>
      <c r="N31"/>
      <c r="O31"/>
      <c r="P31"/>
    </row>
    <row r="32" spans="1:16" s="110" customFormat="1" ht="14.45" customHeight="1" x14ac:dyDescent="0.2">
      <c r="A32" s="123"/>
      <c r="B32" s="124" t="s">
        <v>117</v>
      </c>
      <c r="C32" s="125">
        <v>12.601716148200705</v>
      </c>
      <c r="D32" s="143">
        <v>11367</v>
      </c>
      <c r="E32" s="144">
        <v>11970</v>
      </c>
      <c r="F32" s="144">
        <v>11880</v>
      </c>
      <c r="G32" s="144">
        <v>11790</v>
      </c>
      <c r="H32" s="145">
        <v>11652</v>
      </c>
      <c r="I32" s="143">
        <v>-285</v>
      </c>
      <c r="J32" s="146">
        <v>-2.4459320288362512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28954</v>
      </c>
      <c r="E56" s="114">
        <v>30481</v>
      </c>
      <c r="F56" s="114">
        <v>30357</v>
      </c>
      <c r="G56" s="114">
        <v>30576</v>
      </c>
      <c r="H56" s="140">
        <v>30442</v>
      </c>
      <c r="I56" s="115">
        <v>-1488</v>
      </c>
      <c r="J56" s="116">
        <v>-4.8879837067209779</v>
      </c>
      <c r="K56"/>
      <c r="L56"/>
      <c r="M56"/>
      <c r="N56"/>
      <c r="O56"/>
      <c r="P56"/>
    </row>
    <row r="57" spans="1:16" s="110" customFormat="1" ht="14.45" customHeight="1" x14ac:dyDescent="0.2">
      <c r="A57" s="120" t="s">
        <v>105</v>
      </c>
      <c r="B57" s="119" t="s">
        <v>106</v>
      </c>
      <c r="C57" s="113">
        <v>41.994197692892172</v>
      </c>
      <c r="D57" s="115">
        <v>12159</v>
      </c>
      <c r="E57" s="114">
        <v>12779</v>
      </c>
      <c r="F57" s="114">
        <v>12709</v>
      </c>
      <c r="G57" s="114">
        <v>12714</v>
      </c>
      <c r="H57" s="140">
        <v>12758</v>
      </c>
      <c r="I57" s="115">
        <v>-599</v>
      </c>
      <c r="J57" s="116">
        <v>-4.6950932748079639</v>
      </c>
    </row>
    <row r="58" spans="1:16" s="110" customFormat="1" ht="14.45" customHeight="1" x14ac:dyDescent="0.2">
      <c r="A58" s="120"/>
      <c r="B58" s="119" t="s">
        <v>107</v>
      </c>
      <c r="C58" s="113">
        <v>58.005802307107828</v>
      </c>
      <c r="D58" s="115">
        <v>16795</v>
      </c>
      <c r="E58" s="114">
        <v>17702</v>
      </c>
      <c r="F58" s="114">
        <v>17648</v>
      </c>
      <c r="G58" s="114">
        <v>17862</v>
      </c>
      <c r="H58" s="140">
        <v>17684</v>
      </c>
      <c r="I58" s="115">
        <v>-889</v>
      </c>
      <c r="J58" s="116">
        <v>-5.0271431802759556</v>
      </c>
    </row>
    <row r="59" spans="1:16" s="110" customFormat="1" ht="14.45" customHeight="1" x14ac:dyDescent="0.2">
      <c r="A59" s="118" t="s">
        <v>105</v>
      </c>
      <c r="B59" s="121" t="s">
        <v>108</v>
      </c>
      <c r="C59" s="113">
        <v>15.251778683428887</v>
      </c>
      <c r="D59" s="115">
        <v>4416</v>
      </c>
      <c r="E59" s="114">
        <v>4833</v>
      </c>
      <c r="F59" s="114">
        <v>4752</v>
      </c>
      <c r="G59" s="114">
        <v>4947</v>
      </c>
      <c r="H59" s="140">
        <v>4823</v>
      </c>
      <c r="I59" s="115">
        <v>-407</v>
      </c>
      <c r="J59" s="116">
        <v>-8.4387310802405135</v>
      </c>
    </row>
    <row r="60" spans="1:16" s="110" customFormat="1" ht="14.45" customHeight="1" x14ac:dyDescent="0.2">
      <c r="A60" s="118"/>
      <c r="B60" s="121" t="s">
        <v>109</v>
      </c>
      <c r="C60" s="113">
        <v>47.613455826483388</v>
      </c>
      <c r="D60" s="115">
        <v>13786</v>
      </c>
      <c r="E60" s="114">
        <v>14575</v>
      </c>
      <c r="F60" s="114">
        <v>14576</v>
      </c>
      <c r="G60" s="114">
        <v>14632</v>
      </c>
      <c r="H60" s="140">
        <v>14740</v>
      </c>
      <c r="I60" s="115">
        <v>-954</v>
      </c>
      <c r="J60" s="116">
        <v>-6.4721845318860245</v>
      </c>
    </row>
    <row r="61" spans="1:16" s="110" customFormat="1" ht="14.45" customHeight="1" x14ac:dyDescent="0.2">
      <c r="A61" s="118"/>
      <c r="B61" s="121" t="s">
        <v>110</v>
      </c>
      <c r="C61" s="113">
        <v>21.240588519720937</v>
      </c>
      <c r="D61" s="115">
        <v>6150</v>
      </c>
      <c r="E61" s="114">
        <v>6295</v>
      </c>
      <c r="F61" s="114">
        <v>6291</v>
      </c>
      <c r="G61" s="114">
        <v>6327</v>
      </c>
      <c r="H61" s="140">
        <v>6312</v>
      </c>
      <c r="I61" s="115">
        <v>-162</v>
      </c>
      <c r="J61" s="116">
        <v>-2.5665399239543727</v>
      </c>
    </row>
    <row r="62" spans="1:16" s="110" customFormat="1" ht="14.45" customHeight="1" x14ac:dyDescent="0.2">
      <c r="A62" s="120"/>
      <c r="B62" s="121" t="s">
        <v>111</v>
      </c>
      <c r="C62" s="113">
        <v>15.894176970366789</v>
      </c>
      <c r="D62" s="115">
        <v>4602</v>
      </c>
      <c r="E62" s="114">
        <v>4778</v>
      </c>
      <c r="F62" s="114">
        <v>4738</v>
      </c>
      <c r="G62" s="114">
        <v>4670</v>
      </c>
      <c r="H62" s="140">
        <v>4567</v>
      </c>
      <c r="I62" s="115">
        <v>35</v>
      </c>
      <c r="J62" s="116">
        <v>0.76636741843661049</v>
      </c>
    </row>
    <row r="63" spans="1:16" s="110" customFormat="1" ht="14.45" customHeight="1" x14ac:dyDescent="0.2">
      <c r="A63" s="120"/>
      <c r="B63" s="121" t="s">
        <v>112</v>
      </c>
      <c r="C63" s="113">
        <v>1.4712993023416454</v>
      </c>
      <c r="D63" s="115">
        <v>426</v>
      </c>
      <c r="E63" s="114">
        <v>441</v>
      </c>
      <c r="F63" s="114">
        <v>493</v>
      </c>
      <c r="G63" s="114">
        <v>444</v>
      </c>
      <c r="H63" s="140">
        <v>442</v>
      </c>
      <c r="I63" s="115">
        <v>-16</v>
      </c>
      <c r="J63" s="116">
        <v>-3.6199095022624435</v>
      </c>
    </row>
    <row r="64" spans="1:16" s="110" customFormat="1" ht="14.45" customHeight="1" x14ac:dyDescent="0.2">
      <c r="A64" s="120" t="s">
        <v>113</v>
      </c>
      <c r="B64" s="119" t="s">
        <v>116</v>
      </c>
      <c r="C64" s="113">
        <v>85.311183256199485</v>
      </c>
      <c r="D64" s="115">
        <v>24701</v>
      </c>
      <c r="E64" s="114">
        <v>25917</v>
      </c>
      <c r="F64" s="114">
        <v>25947</v>
      </c>
      <c r="G64" s="114">
        <v>26177</v>
      </c>
      <c r="H64" s="140">
        <v>26113</v>
      </c>
      <c r="I64" s="115">
        <v>-1412</v>
      </c>
      <c r="J64" s="116">
        <v>-5.4072684103703139</v>
      </c>
    </row>
    <row r="65" spans="1:10" s="110" customFormat="1" ht="14.45" customHeight="1" x14ac:dyDescent="0.2">
      <c r="A65" s="123"/>
      <c r="B65" s="124" t="s">
        <v>117</v>
      </c>
      <c r="C65" s="125">
        <v>14.550666574566554</v>
      </c>
      <c r="D65" s="143">
        <v>4213</v>
      </c>
      <c r="E65" s="144">
        <v>4519</v>
      </c>
      <c r="F65" s="144">
        <v>4368</v>
      </c>
      <c r="G65" s="144">
        <v>4361</v>
      </c>
      <c r="H65" s="145">
        <v>4289</v>
      </c>
      <c r="I65" s="143">
        <v>-76</v>
      </c>
      <c r="J65" s="146">
        <v>-1.7719748193051994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33787</v>
      </c>
      <c r="G11" s="114">
        <v>35293</v>
      </c>
      <c r="H11" s="114">
        <v>35324</v>
      </c>
      <c r="I11" s="114">
        <v>35471</v>
      </c>
      <c r="J11" s="140">
        <v>35513</v>
      </c>
      <c r="K11" s="114">
        <v>-1726</v>
      </c>
      <c r="L11" s="116">
        <v>-4.8601920423506888</v>
      </c>
    </row>
    <row r="12" spans="1:17" s="110" customFormat="1" ht="24" customHeight="1" x14ac:dyDescent="0.2">
      <c r="A12" s="606" t="s">
        <v>185</v>
      </c>
      <c r="B12" s="607"/>
      <c r="C12" s="607"/>
      <c r="D12" s="608"/>
      <c r="E12" s="113">
        <v>41.951046260396012</v>
      </c>
      <c r="F12" s="115">
        <v>14174</v>
      </c>
      <c r="G12" s="114">
        <v>14701</v>
      </c>
      <c r="H12" s="114">
        <v>14672</v>
      </c>
      <c r="I12" s="114">
        <v>14679</v>
      </c>
      <c r="J12" s="140">
        <v>14794</v>
      </c>
      <c r="K12" s="114">
        <v>-620</v>
      </c>
      <c r="L12" s="116">
        <v>-4.190888197918075</v>
      </c>
    </row>
    <row r="13" spans="1:17" s="110" customFormat="1" ht="15" customHeight="1" x14ac:dyDescent="0.2">
      <c r="A13" s="120"/>
      <c r="B13" s="609" t="s">
        <v>107</v>
      </c>
      <c r="C13" s="609"/>
      <c r="E13" s="113">
        <v>58.048953739603988</v>
      </c>
      <c r="F13" s="115">
        <v>19613</v>
      </c>
      <c r="G13" s="114">
        <v>20592</v>
      </c>
      <c r="H13" s="114">
        <v>20652</v>
      </c>
      <c r="I13" s="114">
        <v>20792</v>
      </c>
      <c r="J13" s="140">
        <v>20719</v>
      </c>
      <c r="K13" s="114">
        <v>-1106</v>
      </c>
      <c r="L13" s="116">
        <v>-5.3380954679279888</v>
      </c>
    </row>
    <row r="14" spans="1:17" s="110" customFormat="1" ht="22.5" customHeight="1" x14ac:dyDescent="0.2">
      <c r="A14" s="606" t="s">
        <v>186</v>
      </c>
      <c r="B14" s="607"/>
      <c r="C14" s="607"/>
      <c r="D14" s="608"/>
      <c r="E14" s="113">
        <v>15.443809749311866</v>
      </c>
      <c r="F14" s="115">
        <v>5218</v>
      </c>
      <c r="G14" s="114">
        <v>5589</v>
      </c>
      <c r="H14" s="114">
        <v>5579</v>
      </c>
      <c r="I14" s="114">
        <v>5729</v>
      </c>
      <c r="J14" s="140">
        <v>5624</v>
      </c>
      <c r="K14" s="114">
        <v>-406</v>
      </c>
      <c r="L14" s="116">
        <v>-7.2190611664295874</v>
      </c>
    </row>
    <row r="15" spans="1:17" s="110" customFormat="1" ht="15" customHeight="1" x14ac:dyDescent="0.2">
      <c r="A15" s="120"/>
      <c r="B15" s="119"/>
      <c r="C15" s="258" t="s">
        <v>106</v>
      </c>
      <c r="E15" s="113">
        <v>47.431966270601762</v>
      </c>
      <c r="F15" s="115">
        <v>2475</v>
      </c>
      <c r="G15" s="114">
        <v>2613</v>
      </c>
      <c r="H15" s="114">
        <v>2589</v>
      </c>
      <c r="I15" s="114">
        <v>2638</v>
      </c>
      <c r="J15" s="140">
        <v>2637</v>
      </c>
      <c r="K15" s="114">
        <v>-162</v>
      </c>
      <c r="L15" s="116">
        <v>-6.1433447098976108</v>
      </c>
    </row>
    <row r="16" spans="1:17" s="110" customFormat="1" ht="15" customHeight="1" x14ac:dyDescent="0.2">
      <c r="A16" s="120"/>
      <c r="B16" s="119"/>
      <c r="C16" s="258" t="s">
        <v>107</v>
      </c>
      <c r="E16" s="113">
        <v>52.568033729398238</v>
      </c>
      <c r="F16" s="115">
        <v>2743</v>
      </c>
      <c r="G16" s="114">
        <v>2976</v>
      </c>
      <c r="H16" s="114">
        <v>2990</v>
      </c>
      <c r="I16" s="114">
        <v>3091</v>
      </c>
      <c r="J16" s="140">
        <v>2987</v>
      </c>
      <c r="K16" s="114">
        <v>-244</v>
      </c>
      <c r="L16" s="116">
        <v>-8.1687311683963841</v>
      </c>
    </row>
    <row r="17" spans="1:12" s="110" customFormat="1" ht="15" customHeight="1" x14ac:dyDescent="0.2">
      <c r="A17" s="120"/>
      <c r="B17" s="121" t="s">
        <v>109</v>
      </c>
      <c r="C17" s="258"/>
      <c r="E17" s="113">
        <v>46.730991209636841</v>
      </c>
      <c r="F17" s="115">
        <v>15789</v>
      </c>
      <c r="G17" s="114">
        <v>16571</v>
      </c>
      <c r="H17" s="114">
        <v>16637</v>
      </c>
      <c r="I17" s="114">
        <v>16794</v>
      </c>
      <c r="J17" s="140">
        <v>16972</v>
      </c>
      <c r="K17" s="114">
        <v>-1183</v>
      </c>
      <c r="L17" s="116">
        <v>-6.970304030167334</v>
      </c>
    </row>
    <row r="18" spans="1:12" s="110" customFormat="1" ht="15" customHeight="1" x14ac:dyDescent="0.2">
      <c r="A18" s="120"/>
      <c r="B18" s="119"/>
      <c r="C18" s="258" t="s">
        <v>106</v>
      </c>
      <c r="E18" s="113">
        <v>38.381151434543035</v>
      </c>
      <c r="F18" s="115">
        <v>6060</v>
      </c>
      <c r="G18" s="114">
        <v>6303</v>
      </c>
      <c r="H18" s="114">
        <v>6295</v>
      </c>
      <c r="I18" s="114">
        <v>6319</v>
      </c>
      <c r="J18" s="140">
        <v>6417</v>
      </c>
      <c r="K18" s="114">
        <v>-357</v>
      </c>
      <c r="L18" s="116">
        <v>-5.5633473585787749</v>
      </c>
    </row>
    <row r="19" spans="1:12" s="110" customFormat="1" ht="15" customHeight="1" x14ac:dyDescent="0.2">
      <c r="A19" s="120"/>
      <c r="B19" s="119"/>
      <c r="C19" s="258" t="s">
        <v>107</v>
      </c>
      <c r="E19" s="113">
        <v>61.618848565456965</v>
      </c>
      <c r="F19" s="115">
        <v>9729</v>
      </c>
      <c r="G19" s="114">
        <v>10268</v>
      </c>
      <c r="H19" s="114">
        <v>10342</v>
      </c>
      <c r="I19" s="114">
        <v>10475</v>
      </c>
      <c r="J19" s="140">
        <v>10555</v>
      </c>
      <c r="K19" s="114">
        <v>-826</v>
      </c>
      <c r="L19" s="116">
        <v>-7.8256750355281861</v>
      </c>
    </row>
    <row r="20" spans="1:12" s="110" customFormat="1" ht="15" customHeight="1" x14ac:dyDescent="0.2">
      <c r="A20" s="120"/>
      <c r="B20" s="121" t="s">
        <v>110</v>
      </c>
      <c r="C20" s="258"/>
      <c r="E20" s="113">
        <v>22.126853523544558</v>
      </c>
      <c r="F20" s="115">
        <v>7476</v>
      </c>
      <c r="G20" s="114">
        <v>7634</v>
      </c>
      <c r="H20" s="114">
        <v>7646</v>
      </c>
      <c r="I20" s="114">
        <v>7636</v>
      </c>
      <c r="J20" s="140">
        <v>7637</v>
      </c>
      <c r="K20" s="114">
        <v>-161</v>
      </c>
      <c r="L20" s="116">
        <v>-2.1081576535288726</v>
      </c>
    </row>
    <row r="21" spans="1:12" s="110" customFormat="1" ht="15" customHeight="1" x14ac:dyDescent="0.2">
      <c r="A21" s="120"/>
      <c r="B21" s="119"/>
      <c r="C21" s="258" t="s">
        <v>106</v>
      </c>
      <c r="E21" s="113">
        <v>38.108614232209739</v>
      </c>
      <c r="F21" s="115">
        <v>2849</v>
      </c>
      <c r="G21" s="114">
        <v>2926</v>
      </c>
      <c r="H21" s="114">
        <v>2941</v>
      </c>
      <c r="I21" s="114">
        <v>2943</v>
      </c>
      <c r="J21" s="140">
        <v>2969</v>
      </c>
      <c r="K21" s="114">
        <v>-120</v>
      </c>
      <c r="L21" s="116">
        <v>-4.0417649040080832</v>
      </c>
    </row>
    <row r="22" spans="1:12" s="110" customFormat="1" ht="15" customHeight="1" x14ac:dyDescent="0.2">
      <c r="A22" s="120"/>
      <c r="B22" s="119"/>
      <c r="C22" s="258" t="s">
        <v>107</v>
      </c>
      <c r="E22" s="113">
        <v>61.891385767790261</v>
      </c>
      <c r="F22" s="115">
        <v>4627</v>
      </c>
      <c r="G22" s="114">
        <v>4708</v>
      </c>
      <c r="H22" s="114">
        <v>4705</v>
      </c>
      <c r="I22" s="114">
        <v>4693</v>
      </c>
      <c r="J22" s="140">
        <v>4668</v>
      </c>
      <c r="K22" s="114">
        <v>-41</v>
      </c>
      <c r="L22" s="116">
        <v>-0.8783204798628963</v>
      </c>
    </row>
    <row r="23" spans="1:12" s="110" customFormat="1" ht="15" customHeight="1" x14ac:dyDescent="0.2">
      <c r="A23" s="120"/>
      <c r="B23" s="121" t="s">
        <v>111</v>
      </c>
      <c r="C23" s="258"/>
      <c r="E23" s="113">
        <v>15.698345517506734</v>
      </c>
      <c r="F23" s="115">
        <v>5304</v>
      </c>
      <c r="G23" s="114">
        <v>5499</v>
      </c>
      <c r="H23" s="114">
        <v>5462</v>
      </c>
      <c r="I23" s="114">
        <v>5312</v>
      </c>
      <c r="J23" s="140">
        <v>5280</v>
      </c>
      <c r="K23" s="114">
        <v>24</v>
      </c>
      <c r="L23" s="116">
        <v>0.45454545454545453</v>
      </c>
    </row>
    <row r="24" spans="1:12" s="110" customFormat="1" ht="15" customHeight="1" x14ac:dyDescent="0.2">
      <c r="A24" s="120"/>
      <c r="B24" s="119"/>
      <c r="C24" s="258" t="s">
        <v>106</v>
      </c>
      <c r="E24" s="113">
        <v>52.601809954751133</v>
      </c>
      <c r="F24" s="115">
        <v>2790</v>
      </c>
      <c r="G24" s="114">
        <v>2859</v>
      </c>
      <c r="H24" s="114">
        <v>2847</v>
      </c>
      <c r="I24" s="114">
        <v>2779</v>
      </c>
      <c r="J24" s="140">
        <v>2771</v>
      </c>
      <c r="K24" s="114">
        <v>19</v>
      </c>
      <c r="L24" s="116">
        <v>0.68567304222302417</v>
      </c>
    </row>
    <row r="25" spans="1:12" s="110" customFormat="1" ht="15" customHeight="1" x14ac:dyDescent="0.2">
      <c r="A25" s="120"/>
      <c r="B25" s="119"/>
      <c r="C25" s="258" t="s">
        <v>107</v>
      </c>
      <c r="E25" s="113">
        <v>47.398190045248867</v>
      </c>
      <c r="F25" s="115">
        <v>2514</v>
      </c>
      <c r="G25" s="114">
        <v>2640</v>
      </c>
      <c r="H25" s="114">
        <v>2615</v>
      </c>
      <c r="I25" s="114">
        <v>2533</v>
      </c>
      <c r="J25" s="140">
        <v>2509</v>
      </c>
      <c r="K25" s="114">
        <v>5</v>
      </c>
      <c r="L25" s="116">
        <v>0.19928258270227181</v>
      </c>
    </row>
    <row r="26" spans="1:12" s="110" customFormat="1" ht="15" customHeight="1" x14ac:dyDescent="0.2">
      <c r="A26" s="120"/>
      <c r="C26" s="121" t="s">
        <v>187</v>
      </c>
      <c r="D26" s="110" t="s">
        <v>188</v>
      </c>
      <c r="E26" s="113">
        <v>1.5094562997602627</v>
      </c>
      <c r="F26" s="115">
        <v>510</v>
      </c>
      <c r="G26" s="114">
        <v>516</v>
      </c>
      <c r="H26" s="114">
        <v>546</v>
      </c>
      <c r="I26" s="114">
        <v>482</v>
      </c>
      <c r="J26" s="140">
        <v>513</v>
      </c>
      <c r="K26" s="114">
        <v>-3</v>
      </c>
      <c r="L26" s="116">
        <v>-0.58479532163742687</v>
      </c>
    </row>
    <row r="27" spans="1:12" s="110" customFormat="1" ht="15" customHeight="1" x14ac:dyDescent="0.2">
      <c r="A27" s="120"/>
      <c r="B27" s="119"/>
      <c r="D27" s="259" t="s">
        <v>106</v>
      </c>
      <c r="E27" s="113">
        <v>49.019607843137258</v>
      </c>
      <c r="F27" s="115">
        <v>250</v>
      </c>
      <c r="G27" s="114">
        <v>246</v>
      </c>
      <c r="H27" s="114">
        <v>248</v>
      </c>
      <c r="I27" s="114">
        <v>233</v>
      </c>
      <c r="J27" s="140">
        <v>247</v>
      </c>
      <c r="K27" s="114">
        <v>3</v>
      </c>
      <c r="L27" s="116">
        <v>1.214574898785425</v>
      </c>
    </row>
    <row r="28" spans="1:12" s="110" customFormat="1" ht="15" customHeight="1" x14ac:dyDescent="0.2">
      <c r="A28" s="120"/>
      <c r="B28" s="119"/>
      <c r="D28" s="259" t="s">
        <v>107</v>
      </c>
      <c r="E28" s="113">
        <v>50.980392156862742</v>
      </c>
      <c r="F28" s="115">
        <v>260</v>
      </c>
      <c r="G28" s="114">
        <v>270</v>
      </c>
      <c r="H28" s="114">
        <v>298</v>
      </c>
      <c r="I28" s="114">
        <v>249</v>
      </c>
      <c r="J28" s="140">
        <v>266</v>
      </c>
      <c r="K28" s="114">
        <v>-6</v>
      </c>
      <c r="L28" s="116">
        <v>-2.255639097744361</v>
      </c>
    </row>
    <row r="29" spans="1:12" s="110" customFormat="1" ht="24" customHeight="1" x14ac:dyDescent="0.2">
      <c r="A29" s="606" t="s">
        <v>189</v>
      </c>
      <c r="B29" s="607"/>
      <c r="C29" s="607"/>
      <c r="D29" s="608"/>
      <c r="E29" s="113">
        <v>82.519904105129186</v>
      </c>
      <c r="F29" s="115">
        <v>27881</v>
      </c>
      <c r="G29" s="114">
        <v>29049</v>
      </c>
      <c r="H29" s="114">
        <v>29134</v>
      </c>
      <c r="I29" s="114">
        <v>29299</v>
      </c>
      <c r="J29" s="140">
        <v>29381</v>
      </c>
      <c r="K29" s="114">
        <v>-1500</v>
      </c>
      <c r="L29" s="116">
        <v>-5.1053401858343825</v>
      </c>
    </row>
    <row r="30" spans="1:12" s="110" customFormat="1" ht="15" customHeight="1" x14ac:dyDescent="0.2">
      <c r="A30" s="120"/>
      <c r="B30" s="119"/>
      <c r="C30" s="258" t="s">
        <v>106</v>
      </c>
      <c r="E30" s="113">
        <v>41.261073849574977</v>
      </c>
      <c r="F30" s="115">
        <v>11504</v>
      </c>
      <c r="G30" s="114">
        <v>11867</v>
      </c>
      <c r="H30" s="114">
        <v>11860</v>
      </c>
      <c r="I30" s="114">
        <v>11889</v>
      </c>
      <c r="J30" s="140">
        <v>11982</v>
      </c>
      <c r="K30" s="114">
        <v>-478</v>
      </c>
      <c r="L30" s="116">
        <v>-3.9893173092972791</v>
      </c>
    </row>
    <row r="31" spans="1:12" s="110" customFormat="1" ht="15" customHeight="1" x14ac:dyDescent="0.2">
      <c r="A31" s="120"/>
      <c r="B31" s="119"/>
      <c r="C31" s="258" t="s">
        <v>107</v>
      </c>
      <c r="E31" s="113">
        <v>58.738926150425023</v>
      </c>
      <c r="F31" s="115">
        <v>16377</v>
      </c>
      <c r="G31" s="114">
        <v>17182</v>
      </c>
      <c r="H31" s="114">
        <v>17274</v>
      </c>
      <c r="I31" s="114">
        <v>17410</v>
      </c>
      <c r="J31" s="140">
        <v>17399</v>
      </c>
      <c r="K31" s="114">
        <v>-1022</v>
      </c>
      <c r="L31" s="116">
        <v>-5.8739007988964884</v>
      </c>
    </row>
    <row r="32" spans="1:12" s="110" customFormat="1" ht="15" customHeight="1" x14ac:dyDescent="0.2">
      <c r="A32" s="120"/>
      <c r="B32" s="119" t="s">
        <v>117</v>
      </c>
      <c r="C32" s="258"/>
      <c r="E32" s="113">
        <v>17.349868292538549</v>
      </c>
      <c r="F32" s="114">
        <v>5862</v>
      </c>
      <c r="G32" s="114">
        <v>6192</v>
      </c>
      <c r="H32" s="114">
        <v>6139</v>
      </c>
      <c r="I32" s="114">
        <v>6125</v>
      </c>
      <c r="J32" s="140">
        <v>6089</v>
      </c>
      <c r="K32" s="114">
        <v>-227</v>
      </c>
      <c r="L32" s="116">
        <v>-3.7280341599605848</v>
      </c>
    </row>
    <row r="33" spans="1:12" s="110" customFormat="1" ht="15" customHeight="1" x14ac:dyDescent="0.2">
      <c r="A33" s="120"/>
      <c r="B33" s="119"/>
      <c r="C33" s="258" t="s">
        <v>106</v>
      </c>
      <c r="E33" s="113">
        <v>45.325827362674858</v>
      </c>
      <c r="F33" s="114">
        <v>2657</v>
      </c>
      <c r="G33" s="114">
        <v>2817</v>
      </c>
      <c r="H33" s="114">
        <v>2799</v>
      </c>
      <c r="I33" s="114">
        <v>2780</v>
      </c>
      <c r="J33" s="140">
        <v>2802</v>
      </c>
      <c r="K33" s="114">
        <v>-145</v>
      </c>
      <c r="L33" s="116">
        <v>-5.1748750892219846</v>
      </c>
    </row>
    <row r="34" spans="1:12" s="110" customFormat="1" ht="15" customHeight="1" x14ac:dyDescent="0.2">
      <c r="A34" s="120"/>
      <c r="B34" s="119"/>
      <c r="C34" s="258" t="s">
        <v>107</v>
      </c>
      <c r="E34" s="113">
        <v>54.674172637325142</v>
      </c>
      <c r="F34" s="114">
        <v>3205</v>
      </c>
      <c r="G34" s="114">
        <v>3375</v>
      </c>
      <c r="H34" s="114">
        <v>3340</v>
      </c>
      <c r="I34" s="114">
        <v>3345</v>
      </c>
      <c r="J34" s="140">
        <v>3287</v>
      </c>
      <c r="K34" s="114">
        <v>-82</v>
      </c>
      <c r="L34" s="116">
        <v>-2.4946759963492546</v>
      </c>
    </row>
    <row r="35" spans="1:12" s="110" customFormat="1" ht="24" customHeight="1" x14ac:dyDescent="0.2">
      <c r="A35" s="606" t="s">
        <v>192</v>
      </c>
      <c r="B35" s="607"/>
      <c r="C35" s="607"/>
      <c r="D35" s="608"/>
      <c r="E35" s="113">
        <v>21.472755793648446</v>
      </c>
      <c r="F35" s="114">
        <v>7255</v>
      </c>
      <c r="G35" s="114">
        <v>7612</v>
      </c>
      <c r="H35" s="114">
        <v>7558</v>
      </c>
      <c r="I35" s="114">
        <v>7719</v>
      </c>
      <c r="J35" s="114">
        <v>7627</v>
      </c>
      <c r="K35" s="318">
        <v>-372</v>
      </c>
      <c r="L35" s="319">
        <v>-4.8774092041431754</v>
      </c>
    </row>
    <row r="36" spans="1:12" s="110" customFormat="1" ht="15" customHeight="1" x14ac:dyDescent="0.2">
      <c r="A36" s="120"/>
      <c r="B36" s="119"/>
      <c r="C36" s="258" t="s">
        <v>106</v>
      </c>
      <c r="E36" s="113">
        <v>42.53618194348725</v>
      </c>
      <c r="F36" s="114">
        <v>3086</v>
      </c>
      <c r="G36" s="114">
        <v>3225</v>
      </c>
      <c r="H36" s="114">
        <v>3177</v>
      </c>
      <c r="I36" s="114">
        <v>3264</v>
      </c>
      <c r="J36" s="114">
        <v>3274</v>
      </c>
      <c r="K36" s="318">
        <v>-188</v>
      </c>
      <c r="L36" s="116">
        <v>-5.7422113622480149</v>
      </c>
    </row>
    <row r="37" spans="1:12" s="110" customFormat="1" ht="15" customHeight="1" x14ac:dyDescent="0.2">
      <c r="A37" s="120"/>
      <c r="B37" s="119"/>
      <c r="C37" s="258" t="s">
        <v>107</v>
      </c>
      <c r="E37" s="113">
        <v>57.46381805651275</v>
      </c>
      <c r="F37" s="114">
        <v>4169</v>
      </c>
      <c r="G37" s="114">
        <v>4387</v>
      </c>
      <c r="H37" s="114">
        <v>4381</v>
      </c>
      <c r="I37" s="114">
        <v>4455</v>
      </c>
      <c r="J37" s="140">
        <v>4353</v>
      </c>
      <c r="K37" s="114">
        <v>-184</v>
      </c>
      <c r="L37" s="116">
        <v>-4.2269699058120835</v>
      </c>
    </row>
    <row r="38" spans="1:12" s="110" customFormat="1" ht="15" customHeight="1" x14ac:dyDescent="0.2">
      <c r="A38" s="120"/>
      <c r="B38" s="119" t="s">
        <v>328</v>
      </c>
      <c r="C38" s="258"/>
      <c r="E38" s="113">
        <v>47.811288365347622</v>
      </c>
      <c r="F38" s="114">
        <v>16154</v>
      </c>
      <c r="G38" s="114">
        <v>16703</v>
      </c>
      <c r="H38" s="114">
        <v>16706</v>
      </c>
      <c r="I38" s="114">
        <v>16653</v>
      </c>
      <c r="J38" s="140">
        <v>16712</v>
      </c>
      <c r="K38" s="114">
        <v>-558</v>
      </c>
      <c r="L38" s="116">
        <v>-3.3389181426519867</v>
      </c>
    </row>
    <row r="39" spans="1:12" s="110" customFormat="1" ht="15" customHeight="1" x14ac:dyDescent="0.2">
      <c r="A39" s="120"/>
      <c r="B39" s="119"/>
      <c r="C39" s="258" t="s">
        <v>106</v>
      </c>
      <c r="E39" s="113">
        <v>43.141017704593288</v>
      </c>
      <c r="F39" s="115">
        <v>6969</v>
      </c>
      <c r="G39" s="114">
        <v>7156</v>
      </c>
      <c r="H39" s="114">
        <v>7134</v>
      </c>
      <c r="I39" s="114">
        <v>7087</v>
      </c>
      <c r="J39" s="140">
        <v>7128</v>
      </c>
      <c r="K39" s="114">
        <v>-159</v>
      </c>
      <c r="L39" s="116">
        <v>-2.2306397306397305</v>
      </c>
    </row>
    <row r="40" spans="1:12" s="110" customFormat="1" ht="15" customHeight="1" x14ac:dyDescent="0.2">
      <c r="A40" s="120"/>
      <c r="B40" s="119"/>
      <c r="C40" s="258" t="s">
        <v>107</v>
      </c>
      <c r="E40" s="113">
        <v>56.858982295406712</v>
      </c>
      <c r="F40" s="115">
        <v>9185</v>
      </c>
      <c r="G40" s="114">
        <v>9547</v>
      </c>
      <c r="H40" s="114">
        <v>9572</v>
      </c>
      <c r="I40" s="114">
        <v>9566</v>
      </c>
      <c r="J40" s="140">
        <v>9584</v>
      </c>
      <c r="K40" s="114">
        <v>-399</v>
      </c>
      <c r="L40" s="116">
        <v>-4.1631886477462441</v>
      </c>
    </row>
    <row r="41" spans="1:12" s="110" customFormat="1" ht="15" customHeight="1" x14ac:dyDescent="0.2">
      <c r="A41" s="120"/>
      <c r="B41" s="320" t="s">
        <v>516</v>
      </c>
      <c r="C41" s="258"/>
      <c r="E41" s="113">
        <v>8.6778938645040995</v>
      </c>
      <c r="F41" s="115">
        <v>2932</v>
      </c>
      <c r="G41" s="114">
        <v>3000</v>
      </c>
      <c r="H41" s="114">
        <v>2977</v>
      </c>
      <c r="I41" s="114">
        <v>3002</v>
      </c>
      <c r="J41" s="140">
        <v>2968</v>
      </c>
      <c r="K41" s="114">
        <v>-36</v>
      </c>
      <c r="L41" s="116">
        <v>-1.2129380053908356</v>
      </c>
    </row>
    <row r="42" spans="1:12" s="110" customFormat="1" ht="15" customHeight="1" x14ac:dyDescent="0.2">
      <c r="A42" s="120"/>
      <c r="B42" s="119"/>
      <c r="C42" s="268" t="s">
        <v>106</v>
      </c>
      <c r="D42" s="182"/>
      <c r="E42" s="113">
        <v>50.034106412005457</v>
      </c>
      <c r="F42" s="115">
        <v>1467</v>
      </c>
      <c r="G42" s="114">
        <v>1514</v>
      </c>
      <c r="H42" s="114">
        <v>1477</v>
      </c>
      <c r="I42" s="114">
        <v>1481</v>
      </c>
      <c r="J42" s="140">
        <v>1491</v>
      </c>
      <c r="K42" s="114">
        <v>-24</v>
      </c>
      <c r="L42" s="116">
        <v>-1.6096579476861168</v>
      </c>
    </row>
    <row r="43" spans="1:12" s="110" customFormat="1" ht="15" customHeight="1" x14ac:dyDescent="0.2">
      <c r="A43" s="120"/>
      <c r="B43" s="119"/>
      <c r="C43" s="268" t="s">
        <v>107</v>
      </c>
      <c r="D43" s="182"/>
      <c r="E43" s="113">
        <v>49.965893587994543</v>
      </c>
      <c r="F43" s="115">
        <v>1465</v>
      </c>
      <c r="G43" s="114">
        <v>1486</v>
      </c>
      <c r="H43" s="114">
        <v>1500</v>
      </c>
      <c r="I43" s="114">
        <v>1521</v>
      </c>
      <c r="J43" s="140">
        <v>1477</v>
      </c>
      <c r="K43" s="114">
        <v>-12</v>
      </c>
      <c r="L43" s="116">
        <v>-0.81245768449559919</v>
      </c>
    </row>
    <row r="44" spans="1:12" s="110" customFormat="1" ht="15" customHeight="1" x14ac:dyDescent="0.2">
      <c r="A44" s="120"/>
      <c r="B44" s="119" t="s">
        <v>205</v>
      </c>
      <c r="C44" s="268"/>
      <c r="D44" s="182"/>
      <c r="E44" s="113">
        <v>22.038061976499836</v>
      </c>
      <c r="F44" s="115">
        <v>7446</v>
      </c>
      <c r="G44" s="114">
        <v>7978</v>
      </c>
      <c r="H44" s="114">
        <v>8083</v>
      </c>
      <c r="I44" s="114">
        <v>8097</v>
      </c>
      <c r="J44" s="140">
        <v>8206</v>
      </c>
      <c r="K44" s="114">
        <v>-760</v>
      </c>
      <c r="L44" s="116">
        <v>-9.2615159639288329</v>
      </c>
    </row>
    <row r="45" spans="1:12" s="110" customFormat="1" ht="15" customHeight="1" x14ac:dyDescent="0.2">
      <c r="A45" s="120"/>
      <c r="B45" s="119"/>
      <c r="C45" s="268" t="s">
        <v>106</v>
      </c>
      <c r="D45" s="182"/>
      <c r="E45" s="113">
        <v>35.61643835616438</v>
      </c>
      <c r="F45" s="115">
        <v>2652</v>
      </c>
      <c r="G45" s="114">
        <v>2806</v>
      </c>
      <c r="H45" s="114">
        <v>2884</v>
      </c>
      <c r="I45" s="114">
        <v>2847</v>
      </c>
      <c r="J45" s="140">
        <v>2901</v>
      </c>
      <c r="K45" s="114">
        <v>-249</v>
      </c>
      <c r="L45" s="116">
        <v>-8.5832471561530514</v>
      </c>
    </row>
    <row r="46" spans="1:12" s="110" customFormat="1" ht="15" customHeight="1" x14ac:dyDescent="0.2">
      <c r="A46" s="123"/>
      <c r="B46" s="124"/>
      <c r="C46" s="260" t="s">
        <v>107</v>
      </c>
      <c r="D46" s="261"/>
      <c r="E46" s="125">
        <v>64.38356164383562</v>
      </c>
      <c r="F46" s="143">
        <v>4794</v>
      </c>
      <c r="G46" s="144">
        <v>5172</v>
      </c>
      <c r="H46" s="144">
        <v>5199</v>
      </c>
      <c r="I46" s="144">
        <v>5250</v>
      </c>
      <c r="J46" s="145">
        <v>5305</v>
      </c>
      <c r="K46" s="144">
        <v>-511</v>
      </c>
      <c r="L46" s="146">
        <v>-9.6324222431668236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33787</v>
      </c>
      <c r="E11" s="114">
        <v>35293</v>
      </c>
      <c r="F11" s="114">
        <v>35324</v>
      </c>
      <c r="G11" s="114">
        <v>35471</v>
      </c>
      <c r="H11" s="140">
        <v>35513</v>
      </c>
      <c r="I11" s="115">
        <v>-1726</v>
      </c>
      <c r="J11" s="116">
        <v>-4.8601920423506888</v>
      </c>
    </row>
    <row r="12" spans="1:15" s="110" customFormat="1" ht="24.95" customHeight="1" x14ac:dyDescent="0.2">
      <c r="A12" s="193" t="s">
        <v>132</v>
      </c>
      <c r="B12" s="194" t="s">
        <v>133</v>
      </c>
      <c r="C12" s="113">
        <v>0.22789830408145145</v>
      </c>
      <c r="D12" s="115">
        <v>77</v>
      </c>
      <c r="E12" s="114">
        <v>72</v>
      </c>
      <c r="F12" s="114">
        <v>71</v>
      </c>
      <c r="G12" s="114">
        <v>64</v>
      </c>
      <c r="H12" s="140">
        <v>58</v>
      </c>
      <c r="I12" s="115">
        <v>19</v>
      </c>
      <c r="J12" s="116">
        <v>32.758620689655174</v>
      </c>
    </row>
    <row r="13" spans="1:15" s="110" customFormat="1" ht="24.95" customHeight="1" x14ac:dyDescent="0.2">
      <c r="A13" s="193" t="s">
        <v>134</v>
      </c>
      <c r="B13" s="199" t="s">
        <v>214</v>
      </c>
      <c r="C13" s="113">
        <v>0.44099801698878266</v>
      </c>
      <c r="D13" s="115">
        <v>149</v>
      </c>
      <c r="E13" s="114">
        <v>149</v>
      </c>
      <c r="F13" s="114">
        <v>153</v>
      </c>
      <c r="G13" s="114">
        <v>163</v>
      </c>
      <c r="H13" s="140">
        <v>162</v>
      </c>
      <c r="I13" s="115">
        <v>-13</v>
      </c>
      <c r="J13" s="116">
        <v>-8.0246913580246915</v>
      </c>
    </row>
    <row r="14" spans="1:15" s="287" customFormat="1" ht="24.95" customHeight="1" x14ac:dyDescent="0.2">
      <c r="A14" s="193" t="s">
        <v>215</v>
      </c>
      <c r="B14" s="199" t="s">
        <v>137</v>
      </c>
      <c r="C14" s="113">
        <v>4.8509781868766098</v>
      </c>
      <c r="D14" s="115">
        <v>1639</v>
      </c>
      <c r="E14" s="114">
        <v>1658</v>
      </c>
      <c r="F14" s="114">
        <v>1695</v>
      </c>
      <c r="G14" s="114">
        <v>1733</v>
      </c>
      <c r="H14" s="140">
        <v>1667</v>
      </c>
      <c r="I14" s="115">
        <v>-28</v>
      </c>
      <c r="J14" s="116">
        <v>-1.6796640671865626</v>
      </c>
      <c r="K14" s="110"/>
      <c r="L14" s="110"/>
      <c r="M14" s="110"/>
      <c r="N14" s="110"/>
      <c r="O14" s="110"/>
    </row>
    <row r="15" spans="1:15" s="110" customFormat="1" ht="24.95" customHeight="1" x14ac:dyDescent="0.2">
      <c r="A15" s="193" t="s">
        <v>216</v>
      </c>
      <c r="B15" s="199" t="s">
        <v>217</v>
      </c>
      <c r="C15" s="113">
        <v>2.3618551513895878</v>
      </c>
      <c r="D15" s="115">
        <v>798</v>
      </c>
      <c r="E15" s="114">
        <v>805</v>
      </c>
      <c r="F15" s="114">
        <v>820</v>
      </c>
      <c r="G15" s="114">
        <v>871</v>
      </c>
      <c r="H15" s="140">
        <v>801</v>
      </c>
      <c r="I15" s="115">
        <v>-3</v>
      </c>
      <c r="J15" s="116">
        <v>-0.37453183520599254</v>
      </c>
    </row>
    <row r="16" spans="1:15" s="287" customFormat="1" ht="24.95" customHeight="1" x14ac:dyDescent="0.2">
      <c r="A16" s="193" t="s">
        <v>218</v>
      </c>
      <c r="B16" s="199" t="s">
        <v>141</v>
      </c>
      <c r="C16" s="113">
        <v>2.0392458637937669</v>
      </c>
      <c r="D16" s="115">
        <v>689</v>
      </c>
      <c r="E16" s="114">
        <v>717</v>
      </c>
      <c r="F16" s="114">
        <v>740</v>
      </c>
      <c r="G16" s="114">
        <v>732</v>
      </c>
      <c r="H16" s="140">
        <v>745</v>
      </c>
      <c r="I16" s="115">
        <v>-56</v>
      </c>
      <c r="J16" s="116">
        <v>-7.5167785234899327</v>
      </c>
      <c r="K16" s="110"/>
      <c r="L16" s="110"/>
      <c r="M16" s="110"/>
      <c r="N16" s="110"/>
      <c r="O16" s="110"/>
    </row>
    <row r="17" spans="1:15" s="110" customFormat="1" ht="24.95" customHeight="1" x14ac:dyDescent="0.2">
      <c r="A17" s="193" t="s">
        <v>142</v>
      </c>
      <c r="B17" s="199" t="s">
        <v>220</v>
      </c>
      <c r="C17" s="113">
        <v>0.44987717169325481</v>
      </c>
      <c r="D17" s="115">
        <v>152</v>
      </c>
      <c r="E17" s="114">
        <v>136</v>
      </c>
      <c r="F17" s="114">
        <v>135</v>
      </c>
      <c r="G17" s="114">
        <v>130</v>
      </c>
      <c r="H17" s="140">
        <v>121</v>
      </c>
      <c r="I17" s="115">
        <v>31</v>
      </c>
      <c r="J17" s="116">
        <v>25.619834710743802</v>
      </c>
    </row>
    <row r="18" spans="1:15" s="287" customFormat="1" ht="24.95" customHeight="1" x14ac:dyDescent="0.2">
      <c r="A18" s="201" t="s">
        <v>144</v>
      </c>
      <c r="B18" s="202" t="s">
        <v>145</v>
      </c>
      <c r="C18" s="113">
        <v>3.5043063900316689</v>
      </c>
      <c r="D18" s="115">
        <v>1184</v>
      </c>
      <c r="E18" s="114">
        <v>1180</v>
      </c>
      <c r="F18" s="114">
        <v>1186</v>
      </c>
      <c r="G18" s="114">
        <v>1162</v>
      </c>
      <c r="H18" s="140">
        <v>1180</v>
      </c>
      <c r="I18" s="115">
        <v>4</v>
      </c>
      <c r="J18" s="116">
        <v>0.33898305084745761</v>
      </c>
      <c r="K18" s="110"/>
      <c r="L18" s="110"/>
      <c r="M18" s="110"/>
      <c r="N18" s="110"/>
      <c r="O18" s="110"/>
    </row>
    <row r="19" spans="1:15" s="110" customFormat="1" ht="24.95" customHeight="1" x14ac:dyDescent="0.2">
      <c r="A19" s="193" t="s">
        <v>146</v>
      </c>
      <c r="B19" s="199" t="s">
        <v>147</v>
      </c>
      <c r="C19" s="113">
        <v>13.892917394264066</v>
      </c>
      <c r="D19" s="115">
        <v>4694</v>
      </c>
      <c r="E19" s="114">
        <v>4885</v>
      </c>
      <c r="F19" s="114">
        <v>4795</v>
      </c>
      <c r="G19" s="114">
        <v>4825</v>
      </c>
      <c r="H19" s="140">
        <v>4789</v>
      </c>
      <c r="I19" s="115">
        <v>-95</v>
      </c>
      <c r="J19" s="116">
        <v>-1.9837126748799332</v>
      </c>
    </row>
    <row r="20" spans="1:15" s="287" customFormat="1" ht="24.95" customHeight="1" x14ac:dyDescent="0.2">
      <c r="A20" s="193" t="s">
        <v>148</v>
      </c>
      <c r="B20" s="199" t="s">
        <v>149</v>
      </c>
      <c r="C20" s="113">
        <v>6.5409772989611392</v>
      </c>
      <c r="D20" s="115">
        <v>2210</v>
      </c>
      <c r="E20" s="114">
        <v>2464</v>
      </c>
      <c r="F20" s="114">
        <v>2532</v>
      </c>
      <c r="G20" s="114">
        <v>2569</v>
      </c>
      <c r="H20" s="140">
        <v>2634</v>
      </c>
      <c r="I20" s="115">
        <v>-424</v>
      </c>
      <c r="J20" s="116">
        <v>-16.097190584662112</v>
      </c>
      <c r="K20" s="110"/>
      <c r="L20" s="110"/>
      <c r="M20" s="110"/>
      <c r="N20" s="110"/>
      <c r="O20" s="110"/>
    </row>
    <row r="21" spans="1:15" s="110" customFormat="1" ht="24.95" customHeight="1" x14ac:dyDescent="0.2">
      <c r="A21" s="201" t="s">
        <v>150</v>
      </c>
      <c r="B21" s="202" t="s">
        <v>151</v>
      </c>
      <c r="C21" s="113">
        <v>10.216947346612603</v>
      </c>
      <c r="D21" s="115">
        <v>3452</v>
      </c>
      <c r="E21" s="114">
        <v>4103</v>
      </c>
      <c r="F21" s="114">
        <v>4167</v>
      </c>
      <c r="G21" s="114">
        <v>4242</v>
      </c>
      <c r="H21" s="140">
        <v>4069</v>
      </c>
      <c r="I21" s="115">
        <v>-617</v>
      </c>
      <c r="J21" s="116">
        <v>-15.163430818382896</v>
      </c>
    </row>
    <row r="22" spans="1:15" s="110" customFormat="1" ht="24.95" customHeight="1" x14ac:dyDescent="0.2">
      <c r="A22" s="201" t="s">
        <v>152</v>
      </c>
      <c r="B22" s="199" t="s">
        <v>153</v>
      </c>
      <c r="C22" s="113">
        <v>1.8912599520525646</v>
      </c>
      <c r="D22" s="115">
        <v>639</v>
      </c>
      <c r="E22" s="114">
        <v>684</v>
      </c>
      <c r="F22" s="114">
        <v>669</v>
      </c>
      <c r="G22" s="114">
        <v>702</v>
      </c>
      <c r="H22" s="140">
        <v>700</v>
      </c>
      <c r="I22" s="115">
        <v>-61</v>
      </c>
      <c r="J22" s="116">
        <v>-8.7142857142857135</v>
      </c>
    </row>
    <row r="23" spans="1:15" s="110" customFormat="1" ht="24.95" customHeight="1" x14ac:dyDescent="0.2">
      <c r="A23" s="193" t="s">
        <v>154</v>
      </c>
      <c r="B23" s="199" t="s">
        <v>155</v>
      </c>
      <c r="C23" s="113">
        <v>1.1572498298162015</v>
      </c>
      <c r="D23" s="115">
        <v>391</v>
      </c>
      <c r="E23" s="114">
        <v>385</v>
      </c>
      <c r="F23" s="114">
        <v>397</v>
      </c>
      <c r="G23" s="114">
        <v>381</v>
      </c>
      <c r="H23" s="140">
        <v>380</v>
      </c>
      <c r="I23" s="115">
        <v>11</v>
      </c>
      <c r="J23" s="116">
        <v>2.8947368421052633</v>
      </c>
    </row>
    <row r="24" spans="1:15" s="110" customFormat="1" ht="24.95" customHeight="1" x14ac:dyDescent="0.2">
      <c r="A24" s="193" t="s">
        <v>156</v>
      </c>
      <c r="B24" s="199" t="s">
        <v>221</v>
      </c>
      <c r="C24" s="113">
        <v>9.5006955337851835</v>
      </c>
      <c r="D24" s="115">
        <v>3210</v>
      </c>
      <c r="E24" s="114">
        <v>3205</v>
      </c>
      <c r="F24" s="114">
        <v>3236</v>
      </c>
      <c r="G24" s="114">
        <v>3257</v>
      </c>
      <c r="H24" s="140">
        <v>3142</v>
      </c>
      <c r="I24" s="115">
        <v>68</v>
      </c>
      <c r="J24" s="116">
        <v>2.1642266072565244</v>
      </c>
    </row>
    <row r="25" spans="1:15" s="110" customFormat="1" ht="24.95" customHeight="1" x14ac:dyDescent="0.2">
      <c r="A25" s="193" t="s">
        <v>222</v>
      </c>
      <c r="B25" s="204" t="s">
        <v>159</v>
      </c>
      <c r="C25" s="113">
        <v>16.118625506851746</v>
      </c>
      <c r="D25" s="115">
        <v>5446</v>
      </c>
      <c r="E25" s="114">
        <v>5504</v>
      </c>
      <c r="F25" s="114">
        <v>5612</v>
      </c>
      <c r="G25" s="114">
        <v>5548</v>
      </c>
      <c r="H25" s="140">
        <v>5634</v>
      </c>
      <c r="I25" s="115">
        <v>-188</v>
      </c>
      <c r="J25" s="116">
        <v>-3.3368832090876821</v>
      </c>
    </row>
    <row r="26" spans="1:15" s="110" customFormat="1" ht="24.95" customHeight="1" x14ac:dyDescent="0.2">
      <c r="A26" s="201">
        <v>782.78300000000002</v>
      </c>
      <c r="B26" s="203" t="s">
        <v>160</v>
      </c>
      <c r="C26" s="113">
        <v>1.1898067303992661</v>
      </c>
      <c r="D26" s="115">
        <v>402</v>
      </c>
      <c r="E26" s="114">
        <v>447</v>
      </c>
      <c r="F26" s="114">
        <v>453</v>
      </c>
      <c r="G26" s="114">
        <v>491</v>
      </c>
      <c r="H26" s="140">
        <v>523</v>
      </c>
      <c r="I26" s="115">
        <v>-121</v>
      </c>
      <c r="J26" s="116">
        <v>-23.135755258126196</v>
      </c>
    </row>
    <row r="27" spans="1:15" s="110" customFormat="1" ht="24.95" customHeight="1" x14ac:dyDescent="0.2">
      <c r="A27" s="193" t="s">
        <v>161</v>
      </c>
      <c r="B27" s="199" t="s">
        <v>162</v>
      </c>
      <c r="C27" s="113">
        <v>0.88495575221238942</v>
      </c>
      <c r="D27" s="115">
        <v>299</v>
      </c>
      <c r="E27" s="114">
        <v>294</v>
      </c>
      <c r="F27" s="114">
        <v>290</v>
      </c>
      <c r="G27" s="114">
        <v>281</v>
      </c>
      <c r="H27" s="140">
        <v>285</v>
      </c>
      <c r="I27" s="115">
        <v>14</v>
      </c>
      <c r="J27" s="116">
        <v>4.9122807017543861</v>
      </c>
    </row>
    <row r="28" spans="1:15" s="110" customFormat="1" ht="24.95" customHeight="1" x14ac:dyDescent="0.2">
      <c r="A28" s="193" t="s">
        <v>163</v>
      </c>
      <c r="B28" s="199" t="s">
        <v>164</v>
      </c>
      <c r="C28" s="113">
        <v>3.9245863793766835</v>
      </c>
      <c r="D28" s="115">
        <v>1326</v>
      </c>
      <c r="E28" s="114">
        <v>1394</v>
      </c>
      <c r="F28" s="114">
        <v>1307</v>
      </c>
      <c r="G28" s="114">
        <v>1345</v>
      </c>
      <c r="H28" s="140">
        <v>1317</v>
      </c>
      <c r="I28" s="115">
        <v>9</v>
      </c>
      <c r="J28" s="116">
        <v>0.68337129840546695</v>
      </c>
    </row>
    <row r="29" spans="1:15" s="110" customFormat="1" ht="24.95" customHeight="1" x14ac:dyDescent="0.2">
      <c r="A29" s="193">
        <v>86</v>
      </c>
      <c r="B29" s="199" t="s">
        <v>165</v>
      </c>
      <c r="C29" s="113">
        <v>5.8247254861337199</v>
      </c>
      <c r="D29" s="115">
        <v>1968</v>
      </c>
      <c r="E29" s="114">
        <v>1989</v>
      </c>
      <c r="F29" s="114">
        <v>1964</v>
      </c>
      <c r="G29" s="114">
        <v>1999</v>
      </c>
      <c r="H29" s="140">
        <v>1995</v>
      </c>
      <c r="I29" s="115">
        <v>-27</v>
      </c>
      <c r="J29" s="116">
        <v>-1.3533834586466165</v>
      </c>
    </row>
    <row r="30" spans="1:15" s="110" customFormat="1" ht="24.95" customHeight="1" x14ac:dyDescent="0.2">
      <c r="A30" s="193">
        <v>87.88</v>
      </c>
      <c r="B30" s="204" t="s">
        <v>166</v>
      </c>
      <c r="C30" s="113">
        <v>4.6822742474916392</v>
      </c>
      <c r="D30" s="115">
        <v>1582</v>
      </c>
      <c r="E30" s="114">
        <v>1576</v>
      </c>
      <c r="F30" s="114">
        <v>1579</v>
      </c>
      <c r="G30" s="114">
        <v>1561</v>
      </c>
      <c r="H30" s="140">
        <v>1613</v>
      </c>
      <c r="I30" s="115">
        <v>-31</v>
      </c>
      <c r="J30" s="116">
        <v>-1.9218846869187849</v>
      </c>
    </row>
    <row r="31" spans="1:15" s="110" customFormat="1" ht="24.95" customHeight="1" x14ac:dyDescent="0.2">
      <c r="A31" s="193" t="s">
        <v>167</v>
      </c>
      <c r="B31" s="199" t="s">
        <v>168</v>
      </c>
      <c r="C31" s="113">
        <v>15.150797644064285</v>
      </c>
      <c r="D31" s="115">
        <v>5119</v>
      </c>
      <c r="E31" s="114">
        <v>5304</v>
      </c>
      <c r="F31" s="114">
        <v>5218</v>
      </c>
      <c r="G31" s="114">
        <v>5148</v>
      </c>
      <c r="H31" s="140">
        <v>5365</v>
      </c>
      <c r="I31" s="115">
        <v>-246</v>
      </c>
      <c r="J31" s="116">
        <v>-4.585274930102516</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0.22789830408145145</v>
      </c>
      <c r="D34" s="115">
        <v>77</v>
      </c>
      <c r="E34" s="114">
        <v>72</v>
      </c>
      <c r="F34" s="114">
        <v>71</v>
      </c>
      <c r="G34" s="114">
        <v>64</v>
      </c>
      <c r="H34" s="140">
        <v>58</v>
      </c>
      <c r="I34" s="115">
        <v>19</v>
      </c>
      <c r="J34" s="116">
        <v>32.758620689655174</v>
      </c>
    </row>
    <row r="35" spans="1:10" s="110" customFormat="1" ht="24.95" customHeight="1" x14ac:dyDescent="0.2">
      <c r="A35" s="292" t="s">
        <v>171</v>
      </c>
      <c r="B35" s="293" t="s">
        <v>172</v>
      </c>
      <c r="C35" s="113">
        <v>8.796282593897061</v>
      </c>
      <c r="D35" s="115">
        <v>2972</v>
      </c>
      <c r="E35" s="114">
        <v>2987</v>
      </c>
      <c r="F35" s="114">
        <v>3034</v>
      </c>
      <c r="G35" s="114">
        <v>3058</v>
      </c>
      <c r="H35" s="140">
        <v>3009</v>
      </c>
      <c r="I35" s="115">
        <v>-37</v>
      </c>
      <c r="J35" s="116">
        <v>-1.2296444001329345</v>
      </c>
    </row>
    <row r="36" spans="1:10" s="110" customFormat="1" ht="24.95" customHeight="1" x14ac:dyDescent="0.2">
      <c r="A36" s="294" t="s">
        <v>173</v>
      </c>
      <c r="B36" s="295" t="s">
        <v>174</v>
      </c>
      <c r="C36" s="125">
        <v>90.975819102021489</v>
      </c>
      <c r="D36" s="143">
        <v>30738</v>
      </c>
      <c r="E36" s="144">
        <v>32234</v>
      </c>
      <c r="F36" s="144">
        <v>32219</v>
      </c>
      <c r="G36" s="144">
        <v>32349</v>
      </c>
      <c r="H36" s="145">
        <v>32446</v>
      </c>
      <c r="I36" s="143">
        <v>-1708</v>
      </c>
      <c r="J36" s="146">
        <v>-5.2641311717931334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33787</v>
      </c>
      <c r="F11" s="264">
        <v>35293</v>
      </c>
      <c r="G11" s="264">
        <v>35324</v>
      </c>
      <c r="H11" s="264">
        <v>35471</v>
      </c>
      <c r="I11" s="265">
        <v>35513</v>
      </c>
      <c r="J11" s="263">
        <v>-1726</v>
      </c>
      <c r="K11" s="266">
        <v>-4.8601920423506888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43.922218604788824</v>
      </c>
      <c r="E13" s="115">
        <v>14840</v>
      </c>
      <c r="F13" s="114">
        <v>15385</v>
      </c>
      <c r="G13" s="114">
        <v>15533</v>
      </c>
      <c r="H13" s="114">
        <v>15526</v>
      </c>
      <c r="I13" s="140">
        <v>15792</v>
      </c>
      <c r="J13" s="115">
        <v>-952</v>
      </c>
      <c r="K13" s="116">
        <v>-6.0283687943262407</v>
      </c>
    </row>
    <row r="14" spans="1:15" ht="15.95" customHeight="1" x14ac:dyDescent="0.2">
      <c r="A14" s="306" t="s">
        <v>230</v>
      </c>
      <c r="B14" s="307"/>
      <c r="C14" s="308"/>
      <c r="D14" s="113">
        <v>41.30582768520437</v>
      </c>
      <c r="E14" s="115">
        <v>13956</v>
      </c>
      <c r="F14" s="114">
        <v>14802</v>
      </c>
      <c r="G14" s="114">
        <v>14850</v>
      </c>
      <c r="H14" s="114">
        <v>14959</v>
      </c>
      <c r="I14" s="140">
        <v>14825</v>
      </c>
      <c r="J14" s="115">
        <v>-869</v>
      </c>
      <c r="K14" s="116">
        <v>-5.8617200674536258</v>
      </c>
    </row>
    <row r="15" spans="1:15" ht="15.95" customHeight="1" x14ac:dyDescent="0.2">
      <c r="A15" s="306" t="s">
        <v>231</v>
      </c>
      <c r="B15" s="307"/>
      <c r="C15" s="308"/>
      <c r="D15" s="113">
        <v>4.7917838221801281</v>
      </c>
      <c r="E15" s="115">
        <v>1619</v>
      </c>
      <c r="F15" s="114">
        <v>1621</v>
      </c>
      <c r="G15" s="114">
        <v>1597</v>
      </c>
      <c r="H15" s="114">
        <v>1569</v>
      </c>
      <c r="I15" s="140">
        <v>1561</v>
      </c>
      <c r="J15" s="115">
        <v>58</v>
      </c>
      <c r="K15" s="116">
        <v>3.715566944266496</v>
      </c>
    </row>
    <row r="16" spans="1:15" ht="15.95" customHeight="1" x14ac:dyDescent="0.2">
      <c r="A16" s="306" t="s">
        <v>232</v>
      </c>
      <c r="B16" s="307"/>
      <c r="C16" s="308"/>
      <c r="D16" s="113">
        <v>6.037825199041051</v>
      </c>
      <c r="E16" s="115">
        <v>2040</v>
      </c>
      <c r="F16" s="114">
        <v>2099</v>
      </c>
      <c r="G16" s="114">
        <v>1981</v>
      </c>
      <c r="H16" s="114">
        <v>2033</v>
      </c>
      <c r="I16" s="140">
        <v>2016</v>
      </c>
      <c r="J16" s="115">
        <v>24</v>
      </c>
      <c r="K16" s="116">
        <v>1.1904761904761905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0.27525379583863618</v>
      </c>
      <c r="E18" s="115">
        <v>93</v>
      </c>
      <c r="F18" s="114">
        <v>102</v>
      </c>
      <c r="G18" s="114">
        <v>108</v>
      </c>
      <c r="H18" s="114">
        <v>96</v>
      </c>
      <c r="I18" s="140">
        <v>95</v>
      </c>
      <c r="J18" s="115">
        <v>-2</v>
      </c>
      <c r="K18" s="116">
        <v>-2.1052631578947367</v>
      </c>
    </row>
    <row r="19" spans="1:11" ht="14.1" customHeight="1" x14ac:dyDescent="0.2">
      <c r="A19" s="306" t="s">
        <v>235</v>
      </c>
      <c r="B19" s="307" t="s">
        <v>236</v>
      </c>
      <c r="C19" s="308"/>
      <c r="D19" s="113">
        <v>0.14502619350637819</v>
      </c>
      <c r="E19" s="115">
        <v>49</v>
      </c>
      <c r="F19" s="114">
        <v>53</v>
      </c>
      <c r="G19" s="114">
        <v>56</v>
      </c>
      <c r="H19" s="114">
        <v>43</v>
      </c>
      <c r="I19" s="140">
        <v>46</v>
      </c>
      <c r="J19" s="115">
        <v>3</v>
      </c>
      <c r="K19" s="116">
        <v>6.5217391304347823</v>
      </c>
    </row>
    <row r="20" spans="1:11" ht="14.1" customHeight="1" x14ac:dyDescent="0.2">
      <c r="A20" s="306">
        <v>12</v>
      </c>
      <c r="B20" s="307" t="s">
        <v>237</v>
      </c>
      <c r="C20" s="308"/>
      <c r="D20" s="113">
        <v>0.75472814988013137</v>
      </c>
      <c r="E20" s="115">
        <v>255</v>
      </c>
      <c r="F20" s="114">
        <v>265</v>
      </c>
      <c r="G20" s="114">
        <v>262</v>
      </c>
      <c r="H20" s="114">
        <v>264</v>
      </c>
      <c r="I20" s="140">
        <v>245</v>
      </c>
      <c r="J20" s="115">
        <v>10</v>
      </c>
      <c r="K20" s="116">
        <v>4.0816326530612246</v>
      </c>
    </row>
    <row r="21" spans="1:11" ht="14.1" customHeight="1" x14ac:dyDescent="0.2">
      <c r="A21" s="306">
        <v>21</v>
      </c>
      <c r="B21" s="307" t="s">
        <v>238</v>
      </c>
      <c r="C21" s="308"/>
      <c r="D21" s="113">
        <v>0.12726788409743392</v>
      </c>
      <c r="E21" s="115">
        <v>43</v>
      </c>
      <c r="F21" s="114">
        <v>40</v>
      </c>
      <c r="G21" s="114">
        <v>39</v>
      </c>
      <c r="H21" s="114">
        <v>39</v>
      </c>
      <c r="I21" s="140">
        <v>37</v>
      </c>
      <c r="J21" s="115">
        <v>6</v>
      </c>
      <c r="K21" s="116">
        <v>16.216216216216218</v>
      </c>
    </row>
    <row r="22" spans="1:11" ht="14.1" customHeight="1" x14ac:dyDescent="0.2">
      <c r="A22" s="306">
        <v>22</v>
      </c>
      <c r="B22" s="307" t="s">
        <v>239</v>
      </c>
      <c r="C22" s="308"/>
      <c r="D22" s="113">
        <v>0.28413295054310828</v>
      </c>
      <c r="E22" s="115">
        <v>96</v>
      </c>
      <c r="F22" s="114">
        <v>102</v>
      </c>
      <c r="G22" s="114">
        <v>98</v>
      </c>
      <c r="H22" s="114">
        <v>103</v>
      </c>
      <c r="I22" s="140">
        <v>96</v>
      </c>
      <c r="J22" s="115">
        <v>0</v>
      </c>
      <c r="K22" s="116">
        <v>0</v>
      </c>
    </row>
    <row r="23" spans="1:11" ht="14.1" customHeight="1" x14ac:dyDescent="0.2">
      <c r="A23" s="306">
        <v>23</v>
      </c>
      <c r="B23" s="307" t="s">
        <v>240</v>
      </c>
      <c r="C23" s="308"/>
      <c r="D23" s="113">
        <v>0.29301210524758042</v>
      </c>
      <c r="E23" s="115">
        <v>99</v>
      </c>
      <c r="F23" s="114">
        <v>114</v>
      </c>
      <c r="G23" s="114">
        <v>123</v>
      </c>
      <c r="H23" s="114">
        <v>139</v>
      </c>
      <c r="I23" s="140">
        <v>149</v>
      </c>
      <c r="J23" s="115">
        <v>-50</v>
      </c>
      <c r="K23" s="116">
        <v>-33.557046979865774</v>
      </c>
    </row>
    <row r="24" spans="1:11" ht="14.1" customHeight="1" x14ac:dyDescent="0.2">
      <c r="A24" s="306">
        <v>24</v>
      </c>
      <c r="B24" s="307" t="s">
        <v>241</v>
      </c>
      <c r="C24" s="308"/>
      <c r="D24" s="113">
        <v>0.58010477402551275</v>
      </c>
      <c r="E24" s="115">
        <v>196</v>
      </c>
      <c r="F24" s="114">
        <v>225</v>
      </c>
      <c r="G24" s="114">
        <v>221</v>
      </c>
      <c r="H24" s="114">
        <v>220</v>
      </c>
      <c r="I24" s="140">
        <v>225</v>
      </c>
      <c r="J24" s="115">
        <v>-29</v>
      </c>
      <c r="K24" s="116">
        <v>-12.888888888888889</v>
      </c>
    </row>
    <row r="25" spans="1:11" ht="14.1" customHeight="1" x14ac:dyDescent="0.2">
      <c r="A25" s="306">
        <v>25</v>
      </c>
      <c r="B25" s="307" t="s">
        <v>242</v>
      </c>
      <c r="C25" s="308"/>
      <c r="D25" s="113">
        <v>0.9145529345606298</v>
      </c>
      <c r="E25" s="115">
        <v>309</v>
      </c>
      <c r="F25" s="114">
        <v>294</v>
      </c>
      <c r="G25" s="114">
        <v>294</v>
      </c>
      <c r="H25" s="114">
        <v>281</v>
      </c>
      <c r="I25" s="140">
        <v>281</v>
      </c>
      <c r="J25" s="115">
        <v>28</v>
      </c>
      <c r="K25" s="116">
        <v>9.9644128113879002</v>
      </c>
    </row>
    <row r="26" spans="1:11" ht="14.1" customHeight="1" x14ac:dyDescent="0.2">
      <c r="A26" s="306">
        <v>26</v>
      </c>
      <c r="B26" s="307" t="s">
        <v>243</v>
      </c>
      <c r="C26" s="308"/>
      <c r="D26" s="113">
        <v>0.78136561399354787</v>
      </c>
      <c r="E26" s="115">
        <v>264</v>
      </c>
      <c r="F26" s="114">
        <v>267</v>
      </c>
      <c r="G26" s="114">
        <v>265</v>
      </c>
      <c r="H26" s="114">
        <v>274</v>
      </c>
      <c r="I26" s="140">
        <v>264</v>
      </c>
      <c r="J26" s="115">
        <v>0</v>
      </c>
      <c r="K26" s="116">
        <v>0</v>
      </c>
    </row>
    <row r="27" spans="1:11" ht="14.1" customHeight="1" x14ac:dyDescent="0.2">
      <c r="A27" s="306">
        <v>27</v>
      </c>
      <c r="B27" s="307" t="s">
        <v>244</v>
      </c>
      <c r="C27" s="308"/>
      <c r="D27" s="113">
        <v>0.26341492289933999</v>
      </c>
      <c r="E27" s="115">
        <v>89</v>
      </c>
      <c r="F27" s="114">
        <v>87</v>
      </c>
      <c r="G27" s="114">
        <v>81</v>
      </c>
      <c r="H27" s="114">
        <v>84</v>
      </c>
      <c r="I27" s="140">
        <v>91</v>
      </c>
      <c r="J27" s="115">
        <v>-2</v>
      </c>
      <c r="K27" s="116">
        <v>-2.197802197802198</v>
      </c>
    </row>
    <row r="28" spans="1:11" ht="14.1" customHeight="1" x14ac:dyDescent="0.2">
      <c r="A28" s="306">
        <v>28</v>
      </c>
      <c r="B28" s="307" t="s">
        <v>245</v>
      </c>
      <c r="C28" s="308"/>
      <c r="D28" s="113">
        <v>0.14798591174120224</v>
      </c>
      <c r="E28" s="115">
        <v>50</v>
      </c>
      <c r="F28" s="114">
        <v>56</v>
      </c>
      <c r="G28" s="114">
        <v>56</v>
      </c>
      <c r="H28" s="114">
        <v>55</v>
      </c>
      <c r="I28" s="140">
        <v>53</v>
      </c>
      <c r="J28" s="115">
        <v>-3</v>
      </c>
      <c r="K28" s="116">
        <v>-5.6603773584905657</v>
      </c>
    </row>
    <row r="29" spans="1:11" ht="14.1" customHeight="1" x14ac:dyDescent="0.2">
      <c r="A29" s="306">
        <v>29</v>
      </c>
      <c r="B29" s="307" t="s">
        <v>246</v>
      </c>
      <c r="C29" s="308"/>
      <c r="D29" s="113">
        <v>3.1520999200876076</v>
      </c>
      <c r="E29" s="115">
        <v>1065</v>
      </c>
      <c r="F29" s="114">
        <v>1170</v>
      </c>
      <c r="G29" s="114">
        <v>1132</v>
      </c>
      <c r="H29" s="114">
        <v>1151</v>
      </c>
      <c r="I29" s="140">
        <v>1181</v>
      </c>
      <c r="J29" s="115">
        <v>-116</v>
      </c>
      <c r="K29" s="116">
        <v>-9.8221845893310746</v>
      </c>
    </row>
    <row r="30" spans="1:11" ht="14.1" customHeight="1" x14ac:dyDescent="0.2">
      <c r="A30" s="306" t="s">
        <v>247</v>
      </c>
      <c r="B30" s="307" t="s">
        <v>248</v>
      </c>
      <c r="C30" s="308"/>
      <c r="D30" s="113">
        <v>0.7014532216532986</v>
      </c>
      <c r="E30" s="115">
        <v>237</v>
      </c>
      <c r="F30" s="114">
        <v>271</v>
      </c>
      <c r="G30" s="114">
        <v>274</v>
      </c>
      <c r="H30" s="114">
        <v>292</v>
      </c>
      <c r="I30" s="140">
        <v>301</v>
      </c>
      <c r="J30" s="115">
        <v>-64</v>
      </c>
      <c r="K30" s="116">
        <v>-21.262458471760798</v>
      </c>
    </row>
    <row r="31" spans="1:11" ht="14.1" customHeight="1" x14ac:dyDescent="0.2">
      <c r="A31" s="306" t="s">
        <v>249</v>
      </c>
      <c r="B31" s="307" t="s">
        <v>250</v>
      </c>
      <c r="C31" s="308"/>
      <c r="D31" s="113">
        <v>2.4121703613815964</v>
      </c>
      <c r="E31" s="115">
        <v>815</v>
      </c>
      <c r="F31" s="114">
        <v>889</v>
      </c>
      <c r="G31" s="114">
        <v>853</v>
      </c>
      <c r="H31" s="114">
        <v>852</v>
      </c>
      <c r="I31" s="140">
        <v>872</v>
      </c>
      <c r="J31" s="115">
        <v>-57</v>
      </c>
      <c r="K31" s="116">
        <v>-6.5366972477064218</v>
      </c>
    </row>
    <row r="32" spans="1:11" ht="14.1" customHeight="1" x14ac:dyDescent="0.2">
      <c r="A32" s="306">
        <v>31</v>
      </c>
      <c r="B32" s="307" t="s">
        <v>251</v>
      </c>
      <c r="C32" s="308"/>
      <c r="D32" s="113">
        <v>0.1657442211501465</v>
      </c>
      <c r="E32" s="115">
        <v>56</v>
      </c>
      <c r="F32" s="114">
        <v>50</v>
      </c>
      <c r="G32" s="114">
        <v>49</v>
      </c>
      <c r="H32" s="114">
        <v>47</v>
      </c>
      <c r="I32" s="140">
        <v>50</v>
      </c>
      <c r="J32" s="115">
        <v>6</v>
      </c>
      <c r="K32" s="116">
        <v>12</v>
      </c>
    </row>
    <row r="33" spans="1:11" ht="14.1" customHeight="1" x14ac:dyDescent="0.2">
      <c r="A33" s="306">
        <v>32</v>
      </c>
      <c r="B33" s="307" t="s">
        <v>252</v>
      </c>
      <c r="C33" s="308"/>
      <c r="D33" s="113">
        <v>0.83760026045520464</v>
      </c>
      <c r="E33" s="115">
        <v>283</v>
      </c>
      <c r="F33" s="114">
        <v>274</v>
      </c>
      <c r="G33" s="114">
        <v>296</v>
      </c>
      <c r="H33" s="114">
        <v>293</v>
      </c>
      <c r="I33" s="140">
        <v>302</v>
      </c>
      <c r="J33" s="115">
        <v>-19</v>
      </c>
      <c r="K33" s="116">
        <v>-6.2913907284768209</v>
      </c>
    </row>
    <row r="34" spans="1:11" ht="14.1" customHeight="1" x14ac:dyDescent="0.2">
      <c r="A34" s="306">
        <v>33</v>
      </c>
      <c r="B34" s="307" t="s">
        <v>253</v>
      </c>
      <c r="C34" s="308"/>
      <c r="D34" s="113">
        <v>0.40844111640571817</v>
      </c>
      <c r="E34" s="115">
        <v>138</v>
      </c>
      <c r="F34" s="114">
        <v>142</v>
      </c>
      <c r="G34" s="114">
        <v>138</v>
      </c>
      <c r="H34" s="114">
        <v>136</v>
      </c>
      <c r="I34" s="140">
        <v>139</v>
      </c>
      <c r="J34" s="115">
        <v>-1</v>
      </c>
      <c r="K34" s="116">
        <v>-0.71942446043165464</v>
      </c>
    </row>
    <row r="35" spans="1:11" ht="14.1" customHeight="1" x14ac:dyDescent="0.2">
      <c r="A35" s="306">
        <v>34</v>
      </c>
      <c r="B35" s="307" t="s">
        <v>254</v>
      </c>
      <c r="C35" s="308"/>
      <c r="D35" s="113">
        <v>3.8713114511498503</v>
      </c>
      <c r="E35" s="115">
        <v>1308</v>
      </c>
      <c r="F35" s="114">
        <v>1312</v>
      </c>
      <c r="G35" s="114">
        <v>1334</v>
      </c>
      <c r="H35" s="114">
        <v>1306</v>
      </c>
      <c r="I35" s="140">
        <v>1306</v>
      </c>
      <c r="J35" s="115">
        <v>2</v>
      </c>
      <c r="K35" s="116">
        <v>0.15313935681470137</v>
      </c>
    </row>
    <row r="36" spans="1:11" ht="14.1" customHeight="1" x14ac:dyDescent="0.2">
      <c r="A36" s="306">
        <v>41</v>
      </c>
      <c r="B36" s="307" t="s">
        <v>255</v>
      </c>
      <c r="C36" s="308"/>
      <c r="D36" s="113">
        <v>9.4710983514369435E-2</v>
      </c>
      <c r="E36" s="115">
        <v>32</v>
      </c>
      <c r="F36" s="114">
        <v>35</v>
      </c>
      <c r="G36" s="114">
        <v>33</v>
      </c>
      <c r="H36" s="114">
        <v>39</v>
      </c>
      <c r="I36" s="140">
        <v>43</v>
      </c>
      <c r="J36" s="115">
        <v>-11</v>
      </c>
      <c r="K36" s="116">
        <v>-25.581395348837209</v>
      </c>
    </row>
    <row r="37" spans="1:11" ht="14.1" customHeight="1" x14ac:dyDescent="0.2">
      <c r="A37" s="306">
        <v>42</v>
      </c>
      <c r="B37" s="307" t="s">
        <v>256</v>
      </c>
      <c r="C37" s="308"/>
      <c r="D37" s="113">
        <v>2.6637464113416404E-2</v>
      </c>
      <c r="E37" s="115">
        <v>9</v>
      </c>
      <c r="F37" s="114">
        <v>9</v>
      </c>
      <c r="G37" s="114">
        <v>9</v>
      </c>
      <c r="H37" s="114">
        <v>7</v>
      </c>
      <c r="I37" s="140">
        <v>3</v>
      </c>
      <c r="J37" s="115">
        <v>6</v>
      </c>
      <c r="K37" s="116">
        <v>200</v>
      </c>
    </row>
    <row r="38" spans="1:11" ht="14.1" customHeight="1" x14ac:dyDescent="0.2">
      <c r="A38" s="306">
        <v>43</v>
      </c>
      <c r="B38" s="307" t="s">
        <v>257</v>
      </c>
      <c r="C38" s="308"/>
      <c r="D38" s="113">
        <v>0.59786308343445704</v>
      </c>
      <c r="E38" s="115">
        <v>202</v>
      </c>
      <c r="F38" s="114">
        <v>210</v>
      </c>
      <c r="G38" s="114">
        <v>200</v>
      </c>
      <c r="H38" s="114">
        <v>218</v>
      </c>
      <c r="I38" s="140">
        <v>204</v>
      </c>
      <c r="J38" s="115">
        <v>-2</v>
      </c>
      <c r="K38" s="116">
        <v>-0.98039215686274506</v>
      </c>
    </row>
    <row r="39" spans="1:11" ht="14.1" customHeight="1" x14ac:dyDescent="0.2">
      <c r="A39" s="306">
        <v>51</v>
      </c>
      <c r="B39" s="307" t="s">
        <v>258</v>
      </c>
      <c r="C39" s="308"/>
      <c r="D39" s="113">
        <v>9.2224820197117232</v>
      </c>
      <c r="E39" s="115">
        <v>3116</v>
      </c>
      <c r="F39" s="114">
        <v>3233</v>
      </c>
      <c r="G39" s="114">
        <v>3272</v>
      </c>
      <c r="H39" s="114">
        <v>3285</v>
      </c>
      <c r="I39" s="140">
        <v>3378</v>
      </c>
      <c r="J39" s="115">
        <v>-262</v>
      </c>
      <c r="K39" s="116">
        <v>-7.7560686796921257</v>
      </c>
    </row>
    <row r="40" spans="1:11" ht="14.1" customHeight="1" x14ac:dyDescent="0.2">
      <c r="A40" s="306" t="s">
        <v>259</v>
      </c>
      <c r="B40" s="307" t="s">
        <v>260</v>
      </c>
      <c r="C40" s="308"/>
      <c r="D40" s="113">
        <v>8.6275786545120905</v>
      </c>
      <c r="E40" s="115">
        <v>2915</v>
      </c>
      <c r="F40" s="114">
        <v>3060</v>
      </c>
      <c r="G40" s="114">
        <v>3107</v>
      </c>
      <c r="H40" s="114">
        <v>3103</v>
      </c>
      <c r="I40" s="140">
        <v>3201</v>
      </c>
      <c r="J40" s="115">
        <v>-286</v>
      </c>
      <c r="K40" s="116">
        <v>-8.934707903780069</v>
      </c>
    </row>
    <row r="41" spans="1:11" ht="14.1" customHeight="1" x14ac:dyDescent="0.2">
      <c r="A41" s="306"/>
      <c r="B41" s="307" t="s">
        <v>261</v>
      </c>
      <c r="C41" s="308"/>
      <c r="D41" s="113">
        <v>2.5660757095924467</v>
      </c>
      <c r="E41" s="115">
        <v>867</v>
      </c>
      <c r="F41" s="114">
        <v>887</v>
      </c>
      <c r="G41" s="114">
        <v>894</v>
      </c>
      <c r="H41" s="114">
        <v>952</v>
      </c>
      <c r="I41" s="140">
        <v>954</v>
      </c>
      <c r="J41" s="115">
        <v>-87</v>
      </c>
      <c r="K41" s="116">
        <v>-9.1194968553459113</v>
      </c>
    </row>
    <row r="42" spans="1:11" ht="14.1" customHeight="1" x14ac:dyDescent="0.2">
      <c r="A42" s="306">
        <v>52</v>
      </c>
      <c r="B42" s="307" t="s">
        <v>262</v>
      </c>
      <c r="C42" s="308"/>
      <c r="D42" s="113">
        <v>5.3837274691449375</v>
      </c>
      <c r="E42" s="115">
        <v>1819</v>
      </c>
      <c r="F42" s="114">
        <v>1885</v>
      </c>
      <c r="G42" s="114">
        <v>1852</v>
      </c>
      <c r="H42" s="114">
        <v>1847</v>
      </c>
      <c r="I42" s="140">
        <v>1867</v>
      </c>
      <c r="J42" s="115">
        <v>-48</v>
      </c>
      <c r="K42" s="116">
        <v>-2.5709694697375469</v>
      </c>
    </row>
    <row r="43" spans="1:11" ht="14.1" customHeight="1" x14ac:dyDescent="0.2">
      <c r="A43" s="306" t="s">
        <v>263</v>
      </c>
      <c r="B43" s="307" t="s">
        <v>264</v>
      </c>
      <c r="C43" s="308"/>
      <c r="D43" s="113">
        <v>5.3363719773877527</v>
      </c>
      <c r="E43" s="115">
        <v>1803</v>
      </c>
      <c r="F43" s="114">
        <v>1868</v>
      </c>
      <c r="G43" s="114">
        <v>1835</v>
      </c>
      <c r="H43" s="114">
        <v>1830</v>
      </c>
      <c r="I43" s="140">
        <v>1849</v>
      </c>
      <c r="J43" s="115">
        <v>-46</v>
      </c>
      <c r="K43" s="116">
        <v>-2.4878312601406165</v>
      </c>
    </row>
    <row r="44" spans="1:11" ht="14.1" customHeight="1" x14ac:dyDescent="0.2">
      <c r="A44" s="306">
        <v>53</v>
      </c>
      <c r="B44" s="307" t="s">
        <v>265</v>
      </c>
      <c r="C44" s="308"/>
      <c r="D44" s="113">
        <v>2.4565661349039569</v>
      </c>
      <c r="E44" s="115">
        <v>830</v>
      </c>
      <c r="F44" s="114">
        <v>823</v>
      </c>
      <c r="G44" s="114">
        <v>839</v>
      </c>
      <c r="H44" s="114">
        <v>866</v>
      </c>
      <c r="I44" s="140">
        <v>841</v>
      </c>
      <c r="J44" s="115">
        <v>-11</v>
      </c>
      <c r="K44" s="116">
        <v>-1.3079667063020215</v>
      </c>
    </row>
    <row r="45" spans="1:11" ht="14.1" customHeight="1" x14ac:dyDescent="0.2">
      <c r="A45" s="306" t="s">
        <v>266</v>
      </c>
      <c r="B45" s="307" t="s">
        <v>267</v>
      </c>
      <c r="C45" s="308"/>
      <c r="D45" s="113">
        <v>2.4447272619646609</v>
      </c>
      <c r="E45" s="115">
        <v>826</v>
      </c>
      <c r="F45" s="114">
        <v>820</v>
      </c>
      <c r="G45" s="114">
        <v>836</v>
      </c>
      <c r="H45" s="114">
        <v>863</v>
      </c>
      <c r="I45" s="140">
        <v>838</v>
      </c>
      <c r="J45" s="115">
        <v>-12</v>
      </c>
      <c r="K45" s="116">
        <v>-1.431980906921241</v>
      </c>
    </row>
    <row r="46" spans="1:11" ht="14.1" customHeight="1" x14ac:dyDescent="0.2">
      <c r="A46" s="306">
        <v>54</v>
      </c>
      <c r="B46" s="307" t="s">
        <v>268</v>
      </c>
      <c r="C46" s="308"/>
      <c r="D46" s="113">
        <v>19.016189658744487</v>
      </c>
      <c r="E46" s="115">
        <v>6425</v>
      </c>
      <c r="F46" s="114">
        <v>6607</v>
      </c>
      <c r="G46" s="114">
        <v>6752</v>
      </c>
      <c r="H46" s="114">
        <v>6718</v>
      </c>
      <c r="I46" s="140">
        <v>6830</v>
      </c>
      <c r="J46" s="115">
        <v>-405</v>
      </c>
      <c r="K46" s="116">
        <v>-5.9297218155197662</v>
      </c>
    </row>
    <row r="47" spans="1:11" ht="14.1" customHeight="1" x14ac:dyDescent="0.2">
      <c r="A47" s="306">
        <v>61</v>
      </c>
      <c r="B47" s="307" t="s">
        <v>269</v>
      </c>
      <c r="C47" s="308"/>
      <c r="D47" s="113">
        <v>0.52091040932903188</v>
      </c>
      <c r="E47" s="115">
        <v>176</v>
      </c>
      <c r="F47" s="114">
        <v>177</v>
      </c>
      <c r="G47" s="114">
        <v>173</v>
      </c>
      <c r="H47" s="114">
        <v>182</v>
      </c>
      <c r="I47" s="140">
        <v>177</v>
      </c>
      <c r="J47" s="115">
        <v>-1</v>
      </c>
      <c r="K47" s="116">
        <v>-0.56497175141242939</v>
      </c>
    </row>
    <row r="48" spans="1:11" ht="14.1" customHeight="1" x14ac:dyDescent="0.2">
      <c r="A48" s="306">
        <v>62</v>
      </c>
      <c r="B48" s="307" t="s">
        <v>270</v>
      </c>
      <c r="C48" s="308"/>
      <c r="D48" s="113">
        <v>8.6068606268683219</v>
      </c>
      <c r="E48" s="115">
        <v>2908</v>
      </c>
      <c r="F48" s="114">
        <v>3082</v>
      </c>
      <c r="G48" s="114">
        <v>2986</v>
      </c>
      <c r="H48" s="114">
        <v>3031</v>
      </c>
      <c r="I48" s="140">
        <v>2993</v>
      </c>
      <c r="J48" s="115">
        <v>-85</v>
      </c>
      <c r="K48" s="116">
        <v>-2.8399599064483794</v>
      </c>
    </row>
    <row r="49" spans="1:11" ht="14.1" customHeight="1" x14ac:dyDescent="0.2">
      <c r="A49" s="306">
        <v>63</v>
      </c>
      <c r="B49" s="307" t="s">
        <v>271</v>
      </c>
      <c r="C49" s="308"/>
      <c r="D49" s="113">
        <v>9.2047237103027797</v>
      </c>
      <c r="E49" s="115">
        <v>3110</v>
      </c>
      <c r="F49" s="114">
        <v>3694</v>
      </c>
      <c r="G49" s="114">
        <v>3796</v>
      </c>
      <c r="H49" s="114">
        <v>3813</v>
      </c>
      <c r="I49" s="140">
        <v>3687</v>
      </c>
      <c r="J49" s="115">
        <v>-577</v>
      </c>
      <c r="K49" s="116">
        <v>-15.649579604014104</v>
      </c>
    </row>
    <row r="50" spans="1:11" ht="14.1" customHeight="1" x14ac:dyDescent="0.2">
      <c r="A50" s="306" t="s">
        <v>272</v>
      </c>
      <c r="B50" s="307" t="s">
        <v>273</v>
      </c>
      <c r="C50" s="308"/>
      <c r="D50" s="113">
        <v>0.36700506111818154</v>
      </c>
      <c r="E50" s="115">
        <v>124</v>
      </c>
      <c r="F50" s="114">
        <v>149</v>
      </c>
      <c r="G50" s="114">
        <v>149</v>
      </c>
      <c r="H50" s="114">
        <v>130</v>
      </c>
      <c r="I50" s="140">
        <v>129</v>
      </c>
      <c r="J50" s="115">
        <v>-5</v>
      </c>
      <c r="K50" s="116">
        <v>-3.8759689922480618</v>
      </c>
    </row>
    <row r="51" spans="1:11" ht="14.1" customHeight="1" x14ac:dyDescent="0.2">
      <c r="A51" s="306" t="s">
        <v>274</v>
      </c>
      <c r="B51" s="307" t="s">
        <v>275</v>
      </c>
      <c r="C51" s="308"/>
      <c r="D51" s="113">
        <v>8.3404859857341584</v>
      </c>
      <c r="E51" s="115">
        <v>2818</v>
      </c>
      <c r="F51" s="114">
        <v>3361</v>
      </c>
      <c r="G51" s="114">
        <v>3468</v>
      </c>
      <c r="H51" s="114">
        <v>3506</v>
      </c>
      <c r="I51" s="140">
        <v>3372</v>
      </c>
      <c r="J51" s="115">
        <v>-554</v>
      </c>
      <c r="K51" s="116">
        <v>-16.429418742586002</v>
      </c>
    </row>
    <row r="52" spans="1:11" ht="14.1" customHeight="1" x14ac:dyDescent="0.2">
      <c r="A52" s="306">
        <v>71</v>
      </c>
      <c r="B52" s="307" t="s">
        <v>276</v>
      </c>
      <c r="C52" s="308"/>
      <c r="D52" s="113">
        <v>11.646491254032616</v>
      </c>
      <c r="E52" s="115">
        <v>3935</v>
      </c>
      <c r="F52" s="114">
        <v>3954</v>
      </c>
      <c r="G52" s="114">
        <v>3952</v>
      </c>
      <c r="H52" s="114">
        <v>3933</v>
      </c>
      <c r="I52" s="140">
        <v>3949</v>
      </c>
      <c r="J52" s="115">
        <v>-14</v>
      </c>
      <c r="K52" s="116">
        <v>-0.35452013167890606</v>
      </c>
    </row>
    <row r="53" spans="1:11" ht="14.1" customHeight="1" x14ac:dyDescent="0.2">
      <c r="A53" s="306" t="s">
        <v>277</v>
      </c>
      <c r="B53" s="307" t="s">
        <v>278</v>
      </c>
      <c r="C53" s="308"/>
      <c r="D53" s="113">
        <v>1.1986858851037381</v>
      </c>
      <c r="E53" s="115">
        <v>405</v>
      </c>
      <c r="F53" s="114">
        <v>384</v>
      </c>
      <c r="G53" s="114">
        <v>397</v>
      </c>
      <c r="H53" s="114">
        <v>374</v>
      </c>
      <c r="I53" s="140">
        <v>379</v>
      </c>
      <c r="J53" s="115">
        <v>26</v>
      </c>
      <c r="K53" s="116">
        <v>6.8601583113456464</v>
      </c>
    </row>
    <row r="54" spans="1:11" ht="14.1" customHeight="1" x14ac:dyDescent="0.2">
      <c r="A54" s="306" t="s">
        <v>279</v>
      </c>
      <c r="B54" s="307" t="s">
        <v>280</v>
      </c>
      <c r="C54" s="308"/>
      <c r="D54" s="113">
        <v>9.8617811584337165</v>
      </c>
      <c r="E54" s="115">
        <v>3332</v>
      </c>
      <c r="F54" s="114">
        <v>3376</v>
      </c>
      <c r="G54" s="114">
        <v>3365</v>
      </c>
      <c r="H54" s="114">
        <v>3377</v>
      </c>
      <c r="I54" s="140">
        <v>3389</v>
      </c>
      <c r="J54" s="115">
        <v>-57</v>
      </c>
      <c r="K54" s="116">
        <v>-1.6819120684567719</v>
      </c>
    </row>
    <row r="55" spans="1:11" ht="14.1" customHeight="1" x14ac:dyDescent="0.2">
      <c r="A55" s="306">
        <v>72</v>
      </c>
      <c r="B55" s="307" t="s">
        <v>281</v>
      </c>
      <c r="C55" s="308"/>
      <c r="D55" s="113">
        <v>1.1306123657027851</v>
      </c>
      <c r="E55" s="115">
        <v>382</v>
      </c>
      <c r="F55" s="114">
        <v>384</v>
      </c>
      <c r="G55" s="114">
        <v>378</v>
      </c>
      <c r="H55" s="114">
        <v>380</v>
      </c>
      <c r="I55" s="140">
        <v>378</v>
      </c>
      <c r="J55" s="115">
        <v>4</v>
      </c>
      <c r="K55" s="116">
        <v>1.0582010582010581</v>
      </c>
    </row>
    <row r="56" spans="1:11" ht="14.1" customHeight="1" x14ac:dyDescent="0.2">
      <c r="A56" s="306" t="s">
        <v>282</v>
      </c>
      <c r="B56" s="307" t="s">
        <v>283</v>
      </c>
      <c r="C56" s="308"/>
      <c r="D56" s="113">
        <v>0.23677745878592357</v>
      </c>
      <c r="E56" s="115">
        <v>80</v>
      </c>
      <c r="F56" s="114">
        <v>82</v>
      </c>
      <c r="G56" s="114">
        <v>89</v>
      </c>
      <c r="H56" s="114">
        <v>89</v>
      </c>
      <c r="I56" s="140">
        <v>92</v>
      </c>
      <c r="J56" s="115">
        <v>-12</v>
      </c>
      <c r="K56" s="116">
        <v>-13.043478260869565</v>
      </c>
    </row>
    <row r="57" spans="1:11" ht="14.1" customHeight="1" x14ac:dyDescent="0.2">
      <c r="A57" s="306" t="s">
        <v>284</v>
      </c>
      <c r="B57" s="307" t="s">
        <v>285</v>
      </c>
      <c r="C57" s="308"/>
      <c r="D57" s="113">
        <v>0.61562139284340134</v>
      </c>
      <c r="E57" s="115">
        <v>208</v>
      </c>
      <c r="F57" s="114">
        <v>204</v>
      </c>
      <c r="G57" s="114">
        <v>195</v>
      </c>
      <c r="H57" s="114">
        <v>200</v>
      </c>
      <c r="I57" s="140">
        <v>198</v>
      </c>
      <c r="J57" s="115">
        <v>10</v>
      </c>
      <c r="K57" s="116">
        <v>5.0505050505050502</v>
      </c>
    </row>
    <row r="58" spans="1:11" ht="14.1" customHeight="1" x14ac:dyDescent="0.2">
      <c r="A58" s="306">
        <v>73</v>
      </c>
      <c r="B58" s="307" t="s">
        <v>286</v>
      </c>
      <c r="C58" s="308"/>
      <c r="D58" s="113">
        <v>0.90567377985615771</v>
      </c>
      <c r="E58" s="115">
        <v>306</v>
      </c>
      <c r="F58" s="114">
        <v>302</v>
      </c>
      <c r="G58" s="114">
        <v>300</v>
      </c>
      <c r="H58" s="114">
        <v>313</v>
      </c>
      <c r="I58" s="140">
        <v>301</v>
      </c>
      <c r="J58" s="115">
        <v>5</v>
      </c>
      <c r="K58" s="116">
        <v>1.6611295681063123</v>
      </c>
    </row>
    <row r="59" spans="1:11" ht="14.1" customHeight="1" x14ac:dyDescent="0.2">
      <c r="A59" s="306" t="s">
        <v>287</v>
      </c>
      <c r="B59" s="307" t="s">
        <v>288</v>
      </c>
      <c r="C59" s="308"/>
      <c r="D59" s="113">
        <v>0.58010477402551275</v>
      </c>
      <c r="E59" s="115">
        <v>196</v>
      </c>
      <c r="F59" s="114">
        <v>187</v>
      </c>
      <c r="G59" s="114">
        <v>183</v>
      </c>
      <c r="H59" s="114">
        <v>186</v>
      </c>
      <c r="I59" s="140">
        <v>182</v>
      </c>
      <c r="J59" s="115">
        <v>14</v>
      </c>
      <c r="K59" s="116">
        <v>7.6923076923076925</v>
      </c>
    </row>
    <row r="60" spans="1:11" ht="14.1" customHeight="1" x14ac:dyDescent="0.2">
      <c r="A60" s="306">
        <v>81</v>
      </c>
      <c r="B60" s="307" t="s">
        <v>289</v>
      </c>
      <c r="C60" s="308"/>
      <c r="D60" s="113">
        <v>3.767721312931009</v>
      </c>
      <c r="E60" s="115">
        <v>1273</v>
      </c>
      <c r="F60" s="114">
        <v>1314</v>
      </c>
      <c r="G60" s="114">
        <v>1294</v>
      </c>
      <c r="H60" s="114">
        <v>1312</v>
      </c>
      <c r="I60" s="140">
        <v>1319</v>
      </c>
      <c r="J60" s="115">
        <v>-46</v>
      </c>
      <c r="K60" s="116">
        <v>-3.4874905231235784</v>
      </c>
    </row>
    <row r="61" spans="1:11" ht="14.1" customHeight="1" x14ac:dyDescent="0.2">
      <c r="A61" s="306" t="s">
        <v>290</v>
      </c>
      <c r="B61" s="307" t="s">
        <v>291</v>
      </c>
      <c r="C61" s="308"/>
      <c r="D61" s="113">
        <v>1.6189658744487525</v>
      </c>
      <c r="E61" s="115">
        <v>547</v>
      </c>
      <c r="F61" s="114">
        <v>563</v>
      </c>
      <c r="G61" s="114">
        <v>569</v>
      </c>
      <c r="H61" s="114">
        <v>590</v>
      </c>
      <c r="I61" s="140">
        <v>590</v>
      </c>
      <c r="J61" s="115">
        <v>-43</v>
      </c>
      <c r="K61" s="116">
        <v>-7.2881355932203391</v>
      </c>
    </row>
    <row r="62" spans="1:11" ht="14.1" customHeight="1" x14ac:dyDescent="0.2">
      <c r="A62" s="306" t="s">
        <v>292</v>
      </c>
      <c r="B62" s="307" t="s">
        <v>293</v>
      </c>
      <c r="C62" s="308"/>
      <c r="D62" s="113">
        <v>1.1069346198241927</v>
      </c>
      <c r="E62" s="115">
        <v>374</v>
      </c>
      <c r="F62" s="114">
        <v>374</v>
      </c>
      <c r="G62" s="114">
        <v>358</v>
      </c>
      <c r="H62" s="114">
        <v>356</v>
      </c>
      <c r="I62" s="140">
        <v>359</v>
      </c>
      <c r="J62" s="115">
        <v>15</v>
      </c>
      <c r="K62" s="116">
        <v>4.1782729805013927</v>
      </c>
    </row>
    <row r="63" spans="1:11" ht="14.1" customHeight="1" x14ac:dyDescent="0.2">
      <c r="A63" s="306"/>
      <c r="B63" s="307" t="s">
        <v>294</v>
      </c>
      <c r="C63" s="308"/>
      <c r="D63" s="113">
        <v>0.97966673572675878</v>
      </c>
      <c r="E63" s="115">
        <v>331</v>
      </c>
      <c r="F63" s="114">
        <v>330</v>
      </c>
      <c r="G63" s="114">
        <v>320</v>
      </c>
      <c r="H63" s="114">
        <v>314</v>
      </c>
      <c r="I63" s="140">
        <v>316</v>
      </c>
      <c r="J63" s="115">
        <v>15</v>
      </c>
      <c r="K63" s="116">
        <v>4.7468354430379751</v>
      </c>
    </row>
    <row r="64" spans="1:11" ht="14.1" customHeight="1" x14ac:dyDescent="0.2">
      <c r="A64" s="306" t="s">
        <v>295</v>
      </c>
      <c r="B64" s="307" t="s">
        <v>296</v>
      </c>
      <c r="C64" s="308"/>
      <c r="D64" s="113">
        <v>0.12134844762778584</v>
      </c>
      <c r="E64" s="115">
        <v>41</v>
      </c>
      <c r="F64" s="114">
        <v>43</v>
      </c>
      <c r="G64" s="114">
        <v>42</v>
      </c>
      <c r="H64" s="114">
        <v>41</v>
      </c>
      <c r="I64" s="140">
        <v>43</v>
      </c>
      <c r="J64" s="115">
        <v>-2</v>
      </c>
      <c r="K64" s="116">
        <v>-4.6511627906976747</v>
      </c>
    </row>
    <row r="65" spans="1:11" ht="14.1" customHeight="1" x14ac:dyDescent="0.2">
      <c r="A65" s="306" t="s">
        <v>297</v>
      </c>
      <c r="B65" s="307" t="s">
        <v>298</v>
      </c>
      <c r="C65" s="308"/>
      <c r="D65" s="113">
        <v>0.54754787344244826</v>
      </c>
      <c r="E65" s="115">
        <v>185</v>
      </c>
      <c r="F65" s="114">
        <v>208</v>
      </c>
      <c r="G65" s="114">
        <v>199</v>
      </c>
      <c r="H65" s="114">
        <v>203</v>
      </c>
      <c r="I65" s="140">
        <v>204</v>
      </c>
      <c r="J65" s="115">
        <v>-19</v>
      </c>
      <c r="K65" s="116">
        <v>-9.3137254901960791</v>
      </c>
    </row>
    <row r="66" spans="1:11" ht="14.1" customHeight="1" x14ac:dyDescent="0.2">
      <c r="A66" s="306">
        <v>82</v>
      </c>
      <c r="B66" s="307" t="s">
        <v>299</v>
      </c>
      <c r="C66" s="308"/>
      <c r="D66" s="113">
        <v>1.8143072779471394</v>
      </c>
      <c r="E66" s="115">
        <v>613</v>
      </c>
      <c r="F66" s="114">
        <v>647</v>
      </c>
      <c r="G66" s="114">
        <v>663</v>
      </c>
      <c r="H66" s="114">
        <v>661</v>
      </c>
      <c r="I66" s="140">
        <v>679</v>
      </c>
      <c r="J66" s="115">
        <v>-66</v>
      </c>
      <c r="K66" s="116">
        <v>-9.7201767304860081</v>
      </c>
    </row>
    <row r="67" spans="1:11" ht="14.1" customHeight="1" x14ac:dyDescent="0.2">
      <c r="A67" s="306" t="s">
        <v>300</v>
      </c>
      <c r="B67" s="307" t="s">
        <v>301</v>
      </c>
      <c r="C67" s="308"/>
      <c r="D67" s="113">
        <v>0.47947435404149524</v>
      </c>
      <c r="E67" s="115">
        <v>162</v>
      </c>
      <c r="F67" s="114">
        <v>167</v>
      </c>
      <c r="G67" s="114">
        <v>179</v>
      </c>
      <c r="H67" s="114">
        <v>169</v>
      </c>
      <c r="I67" s="140">
        <v>177</v>
      </c>
      <c r="J67" s="115">
        <v>-15</v>
      </c>
      <c r="K67" s="116">
        <v>-8.4745762711864412</v>
      </c>
    </row>
    <row r="68" spans="1:11" ht="14.1" customHeight="1" x14ac:dyDescent="0.2">
      <c r="A68" s="306" t="s">
        <v>302</v>
      </c>
      <c r="B68" s="307" t="s">
        <v>303</v>
      </c>
      <c r="C68" s="308"/>
      <c r="D68" s="113">
        <v>0.75472814988013137</v>
      </c>
      <c r="E68" s="115">
        <v>255</v>
      </c>
      <c r="F68" s="114">
        <v>281</v>
      </c>
      <c r="G68" s="114">
        <v>284</v>
      </c>
      <c r="H68" s="114">
        <v>288</v>
      </c>
      <c r="I68" s="140">
        <v>283</v>
      </c>
      <c r="J68" s="115">
        <v>-28</v>
      </c>
      <c r="K68" s="116">
        <v>-9.8939929328621901</v>
      </c>
    </row>
    <row r="69" spans="1:11" ht="14.1" customHeight="1" x14ac:dyDescent="0.2">
      <c r="A69" s="306">
        <v>83</v>
      </c>
      <c r="B69" s="307" t="s">
        <v>304</v>
      </c>
      <c r="C69" s="308"/>
      <c r="D69" s="113">
        <v>2.4624855713736054</v>
      </c>
      <c r="E69" s="115">
        <v>832</v>
      </c>
      <c r="F69" s="114">
        <v>829</v>
      </c>
      <c r="G69" s="114">
        <v>821</v>
      </c>
      <c r="H69" s="114">
        <v>832</v>
      </c>
      <c r="I69" s="140">
        <v>858</v>
      </c>
      <c r="J69" s="115">
        <v>-26</v>
      </c>
      <c r="K69" s="116">
        <v>-3.0303030303030303</v>
      </c>
    </row>
    <row r="70" spans="1:11" ht="14.1" customHeight="1" x14ac:dyDescent="0.2">
      <c r="A70" s="306" t="s">
        <v>305</v>
      </c>
      <c r="B70" s="307" t="s">
        <v>306</v>
      </c>
      <c r="C70" s="308"/>
      <c r="D70" s="113">
        <v>1.2963565868529316</v>
      </c>
      <c r="E70" s="115">
        <v>438</v>
      </c>
      <c r="F70" s="114">
        <v>428</v>
      </c>
      <c r="G70" s="114">
        <v>420</v>
      </c>
      <c r="H70" s="114">
        <v>412</v>
      </c>
      <c r="I70" s="140">
        <v>452</v>
      </c>
      <c r="J70" s="115">
        <v>-14</v>
      </c>
      <c r="K70" s="116">
        <v>-3.0973451327433628</v>
      </c>
    </row>
    <row r="71" spans="1:11" ht="14.1" customHeight="1" x14ac:dyDescent="0.2">
      <c r="A71" s="306"/>
      <c r="B71" s="307" t="s">
        <v>307</v>
      </c>
      <c r="C71" s="308"/>
      <c r="D71" s="113">
        <v>0.51795069109420788</v>
      </c>
      <c r="E71" s="115">
        <v>175</v>
      </c>
      <c r="F71" s="114">
        <v>180</v>
      </c>
      <c r="G71" s="114">
        <v>178</v>
      </c>
      <c r="H71" s="114">
        <v>196</v>
      </c>
      <c r="I71" s="140">
        <v>205</v>
      </c>
      <c r="J71" s="115">
        <v>-30</v>
      </c>
      <c r="K71" s="116">
        <v>-14.634146341463415</v>
      </c>
    </row>
    <row r="72" spans="1:11" ht="14.1" customHeight="1" x14ac:dyDescent="0.2">
      <c r="A72" s="306">
        <v>84</v>
      </c>
      <c r="B72" s="307" t="s">
        <v>308</v>
      </c>
      <c r="C72" s="308"/>
      <c r="D72" s="113">
        <v>4.3715038328351143</v>
      </c>
      <c r="E72" s="115">
        <v>1477</v>
      </c>
      <c r="F72" s="114">
        <v>1515</v>
      </c>
      <c r="G72" s="114">
        <v>1427</v>
      </c>
      <c r="H72" s="114">
        <v>1464</v>
      </c>
      <c r="I72" s="140">
        <v>1442</v>
      </c>
      <c r="J72" s="115">
        <v>35</v>
      </c>
      <c r="K72" s="116">
        <v>2.4271844660194173</v>
      </c>
    </row>
    <row r="73" spans="1:11" ht="14.1" customHeight="1" x14ac:dyDescent="0.2">
      <c r="A73" s="306" t="s">
        <v>309</v>
      </c>
      <c r="B73" s="307" t="s">
        <v>310</v>
      </c>
      <c r="C73" s="308"/>
      <c r="D73" s="113">
        <v>0.13910675703673012</v>
      </c>
      <c r="E73" s="115">
        <v>47</v>
      </c>
      <c r="F73" s="114">
        <v>51</v>
      </c>
      <c r="G73" s="114">
        <v>45</v>
      </c>
      <c r="H73" s="114">
        <v>39</v>
      </c>
      <c r="I73" s="140">
        <v>38</v>
      </c>
      <c r="J73" s="115">
        <v>9</v>
      </c>
      <c r="K73" s="116">
        <v>23.684210526315791</v>
      </c>
    </row>
    <row r="74" spans="1:11" ht="14.1" customHeight="1" x14ac:dyDescent="0.2">
      <c r="A74" s="306" t="s">
        <v>311</v>
      </c>
      <c r="B74" s="307" t="s">
        <v>312</v>
      </c>
      <c r="C74" s="308"/>
      <c r="D74" s="113">
        <v>5.9194364696480893E-2</v>
      </c>
      <c r="E74" s="115">
        <v>20</v>
      </c>
      <c r="F74" s="114">
        <v>21</v>
      </c>
      <c r="G74" s="114">
        <v>20</v>
      </c>
      <c r="H74" s="114">
        <v>16</v>
      </c>
      <c r="I74" s="140">
        <v>16</v>
      </c>
      <c r="J74" s="115">
        <v>4</v>
      </c>
      <c r="K74" s="116">
        <v>25</v>
      </c>
    </row>
    <row r="75" spans="1:11" ht="14.1" customHeight="1" x14ac:dyDescent="0.2">
      <c r="A75" s="306" t="s">
        <v>313</v>
      </c>
      <c r="B75" s="307" t="s">
        <v>314</v>
      </c>
      <c r="C75" s="308"/>
      <c r="D75" s="113">
        <v>3.0189125995205255</v>
      </c>
      <c r="E75" s="115">
        <v>1020</v>
      </c>
      <c r="F75" s="114">
        <v>1058</v>
      </c>
      <c r="G75" s="114">
        <v>971</v>
      </c>
      <c r="H75" s="114">
        <v>1035</v>
      </c>
      <c r="I75" s="140">
        <v>1016</v>
      </c>
      <c r="J75" s="115">
        <v>4</v>
      </c>
      <c r="K75" s="116">
        <v>0.39370078740157483</v>
      </c>
    </row>
    <row r="76" spans="1:11" ht="14.1" customHeight="1" x14ac:dyDescent="0.2">
      <c r="A76" s="306">
        <v>91</v>
      </c>
      <c r="B76" s="307" t="s">
        <v>315</v>
      </c>
      <c r="C76" s="308"/>
      <c r="D76" s="113">
        <v>8.2872110575073252E-2</v>
      </c>
      <c r="E76" s="115">
        <v>28</v>
      </c>
      <c r="F76" s="114">
        <v>28</v>
      </c>
      <c r="G76" s="114">
        <v>32</v>
      </c>
      <c r="H76" s="114">
        <v>32</v>
      </c>
      <c r="I76" s="140">
        <v>34</v>
      </c>
      <c r="J76" s="115">
        <v>-6</v>
      </c>
      <c r="K76" s="116">
        <v>-17.647058823529413</v>
      </c>
    </row>
    <row r="77" spans="1:11" ht="14.1" customHeight="1" x14ac:dyDescent="0.2">
      <c r="A77" s="306">
        <v>92</v>
      </c>
      <c r="B77" s="307" t="s">
        <v>316</v>
      </c>
      <c r="C77" s="308"/>
      <c r="D77" s="113">
        <v>0.65113801166128982</v>
      </c>
      <c r="E77" s="115">
        <v>220</v>
      </c>
      <c r="F77" s="114">
        <v>228</v>
      </c>
      <c r="G77" s="114">
        <v>231</v>
      </c>
      <c r="H77" s="114">
        <v>257</v>
      </c>
      <c r="I77" s="140">
        <v>258</v>
      </c>
      <c r="J77" s="115">
        <v>-38</v>
      </c>
      <c r="K77" s="116">
        <v>-14.728682170542635</v>
      </c>
    </row>
    <row r="78" spans="1:11" ht="14.1" customHeight="1" x14ac:dyDescent="0.2">
      <c r="A78" s="306">
        <v>93</v>
      </c>
      <c r="B78" s="307" t="s">
        <v>317</v>
      </c>
      <c r="C78" s="308"/>
      <c r="D78" s="113">
        <v>8.5831828809897301E-2</v>
      </c>
      <c r="E78" s="115">
        <v>29</v>
      </c>
      <c r="F78" s="114">
        <v>33</v>
      </c>
      <c r="G78" s="114">
        <v>30</v>
      </c>
      <c r="H78" s="114">
        <v>32</v>
      </c>
      <c r="I78" s="140">
        <v>35</v>
      </c>
      <c r="J78" s="115">
        <v>-6</v>
      </c>
      <c r="K78" s="116">
        <v>-17.142857142857142</v>
      </c>
    </row>
    <row r="79" spans="1:11" ht="14.1" customHeight="1" x14ac:dyDescent="0.2">
      <c r="A79" s="306">
        <v>94</v>
      </c>
      <c r="B79" s="307" t="s">
        <v>318</v>
      </c>
      <c r="C79" s="308"/>
      <c r="D79" s="113">
        <v>1.0950957468848965</v>
      </c>
      <c r="E79" s="115">
        <v>370</v>
      </c>
      <c r="F79" s="114">
        <v>403</v>
      </c>
      <c r="G79" s="114">
        <v>409</v>
      </c>
      <c r="H79" s="114">
        <v>364</v>
      </c>
      <c r="I79" s="140">
        <v>387</v>
      </c>
      <c r="J79" s="115">
        <v>-17</v>
      </c>
      <c r="K79" s="116">
        <v>-4.3927648578811374</v>
      </c>
    </row>
    <row r="80" spans="1:11" ht="14.1" customHeight="1" x14ac:dyDescent="0.2">
      <c r="A80" s="306" t="s">
        <v>319</v>
      </c>
      <c r="B80" s="307" t="s">
        <v>320</v>
      </c>
      <c r="C80" s="308"/>
      <c r="D80" s="113">
        <v>5.6234646461656851E-2</v>
      </c>
      <c r="E80" s="115">
        <v>19</v>
      </c>
      <c r="F80" s="114">
        <v>15</v>
      </c>
      <c r="G80" s="114">
        <v>16</v>
      </c>
      <c r="H80" s="114">
        <v>13</v>
      </c>
      <c r="I80" s="140">
        <v>17</v>
      </c>
      <c r="J80" s="115">
        <v>2</v>
      </c>
      <c r="K80" s="116">
        <v>11.764705882352942</v>
      </c>
    </row>
    <row r="81" spans="1:11" ht="14.1" customHeight="1" x14ac:dyDescent="0.2">
      <c r="A81" s="310" t="s">
        <v>321</v>
      </c>
      <c r="B81" s="311" t="s">
        <v>333</v>
      </c>
      <c r="C81" s="312"/>
      <c r="D81" s="125">
        <v>3.9423446887856275</v>
      </c>
      <c r="E81" s="143">
        <v>1332</v>
      </c>
      <c r="F81" s="144">
        <v>1386</v>
      </c>
      <c r="G81" s="144">
        <v>1363</v>
      </c>
      <c r="H81" s="144">
        <v>1384</v>
      </c>
      <c r="I81" s="145">
        <v>1319</v>
      </c>
      <c r="J81" s="143">
        <v>13</v>
      </c>
      <c r="K81" s="146">
        <v>0.98559514783927216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12677</v>
      </c>
      <c r="G12" s="535">
        <v>12530</v>
      </c>
      <c r="H12" s="535">
        <v>16289</v>
      </c>
      <c r="I12" s="535">
        <v>12275</v>
      </c>
      <c r="J12" s="536">
        <v>13439</v>
      </c>
      <c r="K12" s="537">
        <v>-762</v>
      </c>
      <c r="L12" s="348">
        <v>-5.6700647369595956</v>
      </c>
    </row>
    <row r="13" spans="1:17" s="110" customFormat="1" ht="15" customHeight="1" x14ac:dyDescent="0.2">
      <c r="A13" s="349" t="s">
        <v>344</v>
      </c>
      <c r="B13" s="350" t="s">
        <v>345</v>
      </c>
      <c r="C13" s="346"/>
      <c r="D13" s="346"/>
      <c r="E13" s="347"/>
      <c r="F13" s="535">
        <v>6957</v>
      </c>
      <c r="G13" s="535">
        <v>6794</v>
      </c>
      <c r="H13" s="535">
        <v>8946</v>
      </c>
      <c r="I13" s="535">
        <v>7244</v>
      </c>
      <c r="J13" s="536">
        <v>7937</v>
      </c>
      <c r="K13" s="537">
        <v>-980</v>
      </c>
      <c r="L13" s="348">
        <v>-12.34723447146277</v>
      </c>
    </row>
    <row r="14" spans="1:17" s="110" customFormat="1" ht="22.5" customHeight="1" x14ac:dyDescent="0.2">
      <c r="A14" s="349"/>
      <c r="B14" s="350" t="s">
        <v>346</v>
      </c>
      <c r="C14" s="346"/>
      <c r="D14" s="346"/>
      <c r="E14" s="347"/>
      <c r="F14" s="535">
        <v>5720</v>
      </c>
      <c r="G14" s="535">
        <v>5736</v>
      </c>
      <c r="H14" s="535">
        <v>7343</v>
      </c>
      <c r="I14" s="535">
        <v>5031</v>
      </c>
      <c r="J14" s="536">
        <v>5502</v>
      </c>
      <c r="K14" s="537">
        <v>218</v>
      </c>
      <c r="L14" s="348">
        <v>3.9621955652490004</v>
      </c>
    </row>
    <row r="15" spans="1:17" s="110" customFormat="1" ht="15" customHeight="1" x14ac:dyDescent="0.2">
      <c r="A15" s="349" t="s">
        <v>347</v>
      </c>
      <c r="B15" s="350" t="s">
        <v>108</v>
      </c>
      <c r="C15" s="346"/>
      <c r="D15" s="346"/>
      <c r="E15" s="347"/>
      <c r="F15" s="535">
        <v>2502</v>
      </c>
      <c r="G15" s="535">
        <v>3068</v>
      </c>
      <c r="H15" s="535">
        <v>5768</v>
      </c>
      <c r="I15" s="535">
        <v>2996</v>
      </c>
      <c r="J15" s="536">
        <v>2899</v>
      </c>
      <c r="K15" s="537">
        <v>-397</v>
      </c>
      <c r="L15" s="348">
        <v>-13.694377371507416</v>
      </c>
    </row>
    <row r="16" spans="1:17" s="110" customFormat="1" ht="15" customHeight="1" x14ac:dyDescent="0.2">
      <c r="A16" s="349"/>
      <c r="B16" s="350" t="s">
        <v>109</v>
      </c>
      <c r="C16" s="346"/>
      <c r="D16" s="346"/>
      <c r="E16" s="347"/>
      <c r="F16" s="535">
        <v>8556</v>
      </c>
      <c r="G16" s="535">
        <v>8020</v>
      </c>
      <c r="H16" s="535">
        <v>9093</v>
      </c>
      <c r="I16" s="535">
        <v>7954</v>
      </c>
      <c r="J16" s="536">
        <v>9068</v>
      </c>
      <c r="K16" s="537">
        <v>-512</v>
      </c>
      <c r="L16" s="348">
        <v>-5.6462284958094395</v>
      </c>
    </row>
    <row r="17" spans="1:12" s="110" customFormat="1" ht="15" customHeight="1" x14ac:dyDescent="0.2">
      <c r="A17" s="349"/>
      <c r="B17" s="350" t="s">
        <v>110</v>
      </c>
      <c r="C17" s="346"/>
      <c r="D17" s="346"/>
      <c r="E17" s="347"/>
      <c r="F17" s="535">
        <v>1393</v>
      </c>
      <c r="G17" s="535">
        <v>1261</v>
      </c>
      <c r="H17" s="535">
        <v>1255</v>
      </c>
      <c r="I17" s="535">
        <v>1158</v>
      </c>
      <c r="J17" s="536">
        <v>1279</v>
      </c>
      <c r="K17" s="537">
        <v>114</v>
      </c>
      <c r="L17" s="348">
        <v>8.913213448006255</v>
      </c>
    </row>
    <row r="18" spans="1:12" s="110" customFormat="1" ht="15" customHeight="1" x14ac:dyDescent="0.2">
      <c r="A18" s="349"/>
      <c r="B18" s="350" t="s">
        <v>111</v>
      </c>
      <c r="C18" s="346"/>
      <c r="D18" s="346"/>
      <c r="E18" s="347"/>
      <c r="F18" s="535">
        <v>226</v>
      </c>
      <c r="G18" s="535">
        <v>181</v>
      </c>
      <c r="H18" s="535">
        <v>173</v>
      </c>
      <c r="I18" s="535">
        <v>167</v>
      </c>
      <c r="J18" s="536">
        <v>193</v>
      </c>
      <c r="K18" s="537">
        <v>33</v>
      </c>
      <c r="L18" s="348">
        <v>17.098445595854923</v>
      </c>
    </row>
    <row r="19" spans="1:12" s="110" customFormat="1" ht="15" customHeight="1" x14ac:dyDescent="0.2">
      <c r="A19" s="118" t="s">
        <v>113</v>
      </c>
      <c r="B19" s="119" t="s">
        <v>181</v>
      </c>
      <c r="C19" s="346"/>
      <c r="D19" s="346"/>
      <c r="E19" s="347"/>
      <c r="F19" s="535">
        <v>8588</v>
      </c>
      <c r="G19" s="535">
        <v>8300</v>
      </c>
      <c r="H19" s="535">
        <v>11365</v>
      </c>
      <c r="I19" s="535">
        <v>8000</v>
      </c>
      <c r="J19" s="536">
        <v>8959</v>
      </c>
      <c r="K19" s="537">
        <v>-371</v>
      </c>
      <c r="L19" s="348">
        <v>-4.1410871749079137</v>
      </c>
    </row>
    <row r="20" spans="1:12" s="110" customFormat="1" ht="15" customHeight="1" x14ac:dyDescent="0.2">
      <c r="A20" s="118"/>
      <c r="B20" s="119" t="s">
        <v>182</v>
      </c>
      <c r="C20" s="346"/>
      <c r="D20" s="346"/>
      <c r="E20" s="347"/>
      <c r="F20" s="535">
        <v>4089</v>
      </c>
      <c r="G20" s="535">
        <v>4230</v>
      </c>
      <c r="H20" s="535">
        <v>4924</v>
      </c>
      <c r="I20" s="535">
        <v>4275</v>
      </c>
      <c r="J20" s="536">
        <v>4480</v>
      </c>
      <c r="K20" s="537">
        <v>-391</v>
      </c>
      <c r="L20" s="348">
        <v>-8.7276785714285712</v>
      </c>
    </row>
    <row r="21" spans="1:12" s="110" customFormat="1" ht="15" customHeight="1" x14ac:dyDescent="0.2">
      <c r="A21" s="118" t="s">
        <v>113</v>
      </c>
      <c r="B21" s="119" t="s">
        <v>116</v>
      </c>
      <c r="C21" s="346"/>
      <c r="D21" s="346"/>
      <c r="E21" s="347"/>
      <c r="F21" s="535">
        <v>7419</v>
      </c>
      <c r="G21" s="535">
        <v>7488</v>
      </c>
      <c r="H21" s="535">
        <v>10763</v>
      </c>
      <c r="I21" s="535">
        <v>7504</v>
      </c>
      <c r="J21" s="536">
        <v>8504</v>
      </c>
      <c r="K21" s="537">
        <v>-1085</v>
      </c>
      <c r="L21" s="348">
        <v>-12.758701787394168</v>
      </c>
    </row>
    <row r="22" spans="1:12" s="110" customFormat="1" ht="15" customHeight="1" x14ac:dyDescent="0.2">
      <c r="A22" s="118"/>
      <c r="B22" s="119" t="s">
        <v>117</v>
      </c>
      <c r="C22" s="346"/>
      <c r="D22" s="346"/>
      <c r="E22" s="347"/>
      <c r="F22" s="535">
        <v>5252</v>
      </c>
      <c r="G22" s="535">
        <v>5036</v>
      </c>
      <c r="H22" s="535">
        <v>5514</v>
      </c>
      <c r="I22" s="535">
        <v>4768</v>
      </c>
      <c r="J22" s="536">
        <v>4930</v>
      </c>
      <c r="K22" s="537">
        <v>322</v>
      </c>
      <c r="L22" s="348">
        <v>6.5314401622718057</v>
      </c>
    </row>
    <row r="23" spans="1:12" s="110" customFormat="1" ht="15" customHeight="1" x14ac:dyDescent="0.2">
      <c r="A23" s="351" t="s">
        <v>347</v>
      </c>
      <c r="B23" s="352" t="s">
        <v>193</v>
      </c>
      <c r="C23" s="353"/>
      <c r="D23" s="353"/>
      <c r="E23" s="354"/>
      <c r="F23" s="538">
        <v>222</v>
      </c>
      <c r="G23" s="538">
        <v>877</v>
      </c>
      <c r="H23" s="538">
        <v>2628</v>
      </c>
      <c r="I23" s="538">
        <v>278</v>
      </c>
      <c r="J23" s="539">
        <v>241</v>
      </c>
      <c r="K23" s="540">
        <v>-19</v>
      </c>
      <c r="L23" s="355">
        <v>-7.8838174273858925</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48.2</v>
      </c>
      <c r="G25" s="541">
        <v>50.7</v>
      </c>
      <c r="H25" s="541">
        <v>51.4</v>
      </c>
      <c r="I25" s="541">
        <v>47.7</v>
      </c>
      <c r="J25" s="541">
        <v>45.5</v>
      </c>
      <c r="K25" s="542" t="s">
        <v>349</v>
      </c>
      <c r="L25" s="363">
        <v>2.7000000000000028</v>
      </c>
    </row>
    <row r="26" spans="1:12" s="110" customFormat="1" ht="15" customHeight="1" x14ac:dyDescent="0.2">
      <c r="A26" s="364" t="s">
        <v>105</v>
      </c>
      <c r="B26" s="365" t="s">
        <v>345</v>
      </c>
      <c r="C26" s="361"/>
      <c r="D26" s="361"/>
      <c r="E26" s="362"/>
      <c r="F26" s="541">
        <v>43.2</v>
      </c>
      <c r="G26" s="541">
        <v>45</v>
      </c>
      <c r="H26" s="541">
        <v>47.7</v>
      </c>
      <c r="I26" s="541">
        <v>45.9</v>
      </c>
      <c r="J26" s="543">
        <v>43.7</v>
      </c>
      <c r="K26" s="542" t="s">
        <v>349</v>
      </c>
      <c r="L26" s="363">
        <v>-0.5</v>
      </c>
    </row>
    <row r="27" spans="1:12" s="110" customFormat="1" ht="15" customHeight="1" x14ac:dyDescent="0.2">
      <c r="A27" s="364"/>
      <c r="B27" s="365" t="s">
        <v>346</v>
      </c>
      <c r="C27" s="361"/>
      <c r="D27" s="361"/>
      <c r="E27" s="362"/>
      <c r="F27" s="541">
        <v>54.3</v>
      </c>
      <c r="G27" s="541">
        <v>57.8</v>
      </c>
      <c r="H27" s="541">
        <v>56</v>
      </c>
      <c r="I27" s="541">
        <v>50.5</v>
      </c>
      <c r="J27" s="541">
        <v>48.1</v>
      </c>
      <c r="K27" s="542" t="s">
        <v>349</v>
      </c>
      <c r="L27" s="363">
        <v>6.1999999999999957</v>
      </c>
    </row>
    <row r="28" spans="1:12" s="110" customFormat="1" ht="15" customHeight="1" x14ac:dyDescent="0.2">
      <c r="A28" s="364" t="s">
        <v>113</v>
      </c>
      <c r="B28" s="365" t="s">
        <v>108</v>
      </c>
      <c r="C28" s="361"/>
      <c r="D28" s="361"/>
      <c r="E28" s="362"/>
      <c r="F28" s="541">
        <v>53.2</v>
      </c>
      <c r="G28" s="541">
        <v>63.1</v>
      </c>
      <c r="H28" s="541">
        <v>60</v>
      </c>
      <c r="I28" s="541">
        <v>59.8</v>
      </c>
      <c r="J28" s="541">
        <v>55.7</v>
      </c>
      <c r="K28" s="542" t="s">
        <v>349</v>
      </c>
      <c r="L28" s="363">
        <v>-2.5</v>
      </c>
    </row>
    <row r="29" spans="1:12" s="110" customFormat="1" ht="11.25" x14ac:dyDescent="0.2">
      <c r="A29" s="364"/>
      <c r="B29" s="365" t="s">
        <v>109</v>
      </c>
      <c r="C29" s="361"/>
      <c r="D29" s="361"/>
      <c r="E29" s="362"/>
      <c r="F29" s="541">
        <v>45.8</v>
      </c>
      <c r="G29" s="541">
        <v>47.9</v>
      </c>
      <c r="H29" s="541">
        <v>49.3</v>
      </c>
      <c r="I29" s="541">
        <v>45.1</v>
      </c>
      <c r="J29" s="543">
        <v>43.4</v>
      </c>
      <c r="K29" s="542" t="s">
        <v>349</v>
      </c>
      <c r="L29" s="363">
        <v>2.3999999999999986</v>
      </c>
    </row>
    <row r="30" spans="1:12" s="110" customFormat="1" ht="15" customHeight="1" x14ac:dyDescent="0.2">
      <c r="A30" s="364"/>
      <c r="B30" s="365" t="s">
        <v>110</v>
      </c>
      <c r="C30" s="361"/>
      <c r="D30" s="361"/>
      <c r="E30" s="362"/>
      <c r="F30" s="541">
        <v>53.6</v>
      </c>
      <c r="G30" s="541">
        <v>44.7</v>
      </c>
      <c r="H30" s="541">
        <v>47.1</v>
      </c>
      <c r="I30" s="541">
        <v>37.9</v>
      </c>
      <c r="J30" s="541">
        <v>40.6</v>
      </c>
      <c r="K30" s="542" t="s">
        <v>349</v>
      </c>
      <c r="L30" s="363">
        <v>13</v>
      </c>
    </row>
    <row r="31" spans="1:12" s="110" customFormat="1" ht="15" customHeight="1" x14ac:dyDescent="0.2">
      <c r="A31" s="364"/>
      <c r="B31" s="365" t="s">
        <v>111</v>
      </c>
      <c r="C31" s="361"/>
      <c r="D31" s="361"/>
      <c r="E31" s="362"/>
      <c r="F31" s="541">
        <v>55.1</v>
      </c>
      <c r="G31" s="541">
        <v>56.9</v>
      </c>
      <c r="H31" s="541">
        <v>48.6</v>
      </c>
      <c r="I31" s="541">
        <v>40.1</v>
      </c>
      <c r="J31" s="541">
        <v>34.700000000000003</v>
      </c>
      <c r="K31" s="542" t="s">
        <v>349</v>
      </c>
      <c r="L31" s="363">
        <v>20.399999999999999</v>
      </c>
    </row>
    <row r="32" spans="1:12" s="110" customFormat="1" ht="15" customHeight="1" x14ac:dyDescent="0.2">
      <c r="A32" s="366" t="s">
        <v>113</v>
      </c>
      <c r="B32" s="367" t="s">
        <v>181</v>
      </c>
      <c r="C32" s="361"/>
      <c r="D32" s="361"/>
      <c r="E32" s="362"/>
      <c r="F32" s="541">
        <v>46.9</v>
      </c>
      <c r="G32" s="541">
        <v>47.1</v>
      </c>
      <c r="H32" s="541">
        <v>47.9</v>
      </c>
      <c r="I32" s="541">
        <v>45.5</v>
      </c>
      <c r="J32" s="543">
        <v>42.3</v>
      </c>
      <c r="K32" s="542" t="s">
        <v>349</v>
      </c>
      <c r="L32" s="363">
        <v>4.6000000000000014</v>
      </c>
    </row>
    <row r="33" spans="1:12" s="110" customFormat="1" ht="15" customHeight="1" x14ac:dyDescent="0.2">
      <c r="A33" s="366"/>
      <c r="B33" s="367" t="s">
        <v>182</v>
      </c>
      <c r="C33" s="361"/>
      <c r="D33" s="361"/>
      <c r="E33" s="362"/>
      <c r="F33" s="541">
        <v>50.7</v>
      </c>
      <c r="G33" s="541">
        <v>57</v>
      </c>
      <c r="H33" s="541">
        <v>57.4</v>
      </c>
      <c r="I33" s="541">
        <v>51.8</v>
      </c>
      <c r="J33" s="541">
        <v>51.8</v>
      </c>
      <c r="K33" s="542" t="s">
        <v>349</v>
      </c>
      <c r="L33" s="363">
        <v>-1.0999999999999943</v>
      </c>
    </row>
    <row r="34" spans="1:12" s="368" customFormat="1" ht="15" customHeight="1" x14ac:dyDescent="0.2">
      <c r="A34" s="366" t="s">
        <v>113</v>
      </c>
      <c r="B34" s="367" t="s">
        <v>116</v>
      </c>
      <c r="C34" s="361"/>
      <c r="D34" s="361"/>
      <c r="E34" s="362"/>
      <c r="F34" s="541">
        <v>37.700000000000003</v>
      </c>
      <c r="G34" s="541">
        <v>43.3</v>
      </c>
      <c r="H34" s="541">
        <v>46.1</v>
      </c>
      <c r="I34" s="541">
        <v>41.9</v>
      </c>
      <c r="J34" s="541">
        <v>41.2</v>
      </c>
      <c r="K34" s="542" t="s">
        <v>349</v>
      </c>
      <c r="L34" s="363">
        <v>-3.5</v>
      </c>
    </row>
    <row r="35" spans="1:12" s="368" customFormat="1" ht="11.25" x14ac:dyDescent="0.2">
      <c r="A35" s="369"/>
      <c r="B35" s="370" t="s">
        <v>117</v>
      </c>
      <c r="C35" s="371"/>
      <c r="D35" s="371"/>
      <c r="E35" s="372"/>
      <c r="F35" s="544">
        <v>62.5</v>
      </c>
      <c r="G35" s="544">
        <v>60.9</v>
      </c>
      <c r="H35" s="544">
        <v>59.7</v>
      </c>
      <c r="I35" s="544">
        <v>56.7</v>
      </c>
      <c r="J35" s="545">
        <v>52.8</v>
      </c>
      <c r="K35" s="546" t="s">
        <v>349</v>
      </c>
      <c r="L35" s="373">
        <v>9.7000000000000028</v>
      </c>
    </row>
    <row r="36" spans="1:12" s="368" customFormat="1" ht="15.95" customHeight="1" x14ac:dyDescent="0.2">
      <c r="A36" s="374" t="s">
        <v>350</v>
      </c>
      <c r="B36" s="375"/>
      <c r="C36" s="376"/>
      <c r="D36" s="375"/>
      <c r="E36" s="377"/>
      <c r="F36" s="547">
        <v>12342</v>
      </c>
      <c r="G36" s="547">
        <v>11449</v>
      </c>
      <c r="H36" s="547">
        <v>12958</v>
      </c>
      <c r="I36" s="547">
        <v>11907</v>
      </c>
      <c r="J36" s="547">
        <v>13091</v>
      </c>
      <c r="K36" s="548">
        <v>-749</v>
      </c>
      <c r="L36" s="379">
        <v>-5.7214880452219079</v>
      </c>
    </row>
    <row r="37" spans="1:12" s="368" customFormat="1" ht="15.95" customHeight="1" x14ac:dyDescent="0.2">
      <c r="A37" s="380"/>
      <c r="B37" s="381" t="s">
        <v>113</v>
      </c>
      <c r="C37" s="381" t="s">
        <v>351</v>
      </c>
      <c r="D37" s="381"/>
      <c r="E37" s="382"/>
      <c r="F37" s="547">
        <v>5946</v>
      </c>
      <c r="G37" s="547">
        <v>5807</v>
      </c>
      <c r="H37" s="547">
        <v>6666</v>
      </c>
      <c r="I37" s="547">
        <v>5685</v>
      </c>
      <c r="J37" s="547">
        <v>5956</v>
      </c>
      <c r="K37" s="548">
        <v>-10</v>
      </c>
      <c r="L37" s="379">
        <v>-0.16789791806581597</v>
      </c>
    </row>
    <row r="38" spans="1:12" s="368" customFormat="1" ht="15.95" customHeight="1" x14ac:dyDescent="0.2">
      <c r="A38" s="380"/>
      <c r="B38" s="383" t="s">
        <v>105</v>
      </c>
      <c r="C38" s="383" t="s">
        <v>106</v>
      </c>
      <c r="D38" s="384"/>
      <c r="E38" s="382"/>
      <c r="F38" s="547">
        <v>6799</v>
      </c>
      <c r="G38" s="547">
        <v>6370</v>
      </c>
      <c r="H38" s="547">
        <v>7144</v>
      </c>
      <c r="I38" s="547">
        <v>7091</v>
      </c>
      <c r="J38" s="549">
        <v>7757</v>
      </c>
      <c r="K38" s="548">
        <v>-958</v>
      </c>
      <c r="L38" s="379">
        <v>-12.350135361608869</v>
      </c>
    </row>
    <row r="39" spans="1:12" s="368" customFormat="1" ht="15.95" customHeight="1" x14ac:dyDescent="0.2">
      <c r="A39" s="380"/>
      <c r="B39" s="384"/>
      <c r="C39" s="381" t="s">
        <v>352</v>
      </c>
      <c r="D39" s="384"/>
      <c r="E39" s="382"/>
      <c r="F39" s="547">
        <v>2934</v>
      </c>
      <c r="G39" s="547">
        <v>2869</v>
      </c>
      <c r="H39" s="547">
        <v>3408</v>
      </c>
      <c r="I39" s="547">
        <v>3254</v>
      </c>
      <c r="J39" s="547">
        <v>3390</v>
      </c>
      <c r="K39" s="548">
        <v>-456</v>
      </c>
      <c r="L39" s="379">
        <v>-13.451327433628318</v>
      </c>
    </row>
    <row r="40" spans="1:12" s="368" customFormat="1" ht="15.95" customHeight="1" x14ac:dyDescent="0.2">
      <c r="A40" s="380"/>
      <c r="B40" s="383"/>
      <c r="C40" s="383" t="s">
        <v>107</v>
      </c>
      <c r="D40" s="384"/>
      <c r="E40" s="382"/>
      <c r="F40" s="547">
        <v>5543</v>
      </c>
      <c r="G40" s="547">
        <v>5079</v>
      </c>
      <c r="H40" s="547">
        <v>5814</v>
      </c>
      <c r="I40" s="547">
        <v>4816</v>
      </c>
      <c r="J40" s="547">
        <v>5334</v>
      </c>
      <c r="K40" s="548">
        <v>209</v>
      </c>
      <c r="L40" s="379">
        <v>3.9182602174728158</v>
      </c>
    </row>
    <row r="41" spans="1:12" s="368" customFormat="1" ht="24" customHeight="1" x14ac:dyDescent="0.2">
      <c r="A41" s="380"/>
      <c r="B41" s="384"/>
      <c r="C41" s="381" t="s">
        <v>352</v>
      </c>
      <c r="D41" s="384"/>
      <c r="E41" s="382"/>
      <c r="F41" s="547">
        <v>3012</v>
      </c>
      <c r="G41" s="547">
        <v>2938</v>
      </c>
      <c r="H41" s="547">
        <v>3258</v>
      </c>
      <c r="I41" s="547">
        <v>2431</v>
      </c>
      <c r="J41" s="549">
        <v>2566</v>
      </c>
      <c r="K41" s="548">
        <v>446</v>
      </c>
      <c r="L41" s="379">
        <v>17.381137957911147</v>
      </c>
    </row>
    <row r="42" spans="1:12" s="110" customFormat="1" ht="15" customHeight="1" x14ac:dyDescent="0.2">
      <c r="A42" s="380"/>
      <c r="B42" s="383" t="s">
        <v>113</v>
      </c>
      <c r="C42" s="383" t="s">
        <v>353</v>
      </c>
      <c r="D42" s="384"/>
      <c r="E42" s="382"/>
      <c r="F42" s="547">
        <v>2266</v>
      </c>
      <c r="G42" s="547">
        <v>2305</v>
      </c>
      <c r="H42" s="547">
        <v>2886</v>
      </c>
      <c r="I42" s="547">
        <v>2743</v>
      </c>
      <c r="J42" s="547">
        <v>2635</v>
      </c>
      <c r="K42" s="548">
        <v>-369</v>
      </c>
      <c r="L42" s="379">
        <v>-14.003795066413662</v>
      </c>
    </row>
    <row r="43" spans="1:12" s="110" customFormat="1" ht="15" customHeight="1" x14ac:dyDescent="0.2">
      <c r="A43" s="380"/>
      <c r="B43" s="384"/>
      <c r="C43" s="381" t="s">
        <v>352</v>
      </c>
      <c r="D43" s="384"/>
      <c r="E43" s="382"/>
      <c r="F43" s="547">
        <v>1206</v>
      </c>
      <c r="G43" s="547">
        <v>1455</v>
      </c>
      <c r="H43" s="547">
        <v>1732</v>
      </c>
      <c r="I43" s="547">
        <v>1641</v>
      </c>
      <c r="J43" s="547">
        <v>1468</v>
      </c>
      <c r="K43" s="548">
        <v>-262</v>
      </c>
      <c r="L43" s="379">
        <v>-17.847411444141688</v>
      </c>
    </row>
    <row r="44" spans="1:12" s="110" customFormat="1" ht="15" customHeight="1" x14ac:dyDescent="0.2">
      <c r="A44" s="380"/>
      <c r="B44" s="383"/>
      <c r="C44" s="365" t="s">
        <v>109</v>
      </c>
      <c r="D44" s="384"/>
      <c r="E44" s="382"/>
      <c r="F44" s="547">
        <v>8461</v>
      </c>
      <c r="G44" s="547">
        <v>7707</v>
      </c>
      <c r="H44" s="547">
        <v>8645</v>
      </c>
      <c r="I44" s="547">
        <v>7843</v>
      </c>
      <c r="J44" s="549">
        <v>8986</v>
      </c>
      <c r="K44" s="548">
        <v>-525</v>
      </c>
      <c r="L44" s="379">
        <v>-5.8424215446249725</v>
      </c>
    </row>
    <row r="45" spans="1:12" s="110" customFormat="1" ht="15" customHeight="1" x14ac:dyDescent="0.2">
      <c r="A45" s="380"/>
      <c r="B45" s="384"/>
      <c r="C45" s="381" t="s">
        <v>352</v>
      </c>
      <c r="D45" s="384"/>
      <c r="E45" s="382"/>
      <c r="F45" s="547">
        <v>3871</v>
      </c>
      <c r="G45" s="547">
        <v>3688</v>
      </c>
      <c r="H45" s="547">
        <v>4259</v>
      </c>
      <c r="I45" s="547">
        <v>3540</v>
      </c>
      <c r="J45" s="547">
        <v>3903</v>
      </c>
      <c r="K45" s="548">
        <v>-32</v>
      </c>
      <c r="L45" s="379">
        <v>-0.81988214194209585</v>
      </c>
    </row>
    <row r="46" spans="1:12" s="110" customFormat="1" ht="15" customHeight="1" x14ac:dyDescent="0.2">
      <c r="A46" s="380"/>
      <c r="B46" s="383"/>
      <c r="C46" s="365" t="s">
        <v>110</v>
      </c>
      <c r="D46" s="384"/>
      <c r="E46" s="382"/>
      <c r="F46" s="547">
        <v>1390</v>
      </c>
      <c r="G46" s="547">
        <v>1256</v>
      </c>
      <c r="H46" s="547">
        <v>1254</v>
      </c>
      <c r="I46" s="547">
        <v>1154</v>
      </c>
      <c r="J46" s="547">
        <v>1277</v>
      </c>
      <c r="K46" s="548">
        <v>113</v>
      </c>
      <c r="L46" s="379">
        <v>8.8488645262333598</v>
      </c>
    </row>
    <row r="47" spans="1:12" s="110" customFormat="1" ht="15" customHeight="1" x14ac:dyDescent="0.2">
      <c r="A47" s="380"/>
      <c r="B47" s="384"/>
      <c r="C47" s="381" t="s">
        <v>352</v>
      </c>
      <c r="D47" s="384"/>
      <c r="E47" s="382"/>
      <c r="F47" s="547">
        <v>745</v>
      </c>
      <c r="G47" s="547">
        <v>561</v>
      </c>
      <c r="H47" s="547">
        <v>591</v>
      </c>
      <c r="I47" s="547">
        <v>437</v>
      </c>
      <c r="J47" s="549">
        <v>518</v>
      </c>
      <c r="K47" s="548">
        <v>227</v>
      </c>
      <c r="L47" s="379">
        <v>43.822393822393821</v>
      </c>
    </row>
    <row r="48" spans="1:12" s="110" customFormat="1" ht="15" customHeight="1" x14ac:dyDescent="0.2">
      <c r="A48" s="380"/>
      <c r="B48" s="384"/>
      <c r="C48" s="365" t="s">
        <v>111</v>
      </c>
      <c r="D48" s="385"/>
      <c r="E48" s="386"/>
      <c r="F48" s="547">
        <v>225</v>
      </c>
      <c r="G48" s="547">
        <v>181</v>
      </c>
      <c r="H48" s="547">
        <v>173</v>
      </c>
      <c r="I48" s="547">
        <v>167</v>
      </c>
      <c r="J48" s="547">
        <v>193</v>
      </c>
      <c r="K48" s="548">
        <v>32</v>
      </c>
      <c r="L48" s="379">
        <v>16.580310880829014</v>
      </c>
    </row>
    <row r="49" spans="1:12" s="110" customFormat="1" ht="15" customHeight="1" x14ac:dyDescent="0.2">
      <c r="A49" s="380"/>
      <c r="B49" s="384"/>
      <c r="C49" s="381" t="s">
        <v>352</v>
      </c>
      <c r="D49" s="384"/>
      <c r="E49" s="382"/>
      <c r="F49" s="547">
        <v>124</v>
      </c>
      <c r="G49" s="547">
        <v>103</v>
      </c>
      <c r="H49" s="547">
        <v>84</v>
      </c>
      <c r="I49" s="547">
        <v>67</v>
      </c>
      <c r="J49" s="547">
        <v>67</v>
      </c>
      <c r="K49" s="548">
        <v>57</v>
      </c>
      <c r="L49" s="379">
        <v>85.074626865671647</v>
      </c>
    </row>
    <row r="50" spans="1:12" s="110" customFormat="1" ht="15" customHeight="1" x14ac:dyDescent="0.2">
      <c r="A50" s="380"/>
      <c r="B50" s="383" t="s">
        <v>113</v>
      </c>
      <c r="C50" s="381" t="s">
        <v>181</v>
      </c>
      <c r="D50" s="384"/>
      <c r="E50" s="382"/>
      <c r="F50" s="547">
        <v>8284</v>
      </c>
      <c r="G50" s="547">
        <v>7275</v>
      </c>
      <c r="H50" s="547">
        <v>8142</v>
      </c>
      <c r="I50" s="547">
        <v>7660</v>
      </c>
      <c r="J50" s="549">
        <v>8642</v>
      </c>
      <c r="K50" s="548">
        <v>-358</v>
      </c>
      <c r="L50" s="379">
        <v>-4.1425595926868777</v>
      </c>
    </row>
    <row r="51" spans="1:12" s="110" customFormat="1" ht="15" customHeight="1" x14ac:dyDescent="0.2">
      <c r="A51" s="380"/>
      <c r="B51" s="384"/>
      <c r="C51" s="381" t="s">
        <v>352</v>
      </c>
      <c r="D51" s="384"/>
      <c r="E51" s="382"/>
      <c r="F51" s="547">
        <v>3888</v>
      </c>
      <c r="G51" s="547">
        <v>3427</v>
      </c>
      <c r="H51" s="547">
        <v>3902</v>
      </c>
      <c r="I51" s="547">
        <v>3485</v>
      </c>
      <c r="J51" s="547">
        <v>3652</v>
      </c>
      <c r="K51" s="548">
        <v>236</v>
      </c>
      <c r="L51" s="379">
        <v>6.4622124863088715</v>
      </c>
    </row>
    <row r="52" spans="1:12" s="110" customFormat="1" ht="15" customHeight="1" x14ac:dyDescent="0.2">
      <c r="A52" s="380"/>
      <c r="B52" s="383"/>
      <c r="C52" s="381" t="s">
        <v>182</v>
      </c>
      <c r="D52" s="384"/>
      <c r="E52" s="382"/>
      <c r="F52" s="547">
        <v>4058</v>
      </c>
      <c r="G52" s="547">
        <v>4174</v>
      </c>
      <c r="H52" s="547">
        <v>4816</v>
      </c>
      <c r="I52" s="547">
        <v>4247</v>
      </c>
      <c r="J52" s="547">
        <v>4449</v>
      </c>
      <c r="K52" s="548">
        <v>-391</v>
      </c>
      <c r="L52" s="379">
        <v>-8.7884917959091933</v>
      </c>
    </row>
    <row r="53" spans="1:12" s="269" customFormat="1" ht="11.25" customHeight="1" x14ac:dyDescent="0.2">
      <c r="A53" s="380"/>
      <c r="B53" s="384"/>
      <c r="C53" s="381" t="s">
        <v>352</v>
      </c>
      <c r="D53" s="384"/>
      <c r="E53" s="382"/>
      <c r="F53" s="547">
        <v>2058</v>
      </c>
      <c r="G53" s="547">
        <v>2380</v>
      </c>
      <c r="H53" s="547">
        <v>2764</v>
      </c>
      <c r="I53" s="547">
        <v>2200</v>
      </c>
      <c r="J53" s="549">
        <v>2304</v>
      </c>
      <c r="K53" s="548">
        <v>-246</v>
      </c>
      <c r="L53" s="379">
        <v>-10.677083333333334</v>
      </c>
    </row>
    <row r="54" spans="1:12" s="151" customFormat="1" ht="12.75" customHeight="1" x14ac:dyDescent="0.2">
      <c r="A54" s="380"/>
      <c r="B54" s="383" t="s">
        <v>113</v>
      </c>
      <c r="C54" s="383" t="s">
        <v>116</v>
      </c>
      <c r="D54" s="384"/>
      <c r="E54" s="382"/>
      <c r="F54" s="547">
        <v>7149</v>
      </c>
      <c r="G54" s="547">
        <v>6590</v>
      </c>
      <c r="H54" s="547">
        <v>7831</v>
      </c>
      <c r="I54" s="547">
        <v>7193</v>
      </c>
      <c r="J54" s="547">
        <v>8214</v>
      </c>
      <c r="K54" s="548">
        <v>-1065</v>
      </c>
      <c r="L54" s="379">
        <v>-12.965668371073777</v>
      </c>
    </row>
    <row r="55" spans="1:12" ht="11.25" x14ac:dyDescent="0.2">
      <c r="A55" s="380"/>
      <c r="B55" s="384"/>
      <c r="C55" s="381" t="s">
        <v>352</v>
      </c>
      <c r="D55" s="384"/>
      <c r="E55" s="382"/>
      <c r="F55" s="547">
        <v>2698</v>
      </c>
      <c r="G55" s="547">
        <v>2851</v>
      </c>
      <c r="H55" s="547">
        <v>3609</v>
      </c>
      <c r="I55" s="547">
        <v>3015</v>
      </c>
      <c r="J55" s="547">
        <v>3382</v>
      </c>
      <c r="K55" s="548">
        <v>-684</v>
      </c>
      <c r="L55" s="379">
        <v>-20.224719101123597</v>
      </c>
    </row>
    <row r="56" spans="1:12" ht="14.25" customHeight="1" x14ac:dyDescent="0.2">
      <c r="A56" s="380"/>
      <c r="B56" s="384"/>
      <c r="C56" s="383" t="s">
        <v>117</v>
      </c>
      <c r="D56" s="384"/>
      <c r="E56" s="382"/>
      <c r="F56" s="547">
        <v>5188</v>
      </c>
      <c r="G56" s="547">
        <v>4853</v>
      </c>
      <c r="H56" s="547">
        <v>5118</v>
      </c>
      <c r="I56" s="547">
        <v>4711</v>
      </c>
      <c r="J56" s="547">
        <v>4872</v>
      </c>
      <c r="K56" s="548">
        <v>316</v>
      </c>
      <c r="L56" s="379">
        <v>6.486042692939245</v>
      </c>
    </row>
    <row r="57" spans="1:12" ht="18.75" customHeight="1" x14ac:dyDescent="0.2">
      <c r="A57" s="387"/>
      <c r="B57" s="388"/>
      <c r="C57" s="389" t="s">
        <v>352</v>
      </c>
      <c r="D57" s="388"/>
      <c r="E57" s="390"/>
      <c r="F57" s="550">
        <v>3245</v>
      </c>
      <c r="G57" s="551">
        <v>2954</v>
      </c>
      <c r="H57" s="551">
        <v>3056</v>
      </c>
      <c r="I57" s="551">
        <v>2669</v>
      </c>
      <c r="J57" s="551">
        <v>2574</v>
      </c>
      <c r="K57" s="552">
        <f t="shared" ref="K57" si="0">IF(OR(F57=".",J57=".")=TRUE,".",IF(OR(F57="*",J57="*")=TRUE,"*",IF(AND(F57="-",J57="-")=TRUE,"-",IF(AND(ISNUMBER(J57),ISNUMBER(F57))=TRUE,IF(F57-J57=0,0,F57-J57),IF(ISNUMBER(F57)=TRUE,F57,-J57)))))</f>
        <v>671</v>
      </c>
      <c r="L57" s="391">
        <f t="shared" ref="L57" si="1">IF(K57 =".",".",IF(K57 ="*","*",IF(K57="-","-",IF(K57=0,0,IF(OR(J57="-",J57=".",F57="-",F57=".")=TRUE,"X",IF(J57=0,"0,0",IF(ABS(K57*100/J57)&gt;250,".X",(K57*100/J57))))))))</f>
        <v>26.068376068376068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12677</v>
      </c>
      <c r="E11" s="114">
        <v>12530</v>
      </c>
      <c r="F11" s="114">
        <v>16289</v>
      </c>
      <c r="G11" s="114">
        <v>12275</v>
      </c>
      <c r="H11" s="140">
        <v>13439</v>
      </c>
      <c r="I11" s="115">
        <v>-762</v>
      </c>
      <c r="J11" s="116">
        <v>-5.6700647369595956</v>
      </c>
    </row>
    <row r="12" spans="1:15" s="110" customFormat="1" ht="24.95" customHeight="1" x14ac:dyDescent="0.2">
      <c r="A12" s="193" t="s">
        <v>132</v>
      </c>
      <c r="B12" s="194" t="s">
        <v>133</v>
      </c>
      <c r="C12" s="113">
        <v>0.17354263627041097</v>
      </c>
      <c r="D12" s="115">
        <v>22</v>
      </c>
      <c r="E12" s="114">
        <v>9</v>
      </c>
      <c r="F12" s="114">
        <v>29</v>
      </c>
      <c r="G12" s="114">
        <v>7</v>
      </c>
      <c r="H12" s="140">
        <v>11</v>
      </c>
      <c r="I12" s="115">
        <v>11</v>
      </c>
      <c r="J12" s="116">
        <v>100</v>
      </c>
    </row>
    <row r="13" spans="1:15" s="110" customFormat="1" ht="24.95" customHeight="1" x14ac:dyDescent="0.2">
      <c r="A13" s="193" t="s">
        <v>134</v>
      </c>
      <c r="B13" s="199" t="s">
        <v>214</v>
      </c>
      <c r="C13" s="113">
        <v>1.1043622308117063</v>
      </c>
      <c r="D13" s="115">
        <v>140</v>
      </c>
      <c r="E13" s="114">
        <v>77</v>
      </c>
      <c r="F13" s="114">
        <v>196</v>
      </c>
      <c r="G13" s="114">
        <v>118</v>
      </c>
      <c r="H13" s="140">
        <v>120</v>
      </c>
      <c r="I13" s="115">
        <v>20</v>
      </c>
      <c r="J13" s="116">
        <v>16.666666666666668</v>
      </c>
    </row>
    <row r="14" spans="1:15" s="287" customFormat="1" ht="24.95" customHeight="1" x14ac:dyDescent="0.2">
      <c r="A14" s="193" t="s">
        <v>215</v>
      </c>
      <c r="B14" s="199" t="s">
        <v>137</v>
      </c>
      <c r="C14" s="113">
        <v>7.0205884673029892</v>
      </c>
      <c r="D14" s="115">
        <v>890</v>
      </c>
      <c r="E14" s="114">
        <v>1573</v>
      </c>
      <c r="F14" s="114">
        <v>1310</v>
      </c>
      <c r="G14" s="114">
        <v>1093</v>
      </c>
      <c r="H14" s="140">
        <v>1152</v>
      </c>
      <c r="I14" s="115">
        <v>-262</v>
      </c>
      <c r="J14" s="116">
        <v>-22.743055555555557</v>
      </c>
      <c r="K14" s="110"/>
      <c r="L14" s="110"/>
      <c r="M14" s="110"/>
      <c r="N14" s="110"/>
      <c r="O14" s="110"/>
    </row>
    <row r="15" spans="1:15" s="110" customFormat="1" ht="24.95" customHeight="1" x14ac:dyDescent="0.2">
      <c r="A15" s="193" t="s">
        <v>216</v>
      </c>
      <c r="B15" s="199" t="s">
        <v>217</v>
      </c>
      <c r="C15" s="113">
        <v>2.3901553995424787</v>
      </c>
      <c r="D15" s="115">
        <v>303</v>
      </c>
      <c r="E15" s="114">
        <v>181</v>
      </c>
      <c r="F15" s="114">
        <v>288</v>
      </c>
      <c r="G15" s="114">
        <v>507</v>
      </c>
      <c r="H15" s="140">
        <v>416</v>
      </c>
      <c r="I15" s="115">
        <v>-113</v>
      </c>
      <c r="J15" s="116">
        <v>-27.16346153846154</v>
      </c>
    </row>
    <row r="16" spans="1:15" s="287" customFormat="1" ht="24.95" customHeight="1" x14ac:dyDescent="0.2">
      <c r="A16" s="193" t="s">
        <v>218</v>
      </c>
      <c r="B16" s="199" t="s">
        <v>141</v>
      </c>
      <c r="C16" s="113">
        <v>4.2754594935710344</v>
      </c>
      <c r="D16" s="115">
        <v>542</v>
      </c>
      <c r="E16" s="114">
        <v>1368</v>
      </c>
      <c r="F16" s="114">
        <v>986</v>
      </c>
      <c r="G16" s="114">
        <v>566</v>
      </c>
      <c r="H16" s="140">
        <v>698</v>
      </c>
      <c r="I16" s="115">
        <v>-156</v>
      </c>
      <c r="J16" s="116">
        <v>-22.349570200573066</v>
      </c>
      <c r="K16" s="110"/>
      <c r="L16" s="110"/>
      <c r="M16" s="110"/>
      <c r="N16" s="110"/>
      <c r="O16" s="110"/>
    </row>
    <row r="17" spans="1:15" s="110" customFormat="1" ht="24.95" customHeight="1" x14ac:dyDescent="0.2">
      <c r="A17" s="193" t="s">
        <v>142</v>
      </c>
      <c r="B17" s="199" t="s">
        <v>220</v>
      </c>
      <c r="C17" s="113">
        <v>0.354973574189477</v>
      </c>
      <c r="D17" s="115">
        <v>45</v>
      </c>
      <c r="E17" s="114">
        <v>24</v>
      </c>
      <c r="F17" s="114">
        <v>36</v>
      </c>
      <c r="G17" s="114">
        <v>20</v>
      </c>
      <c r="H17" s="140">
        <v>38</v>
      </c>
      <c r="I17" s="115">
        <v>7</v>
      </c>
      <c r="J17" s="116">
        <v>18.421052631578949</v>
      </c>
    </row>
    <row r="18" spans="1:15" s="287" customFormat="1" ht="24.95" customHeight="1" x14ac:dyDescent="0.2">
      <c r="A18" s="201" t="s">
        <v>144</v>
      </c>
      <c r="B18" s="202" t="s">
        <v>145</v>
      </c>
      <c r="C18" s="113">
        <v>4.7250926875443717</v>
      </c>
      <c r="D18" s="115">
        <v>599</v>
      </c>
      <c r="E18" s="114">
        <v>375</v>
      </c>
      <c r="F18" s="114">
        <v>740</v>
      </c>
      <c r="G18" s="114">
        <v>561</v>
      </c>
      <c r="H18" s="140">
        <v>532</v>
      </c>
      <c r="I18" s="115">
        <v>67</v>
      </c>
      <c r="J18" s="116">
        <v>12.593984962406015</v>
      </c>
      <c r="K18" s="110"/>
      <c r="L18" s="110"/>
      <c r="M18" s="110"/>
      <c r="N18" s="110"/>
      <c r="O18" s="110"/>
    </row>
    <row r="19" spans="1:15" s="110" customFormat="1" ht="24.95" customHeight="1" x14ac:dyDescent="0.2">
      <c r="A19" s="193" t="s">
        <v>146</v>
      </c>
      <c r="B19" s="199" t="s">
        <v>147</v>
      </c>
      <c r="C19" s="113">
        <v>10.822749861954721</v>
      </c>
      <c r="D19" s="115">
        <v>1372</v>
      </c>
      <c r="E19" s="114">
        <v>1269</v>
      </c>
      <c r="F19" s="114">
        <v>2073</v>
      </c>
      <c r="G19" s="114">
        <v>1492</v>
      </c>
      <c r="H19" s="140">
        <v>1733</v>
      </c>
      <c r="I19" s="115">
        <v>-361</v>
      </c>
      <c r="J19" s="116">
        <v>-20.830929024812463</v>
      </c>
    </row>
    <row r="20" spans="1:15" s="287" customFormat="1" ht="24.95" customHeight="1" x14ac:dyDescent="0.2">
      <c r="A20" s="193" t="s">
        <v>148</v>
      </c>
      <c r="B20" s="199" t="s">
        <v>149</v>
      </c>
      <c r="C20" s="113">
        <v>3.9914806342194527</v>
      </c>
      <c r="D20" s="115">
        <v>506</v>
      </c>
      <c r="E20" s="114">
        <v>489</v>
      </c>
      <c r="F20" s="114">
        <v>893</v>
      </c>
      <c r="G20" s="114">
        <v>636</v>
      </c>
      <c r="H20" s="140">
        <v>665</v>
      </c>
      <c r="I20" s="115">
        <v>-159</v>
      </c>
      <c r="J20" s="116">
        <v>-23.909774436090224</v>
      </c>
      <c r="K20" s="110"/>
      <c r="L20" s="110"/>
      <c r="M20" s="110"/>
      <c r="N20" s="110"/>
      <c r="O20" s="110"/>
    </row>
    <row r="21" spans="1:15" s="110" customFormat="1" ht="24.95" customHeight="1" x14ac:dyDescent="0.2">
      <c r="A21" s="201" t="s">
        <v>150</v>
      </c>
      <c r="B21" s="202" t="s">
        <v>151</v>
      </c>
      <c r="C21" s="113">
        <v>4.5121085430306858</v>
      </c>
      <c r="D21" s="115">
        <v>572</v>
      </c>
      <c r="E21" s="114">
        <v>634</v>
      </c>
      <c r="F21" s="114">
        <v>695</v>
      </c>
      <c r="G21" s="114">
        <v>753</v>
      </c>
      <c r="H21" s="140">
        <v>628</v>
      </c>
      <c r="I21" s="115">
        <v>-56</v>
      </c>
      <c r="J21" s="116">
        <v>-8.9171974522292992</v>
      </c>
    </row>
    <row r="22" spans="1:15" s="110" customFormat="1" ht="24.95" customHeight="1" x14ac:dyDescent="0.2">
      <c r="A22" s="201" t="s">
        <v>152</v>
      </c>
      <c r="B22" s="199" t="s">
        <v>153</v>
      </c>
      <c r="C22" s="113">
        <v>3.6601719649759406</v>
      </c>
      <c r="D22" s="115">
        <v>464</v>
      </c>
      <c r="E22" s="114">
        <v>454</v>
      </c>
      <c r="F22" s="114">
        <v>561</v>
      </c>
      <c r="G22" s="114">
        <v>445</v>
      </c>
      <c r="H22" s="140">
        <v>593</v>
      </c>
      <c r="I22" s="115">
        <v>-129</v>
      </c>
      <c r="J22" s="116">
        <v>-21.753794266441822</v>
      </c>
    </row>
    <row r="23" spans="1:15" s="110" customFormat="1" ht="24.95" customHeight="1" x14ac:dyDescent="0.2">
      <c r="A23" s="193" t="s">
        <v>154</v>
      </c>
      <c r="B23" s="199" t="s">
        <v>155</v>
      </c>
      <c r="C23" s="113">
        <v>1.5461071231363888</v>
      </c>
      <c r="D23" s="115">
        <v>196</v>
      </c>
      <c r="E23" s="114">
        <v>128</v>
      </c>
      <c r="F23" s="114">
        <v>362</v>
      </c>
      <c r="G23" s="114">
        <v>168</v>
      </c>
      <c r="H23" s="140">
        <v>220</v>
      </c>
      <c r="I23" s="115">
        <v>-24</v>
      </c>
      <c r="J23" s="116">
        <v>-10.909090909090908</v>
      </c>
    </row>
    <row r="24" spans="1:15" s="110" customFormat="1" ht="24.95" customHeight="1" x14ac:dyDescent="0.2">
      <c r="A24" s="193" t="s">
        <v>156</v>
      </c>
      <c r="B24" s="199" t="s">
        <v>221</v>
      </c>
      <c r="C24" s="113">
        <v>5.726906996923562</v>
      </c>
      <c r="D24" s="115">
        <v>726</v>
      </c>
      <c r="E24" s="114">
        <v>647</v>
      </c>
      <c r="F24" s="114">
        <v>926</v>
      </c>
      <c r="G24" s="114">
        <v>737</v>
      </c>
      <c r="H24" s="140">
        <v>896</v>
      </c>
      <c r="I24" s="115">
        <v>-170</v>
      </c>
      <c r="J24" s="116">
        <v>-18.973214285714285</v>
      </c>
    </row>
    <row r="25" spans="1:15" s="110" customFormat="1" ht="24.95" customHeight="1" x14ac:dyDescent="0.2">
      <c r="A25" s="193" t="s">
        <v>222</v>
      </c>
      <c r="B25" s="204" t="s">
        <v>159</v>
      </c>
      <c r="C25" s="113">
        <v>9.2687544371696777</v>
      </c>
      <c r="D25" s="115">
        <v>1175</v>
      </c>
      <c r="E25" s="114">
        <v>909</v>
      </c>
      <c r="F25" s="114">
        <v>1063</v>
      </c>
      <c r="G25" s="114">
        <v>970</v>
      </c>
      <c r="H25" s="140">
        <v>1117</v>
      </c>
      <c r="I25" s="115">
        <v>58</v>
      </c>
      <c r="J25" s="116">
        <v>5.1924798567591761</v>
      </c>
    </row>
    <row r="26" spans="1:15" s="110" customFormat="1" ht="24.95" customHeight="1" x14ac:dyDescent="0.2">
      <c r="A26" s="201">
        <v>782.78300000000002</v>
      </c>
      <c r="B26" s="203" t="s">
        <v>160</v>
      </c>
      <c r="C26" s="113">
        <v>20.651573716178905</v>
      </c>
      <c r="D26" s="115">
        <v>2618</v>
      </c>
      <c r="E26" s="114">
        <v>2132</v>
      </c>
      <c r="F26" s="114">
        <v>2748</v>
      </c>
      <c r="G26" s="114">
        <v>2619</v>
      </c>
      <c r="H26" s="140">
        <v>2943</v>
      </c>
      <c r="I26" s="115">
        <v>-325</v>
      </c>
      <c r="J26" s="116">
        <v>-11.043153244988108</v>
      </c>
    </row>
    <row r="27" spans="1:15" s="110" customFormat="1" ht="24.95" customHeight="1" x14ac:dyDescent="0.2">
      <c r="A27" s="193" t="s">
        <v>161</v>
      </c>
      <c r="B27" s="199" t="s">
        <v>162</v>
      </c>
      <c r="C27" s="113">
        <v>2.5636980358128896</v>
      </c>
      <c r="D27" s="115">
        <v>325</v>
      </c>
      <c r="E27" s="114">
        <v>263</v>
      </c>
      <c r="F27" s="114">
        <v>549</v>
      </c>
      <c r="G27" s="114">
        <v>224</v>
      </c>
      <c r="H27" s="140">
        <v>325</v>
      </c>
      <c r="I27" s="115">
        <v>0</v>
      </c>
      <c r="J27" s="116">
        <v>0</v>
      </c>
    </row>
    <row r="28" spans="1:15" s="110" customFormat="1" ht="24.95" customHeight="1" x14ac:dyDescent="0.2">
      <c r="A28" s="193" t="s">
        <v>163</v>
      </c>
      <c r="B28" s="199" t="s">
        <v>164</v>
      </c>
      <c r="C28" s="113">
        <v>3.2736451841918437</v>
      </c>
      <c r="D28" s="115">
        <v>415</v>
      </c>
      <c r="E28" s="114">
        <v>476</v>
      </c>
      <c r="F28" s="114">
        <v>862</v>
      </c>
      <c r="G28" s="114">
        <v>446</v>
      </c>
      <c r="H28" s="140">
        <v>505</v>
      </c>
      <c r="I28" s="115">
        <v>-90</v>
      </c>
      <c r="J28" s="116">
        <v>-17.821782178217823</v>
      </c>
    </row>
    <row r="29" spans="1:15" s="110" customFormat="1" ht="24.95" customHeight="1" x14ac:dyDescent="0.2">
      <c r="A29" s="193">
        <v>86</v>
      </c>
      <c r="B29" s="199" t="s">
        <v>165</v>
      </c>
      <c r="C29" s="113">
        <v>5.4981462491125663</v>
      </c>
      <c r="D29" s="115">
        <v>697</v>
      </c>
      <c r="E29" s="114">
        <v>993</v>
      </c>
      <c r="F29" s="114">
        <v>855</v>
      </c>
      <c r="G29" s="114">
        <v>715</v>
      </c>
      <c r="H29" s="140">
        <v>698</v>
      </c>
      <c r="I29" s="115">
        <v>-1</v>
      </c>
      <c r="J29" s="116">
        <v>-0.14326647564469913</v>
      </c>
    </row>
    <row r="30" spans="1:15" s="110" customFormat="1" ht="24.95" customHeight="1" x14ac:dyDescent="0.2">
      <c r="A30" s="193">
        <v>87.88</v>
      </c>
      <c r="B30" s="204" t="s">
        <v>166</v>
      </c>
      <c r="C30" s="113">
        <v>5.8136783150587679</v>
      </c>
      <c r="D30" s="115">
        <v>737</v>
      </c>
      <c r="E30" s="114">
        <v>1052</v>
      </c>
      <c r="F30" s="114">
        <v>1367</v>
      </c>
      <c r="G30" s="114">
        <v>642</v>
      </c>
      <c r="H30" s="140">
        <v>741</v>
      </c>
      <c r="I30" s="115">
        <v>-4</v>
      </c>
      <c r="J30" s="116">
        <v>-0.53981106612685559</v>
      </c>
    </row>
    <row r="31" spans="1:15" s="110" customFormat="1" ht="24.95" customHeight="1" x14ac:dyDescent="0.2">
      <c r="A31" s="193" t="s">
        <v>167</v>
      </c>
      <c r="B31" s="199" t="s">
        <v>168</v>
      </c>
      <c r="C31" s="113">
        <v>9.6473929163051189</v>
      </c>
      <c r="D31" s="115">
        <v>1223</v>
      </c>
      <c r="E31" s="114">
        <v>1050</v>
      </c>
      <c r="F31" s="114">
        <v>1060</v>
      </c>
      <c r="G31" s="114">
        <v>648</v>
      </c>
      <c r="H31" s="140">
        <v>558</v>
      </c>
      <c r="I31" s="115">
        <v>665</v>
      </c>
      <c r="J31" s="116">
        <v>119.17562724014337</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0.17354263627041097</v>
      </c>
      <c r="D34" s="115">
        <v>22</v>
      </c>
      <c r="E34" s="114">
        <v>9</v>
      </c>
      <c r="F34" s="114">
        <v>29</v>
      </c>
      <c r="G34" s="114">
        <v>7</v>
      </c>
      <c r="H34" s="140">
        <v>11</v>
      </c>
      <c r="I34" s="115">
        <v>11</v>
      </c>
      <c r="J34" s="116">
        <v>100</v>
      </c>
    </row>
    <row r="35" spans="1:10" s="110" customFormat="1" ht="24.95" customHeight="1" x14ac:dyDescent="0.2">
      <c r="A35" s="292" t="s">
        <v>171</v>
      </c>
      <c r="B35" s="293" t="s">
        <v>172</v>
      </c>
      <c r="C35" s="113">
        <v>12.850043385659067</v>
      </c>
      <c r="D35" s="115">
        <v>1629</v>
      </c>
      <c r="E35" s="114">
        <v>2025</v>
      </c>
      <c r="F35" s="114">
        <v>2246</v>
      </c>
      <c r="G35" s="114">
        <v>1772</v>
      </c>
      <c r="H35" s="140">
        <v>1804</v>
      </c>
      <c r="I35" s="115">
        <v>-175</v>
      </c>
      <c r="J35" s="116">
        <v>-9.700665188470067</v>
      </c>
    </row>
    <row r="36" spans="1:10" s="110" customFormat="1" ht="24.95" customHeight="1" x14ac:dyDescent="0.2">
      <c r="A36" s="294" t="s">
        <v>173</v>
      </c>
      <c r="B36" s="295" t="s">
        <v>174</v>
      </c>
      <c r="C36" s="125">
        <v>86.976413978070525</v>
      </c>
      <c r="D36" s="143">
        <v>11026</v>
      </c>
      <c r="E36" s="144">
        <v>10496</v>
      </c>
      <c r="F36" s="144">
        <v>14014</v>
      </c>
      <c r="G36" s="144">
        <v>10495</v>
      </c>
      <c r="H36" s="145">
        <v>11622</v>
      </c>
      <c r="I36" s="143">
        <v>-596</v>
      </c>
      <c r="J36" s="146">
        <v>-5.1282051282051286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12677</v>
      </c>
      <c r="F11" s="264">
        <v>12530</v>
      </c>
      <c r="G11" s="264">
        <v>16289</v>
      </c>
      <c r="H11" s="264">
        <v>12275</v>
      </c>
      <c r="I11" s="265">
        <v>13439</v>
      </c>
      <c r="J11" s="263">
        <v>-762</v>
      </c>
      <c r="K11" s="266">
        <v>-5.6700647369595956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30.890589256133154</v>
      </c>
      <c r="E13" s="115">
        <v>3916</v>
      </c>
      <c r="F13" s="114">
        <v>3764</v>
      </c>
      <c r="G13" s="114">
        <v>5256</v>
      </c>
      <c r="H13" s="114">
        <v>4309</v>
      </c>
      <c r="I13" s="140">
        <v>4143</v>
      </c>
      <c r="J13" s="115">
        <v>-227</v>
      </c>
      <c r="K13" s="116">
        <v>-5.4791214096065657</v>
      </c>
    </row>
    <row r="14" spans="1:15" ht="15.95" customHeight="1" x14ac:dyDescent="0.2">
      <c r="A14" s="306" t="s">
        <v>230</v>
      </c>
      <c r="B14" s="307"/>
      <c r="C14" s="308"/>
      <c r="D14" s="113">
        <v>47.81888459414688</v>
      </c>
      <c r="E14" s="115">
        <v>6062</v>
      </c>
      <c r="F14" s="114">
        <v>6234</v>
      </c>
      <c r="G14" s="114">
        <v>8643</v>
      </c>
      <c r="H14" s="114">
        <v>6063</v>
      </c>
      <c r="I14" s="140">
        <v>6879</v>
      </c>
      <c r="J14" s="115">
        <v>-817</v>
      </c>
      <c r="K14" s="116">
        <v>-11.876726268352959</v>
      </c>
    </row>
    <row r="15" spans="1:15" ht="15.95" customHeight="1" x14ac:dyDescent="0.2">
      <c r="A15" s="306" t="s">
        <v>231</v>
      </c>
      <c r="B15" s="307"/>
      <c r="C15" s="308"/>
      <c r="D15" s="113">
        <v>10.822749861954721</v>
      </c>
      <c r="E15" s="115">
        <v>1372</v>
      </c>
      <c r="F15" s="114">
        <v>1304</v>
      </c>
      <c r="G15" s="114">
        <v>1017</v>
      </c>
      <c r="H15" s="114">
        <v>749</v>
      </c>
      <c r="I15" s="140">
        <v>902</v>
      </c>
      <c r="J15" s="115">
        <v>470</v>
      </c>
      <c r="K15" s="116">
        <v>52.106430155210646</v>
      </c>
    </row>
    <row r="16" spans="1:15" ht="15.95" customHeight="1" x14ac:dyDescent="0.2">
      <c r="A16" s="306" t="s">
        <v>232</v>
      </c>
      <c r="B16" s="307"/>
      <c r="C16" s="308"/>
      <c r="D16" s="113">
        <v>10.317898556440799</v>
      </c>
      <c r="E16" s="115">
        <v>1308</v>
      </c>
      <c r="F16" s="114">
        <v>1214</v>
      </c>
      <c r="G16" s="114">
        <v>1322</v>
      </c>
      <c r="H16" s="114">
        <v>1126</v>
      </c>
      <c r="I16" s="140">
        <v>1492</v>
      </c>
      <c r="J16" s="115">
        <v>-184</v>
      </c>
      <c r="K16" s="116">
        <v>-12.332439678284182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0.354973574189477</v>
      </c>
      <c r="E18" s="115">
        <v>45</v>
      </c>
      <c r="F18" s="114">
        <v>11</v>
      </c>
      <c r="G18" s="114">
        <v>53</v>
      </c>
      <c r="H18" s="114">
        <v>18</v>
      </c>
      <c r="I18" s="140">
        <v>29</v>
      </c>
      <c r="J18" s="115">
        <v>16</v>
      </c>
      <c r="K18" s="116">
        <v>55.172413793103445</v>
      </c>
    </row>
    <row r="19" spans="1:11" ht="14.1" customHeight="1" x14ac:dyDescent="0.2">
      <c r="A19" s="306" t="s">
        <v>235</v>
      </c>
      <c r="B19" s="307" t="s">
        <v>236</v>
      </c>
      <c r="C19" s="308"/>
      <c r="D19" s="113">
        <v>0.12621282637848072</v>
      </c>
      <c r="E19" s="115">
        <v>16</v>
      </c>
      <c r="F19" s="114">
        <v>4</v>
      </c>
      <c r="G19" s="114">
        <v>14</v>
      </c>
      <c r="H19" s="114">
        <v>6</v>
      </c>
      <c r="I19" s="140">
        <v>13</v>
      </c>
      <c r="J19" s="115">
        <v>3</v>
      </c>
      <c r="K19" s="116">
        <v>23.076923076923077</v>
      </c>
    </row>
    <row r="20" spans="1:11" ht="14.1" customHeight="1" x14ac:dyDescent="0.2">
      <c r="A20" s="306">
        <v>12</v>
      </c>
      <c r="B20" s="307" t="s">
        <v>237</v>
      </c>
      <c r="C20" s="308"/>
      <c r="D20" s="113">
        <v>0.76516525991953932</v>
      </c>
      <c r="E20" s="115">
        <v>97</v>
      </c>
      <c r="F20" s="114">
        <v>50</v>
      </c>
      <c r="G20" s="114">
        <v>94</v>
      </c>
      <c r="H20" s="114">
        <v>213</v>
      </c>
      <c r="I20" s="140">
        <v>163</v>
      </c>
      <c r="J20" s="115">
        <v>-66</v>
      </c>
      <c r="K20" s="116">
        <v>-40.490797546012267</v>
      </c>
    </row>
    <row r="21" spans="1:11" ht="14.1" customHeight="1" x14ac:dyDescent="0.2">
      <c r="A21" s="306">
        <v>21</v>
      </c>
      <c r="B21" s="307" t="s">
        <v>238</v>
      </c>
      <c r="C21" s="308"/>
      <c r="D21" s="113">
        <v>0.23664904945965134</v>
      </c>
      <c r="E21" s="115">
        <v>30</v>
      </c>
      <c r="F21" s="114">
        <v>16</v>
      </c>
      <c r="G21" s="114">
        <v>25</v>
      </c>
      <c r="H21" s="114">
        <v>19</v>
      </c>
      <c r="I21" s="140">
        <v>35</v>
      </c>
      <c r="J21" s="115">
        <v>-5</v>
      </c>
      <c r="K21" s="116">
        <v>-14.285714285714286</v>
      </c>
    </row>
    <row r="22" spans="1:11" ht="14.1" customHeight="1" x14ac:dyDescent="0.2">
      <c r="A22" s="306">
        <v>22</v>
      </c>
      <c r="B22" s="307" t="s">
        <v>239</v>
      </c>
      <c r="C22" s="308"/>
      <c r="D22" s="113">
        <v>2.0982882385422417</v>
      </c>
      <c r="E22" s="115">
        <v>266</v>
      </c>
      <c r="F22" s="114">
        <v>197</v>
      </c>
      <c r="G22" s="114">
        <v>255</v>
      </c>
      <c r="H22" s="114">
        <v>229</v>
      </c>
      <c r="I22" s="140">
        <v>287</v>
      </c>
      <c r="J22" s="115">
        <v>-21</v>
      </c>
      <c r="K22" s="116">
        <v>-7.3170731707317076</v>
      </c>
    </row>
    <row r="23" spans="1:11" ht="14.1" customHeight="1" x14ac:dyDescent="0.2">
      <c r="A23" s="306">
        <v>23</v>
      </c>
      <c r="B23" s="307" t="s">
        <v>240</v>
      </c>
      <c r="C23" s="308"/>
      <c r="D23" s="113">
        <v>0.34708527254082194</v>
      </c>
      <c r="E23" s="115">
        <v>44</v>
      </c>
      <c r="F23" s="114">
        <v>52</v>
      </c>
      <c r="G23" s="114">
        <v>69</v>
      </c>
      <c r="H23" s="114">
        <v>65</v>
      </c>
      <c r="I23" s="140">
        <v>57</v>
      </c>
      <c r="J23" s="115">
        <v>-13</v>
      </c>
      <c r="K23" s="116">
        <v>-22.807017543859651</v>
      </c>
    </row>
    <row r="24" spans="1:11" ht="14.1" customHeight="1" x14ac:dyDescent="0.2">
      <c r="A24" s="306">
        <v>24</v>
      </c>
      <c r="B24" s="307" t="s">
        <v>241</v>
      </c>
      <c r="C24" s="308"/>
      <c r="D24" s="113">
        <v>6.7208330046540983</v>
      </c>
      <c r="E24" s="115">
        <v>852</v>
      </c>
      <c r="F24" s="114">
        <v>1318</v>
      </c>
      <c r="G24" s="114">
        <v>967</v>
      </c>
      <c r="H24" s="114">
        <v>783</v>
      </c>
      <c r="I24" s="140">
        <v>1042</v>
      </c>
      <c r="J24" s="115">
        <v>-190</v>
      </c>
      <c r="K24" s="116">
        <v>-18.234165067178502</v>
      </c>
    </row>
    <row r="25" spans="1:11" ht="14.1" customHeight="1" x14ac:dyDescent="0.2">
      <c r="A25" s="306">
        <v>25</v>
      </c>
      <c r="B25" s="307" t="s">
        <v>242</v>
      </c>
      <c r="C25" s="308"/>
      <c r="D25" s="113">
        <v>5.1116194683284686</v>
      </c>
      <c r="E25" s="115">
        <v>648</v>
      </c>
      <c r="F25" s="114">
        <v>564</v>
      </c>
      <c r="G25" s="114">
        <v>835</v>
      </c>
      <c r="H25" s="114">
        <v>581</v>
      </c>
      <c r="I25" s="140">
        <v>710</v>
      </c>
      <c r="J25" s="115">
        <v>-62</v>
      </c>
      <c r="K25" s="116">
        <v>-8.7323943661971839</v>
      </c>
    </row>
    <row r="26" spans="1:11" ht="14.1" customHeight="1" x14ac:dyDescent="0.2">
      <c r="A26" s="306">
        <v>26</v>
      </c>
      <c r="B26" s="307" t="s">
        <v>243</v>
      </c>
      <c r="C26" s="308"/>
      <c r="D26" s="113">
        <v>2.7530172753806106</v>
      </c>
      <c r="E26" s="115">
        <v>349</v>
      </c>
      <c r="F26" s="114">
        <v>245</v>
      </c>
      <c r="G26" s="114">
        <v>511</v>
      </c>
      <c r="H26" s="114">
        <v>329</v>
      </c>
      <c r="I26" s="140">
        <v>458</v>
      </c>
      <c r="J26" s="115">
        <v>-109</v>
      </c>
      <c r="K26" s="116">
        <v>-23.799126637554586</v>
      </c>
    </row>
    <row r="27" spans="1:11" ht="14.1" customHeight="1" x14ac:dyDescent="0.2">
      <c r="A27" s="306">
        <v>27</v>
      </c>
      <c r="B27" s="307" t="s">
        <v>244</v>
      </c>
      <c r="C27" s="308"/>
      <c r="D27" s="113">
        <v>0.95448449948726044</v>
      </c>
      <c r="E27" s="115">
        <v>121</v>
      </c>
      <c r="F27" s="114">
        <v>117</v>
      </c>
      <c r="G27" s="114">
        <v>135</v>
      </c>
      <c r="H27" s="114">
        <v>122</v>
      </c>
      <c r="I27" s="140">
        <v>143</v>
      </c>
      <c r="J27" s="115">
        <v>-22</v>
      </c>
      <c r="K27" s="116">
        <v>-15.384615384615385</v>
      </c>
    </row>
    <row r="28" spans="1:11" ht="14.1" customHeight="1" x14ac:dyDescent="0.2">
      <c r="A28" s="306">
        <v>28</v>
      </c>
      <c r="B28" s="307" t="s">
        <v>245</v>
      </c>
      <c r="C28" s="308"/>
      <c r="D28" s="113">
        <v>3.155320659462018E-2</v>
      </c>
      <c r="E28" s="115">
        <v>4</v>
      </c>
      <c r="F28" s="114">
        <v>11</v>
      </c>
      <c r="G28" s="114">
        <v>30</v>
      </c>
      <c r="H28" s="114">
        <v>27</v>
      </c>
      <c r="I28" s="140">
        <v>20</v>
      </c>
      <c r="J28" s="115">
        <v>-16</v>
      </c>
      <c r="K28" s="116">
        <v>-80</v>
      </c>
    </row>
    <row r="29" spans="1:11" ht="14.1" customHeight="1" x14ac:dyDescent="0.2">
      <c r="A29" s="306">
        <v>29</v>
      </c>
      <c r="B29" s="307" t="s">
        <v>246</v>
      </c>
      <c r="C29" s="308"/>
      <c r="D29" s="113">
        <v>4.2596828902737238</v>
      </c>
      <c r="E29" s="115">
        <v>540</v>
      </c>
      <c r="F29" s="114">
        <v>582</v>
      </c>
      <c r="G29" s="114">
        <v>774</v>
      </c>
      <c r="H29" s="114">
        <v>776</v>
      </c>
      <c r="I29" s="140">
        <v>800</v>
      </c>
      <c r="J29" s="115">
        <v>-260</v>
      </c>
      <c r="K29" s="116">
        <v>-32.5</v>
      </c>
    </row>
    <row r="30" spans="1:11" ht="14.1" customHeight="1" x14ac:dyDescent="0.2">
      <c r="A30" s="306" t="s">
        <v>247</v>
      </c>
      <c r="B30" s="307" t="s">
        <v>248</v>
      </c>
      <c r="C30" s="308"/>
      <c r="D30" s="113">
        <v>2.3428255896505483</v>
      </c>
      <c r="E30" s="115">
        <v>297</v>
      </c>
      <c r="F30" s="114">
        <v>292</v>
      </c>
      <c r="G30" s="114">
        <v>481</v>
      </c>
      <c r="H30" s="114">
        <v>455</v>
      </c>
      <c r="I30" s="140">
        <v>515</v>
      </c>
      <c r="J30" s="115">
        <v>-218</v>
      </c>
      <c r="K30" s="116">
        <v>-42.33009708737864</v>
      </c>
    </row>
    <row r="31" spans="1:11" ht="14.1" customHeight="1" x14ac:dyDescent="0.2">
      <c r="A31" s="306" t="s">
        <v>249</v>
      </c>
      <c r="B31" s="307" t="s">
        <v>250</v>
      </c>
      <c r="C31" s="308"/>
      <c r="D31" s="113" t="s">
        <v>513</v>
      </c>
      <c r="E31" s="115" t="s">
        <v>513</v>
      </c>
      <c r="F31" s="114">
        <v>290</v>
      </c>
      <c r="G31" s="114" t="s">
        <v>513</v>
      </c>
      <c r="H31" s="114" t="s">
        <v>513</v>
      </c>
      <c r="I31" s="140" t="s">
        <v>513</v>
      </c>
      <c r="J31" s="115" t="s">
        <v>513</v>
      </c>
      <c r="K31" s="116" t="s">
        <v>513</v>
      </c>
    </row>
    <row r="32" spans="1:11" ht="14.1" customHeight="1" x14ac:dyDescent="0.2">
      <c r="A32" s="306">
        <v>31</v>
      </c>
      <c r="B32" s="307" t="s">
        <v>251</v>
      </c>
      <c r="C32" s="308"/>
      <c r="D32" s="113">
        <v>0.41807998737871738</v>
      </c>
      <c r="E32" s="115">
        <v>53</v>
      </c>
      <c r="F32" s="114">
        <v>49</v>
      </c>
      <c r="G32" s="114">
        <v>67</v>
      </c>
      <c r="H32" s="114">
        <v>41</v>
      </c>
      <c r="I32" s="140">
        <v>63</v>
      </c>
      <c r="J32" s="115">
        <v>-10</v>
      </c>
      <c r="K32" s="116">
        <v>-15.873015873015873</v>
      </c>
    </row>
    <row r="33" spans="1:11" ht="14.1" customHeight="1" x14ac:dyDescent="0.2">
      <c r="A33" s="306">
        <v>32</v>
      </c>
      <c r="B33" s="307" t="s">
        <v>252</v>
      </c>
      <c r="C33" s="308"/>
      <c r="D33" s="113">
        <v>1.9168573006231757</v>
      </c>
      <c r="E33" s="115">
        <v>243</v>
      </c>
      <c r="F33" s="114">
        <v>189</v>
      </c>
      <c r="G33" s="114">
        <v>331</v>
      </c>
      <c r="H33" s="114">
        <v>345</v>
      </c>
      <c r="I33" s="140">
        <v>262</v>
      </c>
      <c r="J33" s="115">
        <v>-19</v>
      </c>
      <c r="K33" s="116">
        <v>-7.2519083969465647</v>
      </c>
    </row>
    <row r="34" spans="1:11" ht="14.1" customHeight="1" x14ac:dyDescent="0.2">
      <c r="A34" s="306">
        <v>33</v>
      </c>
      <c r="B34" s="307" t="s">
        <v>253</v>
      </c>
      <c r="C34" s="308"/>
      <c r="D34" s="113">
        <v>1.412005995109253</v>
      </c>
      <c r="E34" s="115">
        <v>179</v>
      </c>
      <c r="F34" s="114">
        <v>120</v>
      </c>
      <c r="G34" s="114">
        <v>268</v>
      </c>
      <c r="H34" s="114">
        <v>222</v>
      </c>
      <c r="I34" s="140">
        <v>226</v>
      </c>
      <c r="J34" s="115">
        <v>-47</v>
      </c>
      <c r="K34" s="116">
        <v>-20.79646017699115</v>
      </c>
    </row>
    <row r="35" spans="1:11" ht="14.1" customHeight="1" x14ac:dyDescent="0.2">
      <c r="A35" s="306">
        <v>34</v>
      </c>
      <c r="B35" s="307" t="s">
        <v>254</v>
      </c>
      <c r="C35" s="308"/>
      <c r="D35" s="113">
        <v>1.9720754121637611</v>
      </c>
      <c r="E35" s="115">
        <v>250</v>
      </c>
      <c r="F35" s="114">
        <v>128</v>
      </c>
      <c r="G35" s="114">
        <v>340</v>
      </c>
      <c r="H35" s="114">
        <v>234</v>
      </c>
      <c r="I35" s="140">
        <v>247</v>
      </c>
      <c r="J35" s="115">
        <v>3</v>
      </c>
      <c r="K35" s="116">
        <v>1.214574898785425</v>
      </c>
    </row>
    <row r="36" spans="1:11" ht="14.1" customHeight="1" x14ac:dyDescent="0.2">
      <c r="A36" s="306">
        <v>41</v>
      </c>
      <c r="B36" s="307" t="s">
        <v>255</v>
      </c>
      <c r="C36" s="308"/>
      <c r="D36" s="113">
        <v>0.52851621045988795</v>
      </c>
      <c r="E36" s="115">
        <v>67</v>
      </c>
      <c r="F36" s="114">
        <v>61</v>
      </c>
      <c r="G36" s="114">
        <v>81</v>
      </c>
      <c r="H36" s="114">
        <v>64</v>
      </c>
      <c r="I36" s="140">
        <v>86</v>
      </c>
      <c r="J36" s="115">
        <v>-19</v>
      </c>
      <c r="K36" s="116">
        <v>-22.093023255813954</v>
      </c>
    </row>
    <row r="37" spans="1:11" ht="14.1" customHeight="1" x14ac:dyDescent="0.2">
      <c r="A37" s="306">
        <v>42</v>
      </c>
      <c r="B37" s="307" t="s">
        <v>256</v>
      </c>
      <c r="C37" s="308"/>
      <c r="D37" s="113">
        <v>7.0994714837895406E-2</v>
      </c>
      <c r="E37" s="115">
        <v>9</v>
      </c>
      <c r="F37" s="114" t="s">
        <v>513</v>
      </c>
      <c r="G37" s="114">
        <v>22</v>
      </c>
      <c r="H37" s="114">
        <v>11</v>
      </c>
      <c r="I37" s="140" t="s">
        <v>513</v>
      </c>
      <c r="J37" s="115" t="s">
        <v>513</v>
      </c>
      <c r="K37" s="116" t="s">
        <v>513</v>
      </c>
    </row>
    <row r="38" spans="1:11" ht="14.1" customHeight="1" x14ac:dyDescent="0.2">
      <c r="A38" s="306">
        <v>43</v>
      </c>
      <c r="B38" s="307" t="s">
        <v>257</v>
      </c>
      <c r="C38" s="308"/>
      <c r="D38" s="113">
        <v>2.106176540190897</v>
      </c>
      <c r="E38" s="115">
        <v>267</v>
      </c>
      <c r="F38" s="114">
        <v>245</v>
      </c>
      <c r="G38" s="114">
        <v>332</v>
      </c>
      <c r="H38" s="114">
        <v>244</v>
      </c>
      <c r="I38" s="140">
        <v>283</v>
      </c>
      <c r="J38" s="115">
        <v>-16</v>
      </c>
      <c r="K38" s="116">
        <v>-5.6537102473498235</v>
      </c>
    </row>
    <row r="39" spans="1:11" ht="14.1" customHeight="1" x14ac:dyDescent="0.2">
      <c r="A39" s="306">
        <v>51</v>
      </c>
      <c r="B39" s="307" t="s">
        <v>258</v>
      </c>
      <c r="C39" s="308"/>
      <c r="D39" s="113">
        <v>9.8603770608188057</v>
      </c>
      <c r="E39" s="115">
        <v>1250</v>
      </c>
      <c r="F39" s="114">
        <v>1195</v>
      </c>
      <c r="G39" s="114">
        <v>1774</v>
      </c>
      <c r="H39" s="114">
        <v>1543</v>
      </c>
      <c r="I39" s="140">
        <v>1329</v>
      </c>
      <c r="J39" s="115">
        <v>-79</v>
      </c>
      <c r="K39" s="116">
        <v>-5.9443190368698273</v>
      </c>
    </row>
    <row r="40" spans="1:11" ht="14.1" customHeight="1" x14ac:dyDescent="0.2">
      <c r="A40" s="306" t="s">
        <v>259</v>
      </c>
      <c r="B40" s="307" t="s">
        <v>260</v>
      </c>
      <c r="C40" s="308"/>
      <c r="D40" s="113">
        <v>8.5193657805474476</v>
      </c>
      <c r="E40" s="115">
        <v>1080</v>
      </c>
      <c r="F40" s="114">
        <v>1054</v>
      </c>
      <c r="G40" s="114">
        <v>1652</v>
      </c>
      <c r="H40" s="114">
        <v>1418</v>
      </c>
      <c r="I40" s="140">
        <v>1212</v>
      </c>
      <c r="J40" s="115">
        <v>-132</v>
      </c>
      <c r="K40" s="116">
        <v>-10.891089108910892</v>
      </c>
    </row>
    <row r="41" spans="1:11" ht="14.1" customHeight="1" x14ac:dyDescent="0.2">
      <c r="A41" s="306"/>
      <c r="B41" s="307" t="s">
        <v>261</v>
      </c>
      <c r="C41" s="308"/>
      <c r="D41" s="113">
        <v>7.2651258184112963</v>
      </c>
      <c r="E41" s="115">
        <v>921</v>
      </c>
      <c r="F41" s="114">
        <v>850</v>
      </c>
      <c r="G41" s="114">
        <v>1129</v>
      </c>
      <c r="H41" s="114">
        <v>1083</v>
      </c>
      <c r="I41" s="140">
        <v>907</v>
      </c>
      <c r="J41" s="115">
        <v>14</v>
      </c>
      <c r="K41" s="116">
        <v>1.5435501653803749</v>
      </c>
    </row>
    <row r="42" spans="1:11" ht="14.1" customHeight="1" x14ac:dyDescent="0.2">
      <c r="A42" s="306">
        <v>52</v>
      </c>
      <c r="B42" s="307" t="s">
        <v>262</v>
      </c>
      <c r="C42" s="308"/>
      <c r="D42" s="113">
        <v>4.0624753490573475</v>
      </c>
      <c r="E42" s="115">
        <v>515</v>
      </c>
      <c r="F42" s="114">
        <v>404</v>
      </c>
      <c r="G42" s="114">
        <v>452</v>
      </c>
      <c r="H42" s="114">
        <v>478</v>
      </c>
      <c r="I42" s="140">
        <v>472</v>
      </c>
      <c r="J42" s="115">
        <v>43</v>
      </c>
      <c r="K42" s="116">
        <v>9.1101694915254239</v>
      </c>
    </row>
    <row r="43" spans="1:11" ht="14.1" customHeight="1" x14ac:dyDescent="0.2">
      <c r="A43" s="306" t="s">
        <v>263</v>
      </c>
      <c r="B43" s="307" t="s">
        <v>264</v>
      </c>
      <c r="C43" s="308"/>
      <c r="D43" s="113">
        <v>3.1158791512187425</v>
      </c>
      <c r="E43" s="115">
        <v>395</v>
      </c>
      <c r="F43" s="114">
        <v>336</v>
      </c>
      <c r="G43" s="114">
        <v>350</v>
      </c>
      <c r="H43" s="114">
        <v>373</v>
      </c>
      <c r="I43" s="140">
        <v>385</v>
      </c>
      <c r="J43" s="115">
        <v>10</v>
      </c>
      <c r="K43" s="116">
        <v>2.5974025974025974</v>
      </c>
    </row>
    <row r="44" spans="1:11" ht="14.1" customHeight="1" x14ac:dyDescent="0.2">
      <c r="A44" s="306">
        <v>53</v>
      </c>
      <c r="B44" s="307" t="s">
        <v>265</v>
      </c>
      <c r="C44" s="308"/>
      <c r="D44" s="113">
        <v>1.3173463753253924</v>
      </c>
      <c r="E44" s="115">
        <v>167</v>
      </c>
      <c r="F44" s="114">
        <v>177</v>
      </c>
      <c r="G44" s="114">
        <v>221</v>
      </c>
      <c r="H44" s="114">
        <v>185</v>
      </c>
      <c r="I44" s="140">
        <v>246</v>
      </c>
      <c r="J44" s="115">
        <v>-79</v>
      </c>
      <c r="K44" s="116">
        <v>-32.113821138211385</v>
      </c>
    </row>
    <row r="45" spans="1:11" ht="14.1" customHeight="1" x14ac:dyDescent="0.2">
      <c r="A45" s="306" t="s">
        <v>266</v>
      </c>
      <c r="B45" s="307" t="s">
        <v>267</v>
      </c>
      <c r="C45" s="308"/>
      <c r="D45" s="113">
        <v>1.2936814703794273</v>
      </c>
      <c r="E45" s="115">
        <v>164</v>
      </c>
      <c r="F45" s="114">
        <v>158</v>
      </c>
      <c r="G45" s="114">
        <v>208</v>
      </c>
      <c r="H45" s="114">
        <v>174</v>
      </c>
      <c r="I45" s="140">
        <v>236</v>
      </c>
      <c r="J45" s="115">
        <v>-72</v>
      </c>
      <c r="K45" s="116">
        <v>-30.508474576271187</v>
      </c>
    </row>
    <row r="46" spans="1:11" ht="14.1" customHeight="1" x14ac:dyDescent="0.2">
      <c r="A46" s="306">
        <v>54</v>
      </c>
      <c r="B46" s="307" t="s">
        <v>268</v>
      </c>
      <c r="C46" s="308"/>
      <c r="D46" s="113">
        <v>4.417448923246825</v>
      </c>
      <c r="E46" s="115">
        <v>560</v>
      </c>
      <c r="F46" s="114">
        <v>438</v>
      </c>
      <c r="G46" s="114">
        <v>583</v>
      </c>
      <c r="H46" s="114">
        <v>541</v>
      </c>
      <c r="I46" s="140">
        <v>603</v>
      </c>
      <c r="J46" s="115">
        <v>-43</v>
      </c>
      <c r="K46" s="116">
        <v>-7.1310116086235489</v>
      </c>
    </row>
    <row r="47" spans="1:11" ht="14.1" customHeight="1" x14ac:dyDescent="0.2">
      <c r="A47" s="306">
        <v>61</v>
      </c>
      <c r="B47" s="307" t="s">
        <v>269</v>
      </c>
      <c r="C47" s="308"/>
      <c r="D47" s="113">
        <v>1.6565433462175594</v>
      </c>
      <c r="E47" s="115">
        <v>210</v>
      </c>
      <c r="F47" s="114">
        <v>161</v>
      </c>
      <c r="G47" s="114">
        <v>281</v>
      </c>
      <c r="H47" s="114">
        <v>224</v>
      </c>
      <c r="I47" s="140">
        <v>232</v>
      </c>
      <c r="J47" s="115">
        <v>-22</v>
      </c>
      <c r="K47" s="116">
        <v>-9.4827586206896548</v>
      </c>
    </row>
    <row r="48" spans="1:11" ht="14.1" customHeight="1" x14ac:dyDescent="0.2">
      <c r="A48" s="306">
        <v>62</v>
      </c>
      <c r="B48" s="307" t="s">
        <v>270</v>
      </c>
      <c r="C48" s="308"/>
      <c r="D48" s="113">
        <v>5.9398911414372488</v>
      </c>
      <c r="E48" s="115">
        <v>753</v>
      </c>
      <c r="F48" s="114">
        <v>714</v>
      </c>
      <c r="G48" s="114">
        <v>1043</v>
      </c>
      <c r="H48" s="114">
        <v>723</v>
      </c>
      <c r="I48" s="140">
        <v>894</v>
      </c>
      <c r="J48" s="115">
        <v>-141</v>
      </c>
      <c r="K48" s="116">
        <v>-15.771812080536913</v>
      </c>
    </row>
    <row r="49" spans="1:11" ht="14.1" customHeight="1" x14ac:dyDescent="0.2">
      <c r="A49" s="306">
        <v>63</v>
      </c>
      <c r="B49" s="307" t="s">
        <v>271</v>
      </c>
      <c r="C49" s="308"/>
      <c r="D49" s="113">
        <v>7.1625778969787808</v>
      </c>
      <c r="E49" s="115">
        <v>908</v>
      </c>
      <c r="F49" s="114">
        <v>912</v>
      </c>
      <c r="G49" s="114">
        <v>583</v>
      </c>
      <c r="H49" s="114">
        <v>545</v>
      </c>
      <c r="I49" s="140">
        <v>448</v>
      </c>
      <c r="J49" s="115">
        <v>460</v>
      </c>
      <c r="K49" s="116">
        <v>102.67857142857143</v>
      </c>
    </row>
    <row r="50" spans="1:11" ht="14.1" customHeight="1" x14ac:dyDescent="0.2">
      <c r="A50" s="306" t="s">
        <v>272</v>
      </c>
      <c r="B50" s="307" t="s">
        <v>273</v>
      </c>
      <c r="C50" s="308"/>
      <c r="D50" s="113">
        <v>4.7960874023822671</v>
      </c>
      <c r="E50" s="115">
        <v>608</v>
      </c>
      <c r="F50" s="114">
        <v>560</v>
      </c>
      <c r="G50" s="114">
        <v>181</v>
      </c>
      <c r="H50" s="114">
        <v>90</v>
      </c>
      <c r="I50" s="140">
        <v>43</v>
      </c>
      <c r="J50" s="115">
        <v>565</v>
      </c>
      <c r="K50" s="116" t="s">
        <v>514</v>
      </c>
    </row>
    <row r="51" spans="1:11" ht="14.1" customHeight="1" x14ac:dyDescent="0.2">
      <c r="A51" s="306" t="s">
        <v>274</v>
      </c>
      <c r="B51" s="307" t="s">
        <v>275</v>
      </c>
      <c r="C51" s="308"/>
      <c r="D51" s="113">
        <v>2.1771712550287923</v>
      </c>
      <c r="E51" s="115">
        <v>276</v>
      </c>
      <c r="F51" s="114">
        <v>321</v>
      </c>
      <c r="G51" s="114">
        <v>338</v>
      </c>
      <c r="H51" s="114">
        <v>406</v>
      </c>
      <c r="I51" s="140">
        <v>363</v>
      </c>
      <c r="J51" s="115">
        <v>-87</v>
      </c>
      <c r="K51" s="116">
        <v>-23.966942148760332</v>
      </c>
    </row>
    <row r="52" spans="1:11" ht="14.1" customHeight="1" x14ac:dyDescent="0.2">
      <c r="A52" s="306">
        <v>71</v>
      </c>
      <c r="B52" s="307" t="s">
        <v>276</v>
      </c>
      <c r="C52" s="308"/>
      <c r="D52" s="113">
        <v>7.620099392600773</v>
      </c>
      <c r="E52" s="115">
        <v>966</v>
      </c>
      <c r="F52" s="114">
        <v>799</v>
      </c>
      <c r="G52" s="114">
        <v>1158</v>
      </c>
      <c r="H52" s="114">
        <v>841</v>
      </c>
      <c r="I52" s="140">
        <v>1064</v>
      </c>
      <c r="J52" s="115">
        <v>-98</v>
      </c>
      <c r="K52" s="116">
        <v>-9.2105263157894743</v>
      </c>
    </row>
    <row r="53" spans="1:11" ht="14.1" customHeight="1" x14ac:dyDescent="0.2">
      <c r="A53" s="306" t="s">
        <v>277</v>
      </c>
      <c r="B53" s="307" t="s">
        <v>278</v>
      </c>
      <c r="C53" s="308"/>
      <c r="D53" s="113">
        <v>2.4295969077857538</v>
      </c>
      <c r="E53" s="115">
        <v>308</v>
      </c>
      <c r="F53" s="114">
        <v>289</v>
      </c>
      <c r="G53" s="114">
        <v>335</v>
      </c>
      <c r="H53" s="114">
        <v>244</v>
      </c>
      <c r="I53" s="140">
        <v>325</v>
      </c>
      <c r="J53" s="115">
        <v>-17</v>
      </c>
      <c r="K53" s="116">
        <v>-5.2307692307692308</v>
      </c>
    </row>
    <row r="54" spans="1:11" ht="14.1" customHeight="1" x14ac:dyDescent="0.2">
      <c r="A54" s="306" t="s">
        <v>279</v>
      </c>
      <c r="B54" s="307" t="s">
        <v>280</v>
      </c>
      <c r="C54" s="308"/>
      <c r="D54" s="113">
        <v>4.37800741500355</v>
      </c>
      <c r="E54" s="115">
        <v>555</v>
      </c>
      <c r="F54" s="114">
        <v>431</v>
      </c>
      <c r="G54" s="114">
        <v>727</v>
      </c>
      <c r="H54" s="114">
        <v>533</v>
      </c>
      <c r="I54" s="140">
        <v>647</v>
      </c>
      <c r="J54" s="115">
        <v>-92</v>
      </c>
      <c r="K54" s="116">
        <v>-14.219474497681608</v>
      </c>
    </row>
    <row r="55" spans="1:11" ht="14.1" customHeight="1" x14ac:dyDescent="0.2">
      <c r="A55" s="306">
        <v>72</v>
      </c>
      <c r="B55" s="307" t="s">
        <v>281</v>
      </c>
      <c r="C55" s="308"/>
      <c r="D55" s="113">
        <v>1.8853040940285557</v>
      </c>
      <c r="E55" s="115">
        <v>239</v>
      </c>
      <c r="F55" s="114">
        <v>159</v>
      </c>
      <c r="G55" s="114">
        <v>401</v>
      </c>
      <c r="H55" s="114">
        <v>209</v>
      </c>
      <c r="I55" s="140">
        <v>233</v>
      </c>
      <c r="J55" s="115">
        <v>6</v>
      </c>
      <c r="K55" s="116">
        <v>2.5751072961373391</v>
      </c>
    </row>
    <row r="56" spans="1:11" ht="14.1" customHeight="1" x14ac:dyDescent="0.2">
      <c r="A56" s="306" t="s">
        <v>282</v>
      </c>
      <c r="B56" s="307" t="s">
        <v>283</v>
      </c>
      <c r="C56" s="308"/>
      <c r="D56" s="113">
        <v>1.0806973258657411</v>
      </c>
      <c r="E56" s="115">
        <v>137</v>
      </c>
      <c r="F56" s="114">
        <v>78</v>
      </c>
      <c r="G56" s="114">
        <v>249</v>
      </c>
      <c r="H56" s="114">
        <v>94</v>
      </c>
      <c r="I56" s="140">
        <v>138</v>
      </c>
      <c r="J56" s="115">
        <v>-1</v>
      </c>
      <c r="K56" s="116">
        <v>-0.72463768115942029</v>
      </c>
    </row>
    <row r="57" spans="1:11" ht="14.1" customHeight="1" x14ac:dyDescent="0.2">
      <c r="A57" s="306" t="s">
        <v>284</v>
      </c>
      <c r="B57" s="307" t="s">
        <v>285</v>
      </c>
      <c r="C57" s="308"/>
      <c r="D57" s="113">
        <v>0.63106413189240351</v>
      </c>
      <c r="E57" s="115">
        <v>80</v>
      </c>
      <c r="F57" s="114">
        <v>61</v>
      </c>
      <c r="G57" s="114">
        <v>83</v>
      </c>
      <c r="H57" s="114">
        <v>80</v>
      </c>
      <c r="I57" s="140">
        <v>71</v>
      </c>
      <c r="J57" s="115">
        <v>9</v>
      </c>
      <c r="K57" s="116">
        <v>12.67605633802817</v>
      </c>
    </row>
    <row r="58" spans="1:11" ht="14.1" customHeight="1" x14ac:dyDescent="0.2">
      <c r="A58" s="306">
        <v>73</v>
      </c>
      <c r="B58" s="307" t="s">
        <v>286</v>
      </c>
      <c r="C58" s="308"/>
      <c r="D58" s="113">
        <v>2.0115169204070362</v>
      </c>
      <c r="E58" s="115">
        <v>255</v>
      </c>
      <c r="F58" s="114">
        <v>183</v>
      </c>
      <c r="G58" s="114">
        <v>431</v>
      </c>
      <c r="H58" s="114">
        <v>177</v>
      </c>
      <c r="I58" s="140">
        <v>261</v>
      </c>
      <c r="J58" s="115">
        <v>-6</v>
      </c>
      <c r="K58" s="116">
        <v>-2.2988505747126435</v>
      </c>
    </row>
    <row r="59" spans="1:11" ht="14.1" customHeight="1" x14ac:dyDescent="0.2">
      <c r="A59" s="306" t="s">
        <v>287</v>
      </c>
      <c r="B59" s="307" t="s">
        <v>288</v>
      </c>
      <c r="C59" s="308"/>
      <c r="D59" s="113">
        <v>1.2384633588388421</v>
      </c>
      <c r="E59" s="115">
        <v>157</v>
      </c>
      <c r="F59" s="114">
        <v>139</v>
      </c>
      <c r="G59" s="114">
        <v>271</v>
      </c>
      <c r="H59" s="114">
        <v>118</v>
      </c>
      <c r="I59" s="140">
        <v>157</v>
      </c>
      <c r="J59" s="115">
        <v>0</v>
      </c>
      <c r="K59" s="116">
        <v>0</v>
      </c>
    </row>
    <row r="60" spans="1:11" ht="14.1" customHeight="1" x14ac:dyDescent="0.2">
      <c r="A60" s="306">
        <v>81</v>
      </c>
      <c r="B60" s="307" t="s">
        <v>289</v>
      </c>
      <c r="C60" s="308"/>
      <c r="D60" s="113">
        <v>5.8215666167074227</v>
      </c>
      <c r="E60" s="115">
        <v>738</v>
      </c>
      <c r="F60" s="114">
        <v>1059</v>
      </c>
      <c r="G60" s="114">
        <v>880</v>
      </c>
      <c r="H60" s="114">
        <v>749</v>
      </c>
      <c r="I60" s="140">
        <v>708</v>
      </c>
      <c r="J60" s="115">
        <v>30</v>
      </c>
      <c r="K60" s="116">
        <v>4.2372881355932206</v>
      </c>
    </row>
    <row r="61" spans="1:11" ht="14.1" customHeight="1" x14ac:dyDescent="0.2">
      <c r="A61" s="306" t="s">
        <v>290</v>
      </c>
      <c r="B61" s="307" t="s">
        <v>291</v>
      </c>
      <c r="C61" s="308"/>
      <c r="D61" s="113">
        <v>1.4987773132444584</v>
      </c>
      <c r="E61" s="115">
        <v>190</v>
      </c>
      <c r="F61" s="114">
        <v>164</v>
      </c>
      <c r="G61" s="114">
        <v>280</v>
      </c>
      <c r="H61" s="114">
        <v>218</v>
      </c>
      <c r="I61" s="140">
        <v>242</v>
      </c>
      <c r="J61" s="115">
        <v>-52</v>
      </c>
      <c r="K61" s="116">
        <v>-21.487603305785125</v>
      </c>
    </row>
    <row r="62" spans="1:11" ht="14.1" customHeight="1" x14ac:dyDescent="0.2">
      <c r="A62" s="306" t="s">
        <v>292</v>
      </c>
      <c r="B62" s="307" t="s">
        <v>293</v>
      </c>
      <c r="C62" s="308"/>
      <c r="D62" s="113">
        <v>2.0746233335962767</v>
      </c>
      <c r="E62" s="115">
        <v>263</v>
      </c>
      <c r="F62" s="114">
        <v>623</v>
      </c>
      <c r="G62" s="114">
        <v>408</v>
      </c>
      <c r="H62" s="114">
        <v>328</v>
      </c>
      <c r="I62" s="140">
        <v>218</v>
      </c>
      <c r="J62" s="115">
        <v>45</v>
      </c>
      <c r="K62" s="116">
        <v>20.642201834862384</v>
      </c>
    </row>
    <row r="63" spans="1:11" ht="14.1" customHeight="1" x14ac:dyDescent="0.2">
      <c r="A63" s="306"/>
      <c r="B63" s="307" t="s">
        <v>294</v>
      </c>
      <c r="C63" s="308"/>
      <c r="D63" s="113">
        <v>1.6565433462175594</v>
      </c>
      <c r="E63" s="115">
        <v>210</v>
      </c>
      <c r="F63" s="114">
        <v>558</v>
      </c>
      <c r="G63" s="114">
        <v>353</v>
      </c>
      <c r="H63" s="114">
        <v>302</v>
      </c>
      <c r="I63" s="140">
        <v>201</v>
      </c>
      <c r="J63" s="115">
        <v>9</v>
      </c>
      <c r="K63" s="116">
        <v>4.4776119402985071</v>
      </c>
    </row>
    <row r="64" spans="1:11" ht="14.1" customHeight="1" x14ac:dyDescent="0.2">
      <c r="A64" s="306" t="s">
        <v>295</v>
      </c>
      <c r="B64" s="307" t="s">
        <v>296</v>
      </c>
      <c r="C64" s="308"/>
      <c r="D64" s="113">
        <v>1.1359154374063265</v>
      </c>
      <c r="E64" s="115">
        <v>144</v>
      </c>
      <c r="F64" s="114">
        <v>70</v>
      </c>
      <c r="G64" s="114">
        <v>82</v>
      </c>
      <c r="H64" s="114">
        <v>83</v>
      </c>
      <c r="I64" s="140">
        <v>108</v>
      </c>
      <c r="J64" s="115">
        <v>36</v>
      </c>
      <c r="K64" s="116">
        <v>33.333333333333336</v>
      </c>
    </row>
    <row r="65" spans="1:11" ht="14.1" customHeight="1" x14ac:dyDescent="0.2">
      <c r="A65" s="306" t="s">
        <v>297</v>
      </c>
      <c r="B65" s="307" t="s">
        <v>298</v>
      </c>
      <c r="C65" s="308"/>
      <c r="D65" s="113">
        <v>0.5758460203518182</v>
      </c>
      <c r="E65" s="115">
        <v>73</v>
      </c>
      <c r="F65" s="114">
        <v>138</v>
      </c>
      <c r="G65" s="114">
        <v>46</v>
      </c>
      <c r="H65" s="114">
        <v>37</v>
      </c>
      <c r="I65" s="140">
        <v>73</v>
      </c>
      <c r="J65" s="115">
        <v>0</v>
      </c>
      <c r="K65" s="116">
        <v>0</v>
      </c>
    </row>
    <row r="66" spans="1:11" ht="14.1" customHeight="1" x14ac:dyDescent="0.2">
      <c r="A66" s="306">
        <v>82</v>
      </c>
      <c r="B66" s="307" t="s">
        <v>299</v>
      </c>
      <c r="C66" s="308"/>
      <c r="D66" s="113">
        <v>2.8082353869211958</v>
      </c>
      <c r="E66" s="115">
        <v>356</v>
      </c>
      <c r="F66" s="114">
        <v>657</v>
      </c>
      <c r="G66" s="114">
        <v>470</v>
      </c>
      <c r="H66" s="114">
        <v>297</v>
      </c>
      <c r="I66" s="140">
        <v>317</v>
      </c>
      <c r="J66" s="115">
        <v>39</v>
      </c>
      <c r="K66" s="116">
        <v>12.302839116719243</v>
      </c>
    </row>
    <row r="67" spans="1:11" ht="14.1" customHeight="1" x14ac:dyDescent="0.2">
      <c r="A67" s="306" t="s">
        <v>300</v>
      </c>
      <c r="B67" s="307" t="s">
        <v>301</v>
      </c>
      <c r="C67" s="308"/>
      <c r="D67" s="113">
        <v>1.9957403171097263</v>
      </c>
      <c r="E67" s="115">
        <v>253</v>
      </c>
      <c r="F67" s="114">
        <v>563</v>
      </c>
      <c r="G67" s="114">
        <v>248</v>
      </c>
      <c r="H67" s="114">
        <v>184</v>
      </c>
      <c r="I67" s="140">
        <v>198</v>
      </c>
      <c r="J67" s="115">
        <v>55</v>
      </c>
      <c r="K67" s="116">
        <v>27.777777777777779</v>
      </c>
    </row>
    <row r="68" spans="1:11" ht="14.1" customHeight="1" x14ac:dyDescent="0.2">
      <c r="A68" s="306" t="s">
        <v>302</v>
      </c>
      <c r="B68" s="307" t="s">
        <v>303</v>
      </c>
      <c r="C68" s="308"/>
      <c r="D68" s="113">
        <v>0.48907470221661276</v>
      </c>
      <c r="E68" s="115">
        <v>62</v>
      </c>
      <c r="F68" s="114">
        <v>62</v>
      </c>
      <c r="G68" s="114">
        <v>137</v>
      </c>
      <c r="H68" s="114">
        <v>73</v>
      </c>
      <c r="I68" s="140">
        <v>67</v>
      </c>
      <c r="J68" s="115">
        <v>-5</v>
      </c>
      <c r="K68" s="116">
        <v>-7.4626865671641793</v>
      </c>
    </row>
    <row r="69" spans="1:11" ht="14.1" customHeight="1" x14ac:dyDescent="0.2">
      <c r="A69" s="306">
        <v>83</v>
      </c>
      <c r="B69" s="307" t="s">
        <v>304</v>
      </c>
      <c r="C69" s="308"/>
      <c r="D69" s="113">
        <v>7.028476768951645</v>
      </c>
      <c r="E69" s="115">
        <v>891</v>
      </c>
      <c r="F69" s="114">
        <v>807</v>
      </c>
      <c r="G69" s="114">
        <v>1798</v>
      </c>
      <c r="H69" s="114">
        <v>670</v>
      </c>
      <c r="I69" s="140">
        <v>718</v>
      </c>
      <c r="J69" s="115">
        <v>173</v>
      </c>
      <c r="K69" s="116">
        <v>24.094707520891365</v>
      </c>
    </row>
    <row r="70" spans="1:11" ht="14.1" customHeight="1" x14ac:dyDescent="0.2">
      <c r="A70" s="306" t="s">
        <v>305</v>
      </c>
      <c r="B70" s="307" t="s">
        <v>306</v>
      </c>
      <c r="C70" s="308"/>
      <c r="D70" s="113">
        <v>2.9186716100023666</v>
      </c>
      <c r="E70" s="115">
        <v>370</v>
      </c>
      <c r="F70" s="114">
        <v>424</v>
      </c>
      <c r="G70" s="114">
        <v>1329</v>
      </c>
      <c r="H70" s="114">
        <v>324</v>
      </c>
      <c r="I70" s="140">
        <v>437</v>
      </c>
      <c r="J70" s="115">
        <v>-67</v>
      </c>
      <c r="K70" s="116">
        <v>-15.331807780320366</v>
      </c>
    </row>
    <row r="71" spans="1:11" ht="14.1" customHeight="1" x14ac:dyDescent="0.2">
      <c r="A71" s="306"/>
      <c r="B71" s="307" t="s">
        <v>307</v>
      </c>
      <c r="C71" s="308"/>
      <c r="D71" s="113">
        <v>1.412005995109253</v>
      </c>
      <c r="E71" s="115">
        <v>179</v>
      </c>
      <c r="F71" s="114">
        <v>198</v>
      </c>
      <c r="G71" s="114">
        <v>687</v>
      </c>
      <c r="H71" s="114">
        <v>192</v>
      </c>
      <c r="I71" s="140">
        <v>232</v>
      </c>
      <c r="J71" s="115">
        <v>-53</v>
      </c>
      <c r="K71" s="116">
        <v>-22.844827586206897</v>
      </c>
    </row>
    <row r="72" spans="1:11" ht="14.1" customHeight="1" x14ac:dyDescent="0.2">
      <c r="A72" s="306">
        <v>84</v>
      </c>
      <c r="B72" s="307" t="s">
        <v>308</v>
      </c>
      <c r="C72" s="308"/>
      <c r="D72" s="113">
        <v>2.9423365149483316</v>
      </c>
      <c r="E72" s="115">
        <v>373</v>
      </c>
      <c r="F72" s="114">
        <v>442</v>
      </c>
      <c r="G72" s="114">
        <v>442</v>
      </c>
      <c r="H72" s="114">
        <v>397</v>
      </c>
      <c r="I72" s="140">
        <v>407</v>
      </c>
      <c r="J72" s="115">
        <v>-34</v>
      </c>
      <c r="K72" s="116">
        <v>-8.3538083538083541</v>
      </c>
    </row>
    <row r="73" spans="1:11" ht="14.1" customHeight="1" x14ac:dyDescent="0.2">
      <c r="A73" s="306" t="s">
        <v>309</v>
      </c>
      <c r="B73" s="307" t="s">
        <v>310</v>
      </c>
      <c r="C73" s="308"/>
      <c r="D73" s="113">
        <v>0.29186716100023663</v>
      </c>
      <c r="E73" s="115">
        <v>37</v>
      </c>
      <c r="F73" s="114">
        <v>11</v>
      </c>
      <c r="G73" s="114">
        <v>68</v>
      </c>
      <c r="H73" s="114">
        <v>6</v>
      </c>
      <c r="I73" s="140">
        <v>67</v>
      </c>
      <c r="J73" s="115">
        <v>-30</v>
      </c>
      <c r="K73" s="116">
        <v>-44.776119402985074</v>
      </c>
    </row>
    <row r="74" spans="1:11" ht="14.1" customHeight="1" x14ac:dyDescent="0.2">
      <c r="A74" s="306" t="s">
        <v>311</v>
      </c>
      <c r="B74" s="307" t="s">
        <v>312</v>
      </c>
      <c r="C74" s="308"/>
      <c r="D74" s="113">
        <v>0.18931923956772106</v>
      </c>
      <c r="E74" s="115">
        <v>24</v>
      </c>
      <c r="F74" s="114">
        <v>23</v>
      </c>
      <c r="G74" s="114">
        <v>24</v>
      </c>
      <c r="H74" s="114">
        <v>19</v>
      </c>
      <c r="I74" s="140">
        <v>25</v>
      </c>
      <c r="J74" s="115">
        <v>-1</v>
      </c>
      <c r="K74" s="116">
        <v>-4</v>
      </c>
    </row>
    <row r="75" spans="1:11" ht="14.1" customHeight="1" x14ac:dyDescent="0.2">
      <c r="A75" s="306" t="s">
        <v>313</v>
      </c>
      <c r="B75" s="307" t="s">
        <v>314</v>
      </c>
      <c r="C75" s="308"/>
      <c r="D75" s="113">
        <v>2.0903999368935868</v>
      </c>
      <c r="E75" s="115">
        <v>265</v>
      </c>
      <c r="F75" s="114">
        <v>361</v>
      </c>
      <c r="G75" s="114">
        <v>285</v>
      </c>
      <c r="H75" s="114">
        <v>324</v>
      </c>
      <c r="I75" s="140">
        <v>269</v>
      </c>
      <c r="J75" s="115">
        <v>-4</v>
      </c>
      <c r="K75" s="116">
        <v>-1.486988847583643</v>
      </c>
    </row>
    <row r="76" spans="1:11" ht="14.1" customHeight="1" x14ac:dyDescent="0.2">
      <c r="A76" s="306">
        <v>91</v>
      </c>
      <c r="B76" s="307" t="s">
        <v>315</v>
      </c>
      <c r="C76" s="308"/>
      <c r="D76" s="113">
        <v>0.18143093791906603</v>
      </c>
      <c r="E76" s="115">
        <v>23</v>
      </c>
      <c r="F76" s="114">
        <v>10</v>
      </c>
      <c r="G76" s="114">
        <v>24</v>
      </c>
      <c r="H76" s="114">
        <v>11</v>
      </c>
      <c r="I76" s="140">
        <v>21</v>
      </c>
      <c r="J76" s="115">
        <v>2</v>
      </c>
      <c r="K76" s="116">
        <v>9.5238095238095237</v>
      </c>
    </row>
    <row r="77" spans="1:11" ht="14.1" customHeight="1" x14ac:dyDescent="0.2">
      <c r="A77" s="306">
        <v>92</v>
      </c>
      <c r="B77" s="307" t="s">
        <v>316</v>
      </c>
      <c r="C77" s="308"/>
      <c r="D77" s="113">
        <v>2.1535063500828273</v>
      </c>
      <c r="E77" s="115">
        <v>273</v>
      </c>
      <c r="F77" s="114">
        <v>239</v>
      </c>
      <c r="G77" s="114">
        <v>297</v>
      </c>
      <c r="H77" s="114">
        <v>229</v>
      </c>
      <c r="I77" s="140">
        <v>277</v>
      </c>
      <c r="J77" s="115">
        <v>-4</v>
      </c>
      <c r="K77" s="116">
        <v>-1.4440433212996391</v>
      </c>
    </row>
    <row r="78" spans="1:11" ht="14.1" customHeight="1" x14ac:dyDescent="0.2">
      <c r="A78" s="306">
        <v>93</v>
      </c>
      <c r="B78" s="307" t="s">
        <v>317</v>
      </c>
      <c r="C78" s="308"/>
      <c r="D78" s="113">
        <v>3.155320659462018E-2</v>
      </c>
      <c r="E78" s="115">
        <v>4</v>
      </c>
      <c r="F78" s="114">
        <v>11</v>
      </c>
      <c r="G78" s="114">
        <v>19</v>
      </c>
      <c r="H78" s="114">
        <v>9</v>
      </c>
      <c r="I78" s="140">
        <v>21</v>
      </c>
      <c r="J78" s="115">
        <v>-17</v>
      </c>
      <c r="K78" s="116">
        <v>-80.952380952380949</v>
      </c>
    </row>
    <row r="79" spans="1:11" ht="14.1" customHeight="1" x14ac:dyDescent="0.2">
      <c r="A79" s="306">
        <v>94</v>
      </c>
      <c r="B79" s="307" t="s">
        <v>318</v>
      </c>
      <c r="C79" s="308"/>
      <c r="D79" s="113">
        <v>0.83615997475743475</v>
      </c>
      <c r="E79" s="115">
        <v>106</v>
      </c>
      <c r="F79" s="114">
        <v>186</v>
      </c>
      <c r="G79" s="114">
        <v>187</v>
      </c>
      <c r="H79" s="114">
        <v>93</v>
      </c>
      <c r="I79" s="140">
        <v>242</v>
      </c>
      <c r="J79" s="115">
        <v>-136</v>
      </c>
      <c r="K79" s="116">
        <v>-56.198347107438018</v>
      </c>
    </row>
    <row r="80" spans="1:11" ht="14.1" customHeight="1" x14ac:dyDescent="0.2">
      <c r="A80" s="306" t="s">
        <v>319</v>
      </c>
      <c r="B80" s="307" t="s">
        <v>320</v>
      </c>
      <c r="C80" s="308"/>
      <c r="D80" s="113">
        <v>5.5218111540585313E-2</v>
      </c>
      <c r="E80" s="115">
        <v>7</v>
      </c>
      <c r="F80" s="114" t="s">
        <v>513</v>
      </c>
      <c r="G80" s="114">
        <v>5</v>
      </c>
      <c r="H80" s="114">
        <v>3</v>
      </c>
      <c r="I80" s="140" t="s">
        <v>513</v>
      </c>
      <c r="J80" s="115" t="s">
        <v>513</v>
      </c>
      <c r="K80" s="116" t="s">
        <v>513</v>
      </c>
    </row>
    <row r="81" spans="1:11" ht="14.1" customHeight="1" x14ac:dyDescent="0.2">
      <c r="A81" s="310" t="s">
        <v>321</v>
      </c>
      <c r="B81" s="311" t="s">
        <v>333</v>
      </c>
      <c r="C81" s="312"/>
      <c r="D81" s="125">
        <v>0.14987773132444585</v>
      </c>
      <c r="E81" s="143">
        <v>19</v>
      </c>
      <c r="F81" s="144">
        <v>14</v>
      </c>
      <c r="G81" s="144">
        <v>51</v>
      </c>
      <c r="H81" s="144">
        <v>28</v>
      </c>
      <c r="I81" s="145">
        <v>23</v>
      </c>
      <c r="J81" s="143">
        <v>-4</v>
      </c>
      <c r="K81" s="146">
        <v>-17.391304347826086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13709</v>
      </c>
      <c r="E11" s="114">
        <v>13901</v>
      </c>
      <c r="F11" s="114">
        <v>14437</v>
      </c>
      <c r="G11" s="114">
        <v>12659</v>
      </c>
      <c r="H11" s="140">
        <v>13404</v>
      </c>
      <c r="I11" s="115">
        <v>305</v>
      </c>
      <c r="J11" s="116">
        <v>2.2754401671142941</v>
      </c>
    </row>
    <row r="12" spans="1:15" s="110" customFormat="1" ht="24.95" customHeight="1" x14ac:dyDescent="0.2">
      <c r="A12" s="193" t="s">
        <v>132</v>
      </c>
      <c r="B12" s="194" t="s">
        <v>133</v>
      </c>
      <c r="C12" s="113">
        <v>0.10941717120140054</v>
      </c>
      <c r="D12" s="115">
        <v>15</v>
      </c>
      <c r="E12" s="114">
        <v>21</v>
      </c>
      <c r="F12" s="114">
        <v>20</v>
      </c>
      <c r="G12" s="114">
        <v>12</v>
      </c>
      <c r="H12" s="140">
        <v>12</v>
      </c>
      <c r="I12" s="115">
        <v>3</v>
      </c>
      <c r="J12" s="116">
        <v>25</v>
      </c>
    </row>
    <row r="13" spans="1:15" s="110" customFormat="1" ht="24.95" customHeight="1" x14ac:dyDescent="0.2">
      <c r="A13" s="193" t="s">
        <v>134</v>
      </c>
      <c r="B13" s="199" t="s">
        <v>214</v>
      </c>
      <c r="C13" s="113">
        <v>1.0285214092931652</v>
      </c>
      <c r="D13" s="115">
        <v>141</v>
      </c>
      <c r="E13" s="114">
        <v>102</v>
      </c>
      <c r="F13" s="114">
        <v>127</v>
      </c>
      <c r="G13" s="114">
        <v>125</v>
      </c>
      <c r="H13" s="140">
        <v>144</v>
      </c>
      <c r="I13" s="115">
        <v>-3</v>
      </c>
      <c r="J13" s="116">
        <v>-2.0833333333333335</v>
      </c>
    </row>
    <row r="14" spans="1:15" s="287" customFormat="1" ht="24.95" customHeight="1" x14ac:dyDescent="0.2">
      <c r="A14" s="193" t="s">
        <v>215</v>
      </c>
      <c r="B14" s="199" t="s">
        <v>137</v>
      </c>
      <c r="C14" s="113">
        <v>10.576993216135385</v>
      </c>
      <c r="D14" s="115">
        <v>1450</v>
      </c>
      <c r="E14" s="114">
        <v>1942</v>
      </c>
      <c r="F14" s="114">
        <v>1564</v>
      </c>
      <c r="G14" s="114">
        <v>1292</v>
      </c>
      <c r="H14" s="140">
        <v>1140</v>
      </c>
      <c r="I14" s="115">
        <v>310</v>
      </c>
      <c r="J14" s="116">
        <v>27.192982456140349</v>
      </c>
      <c r="K14" s="110"/>
      <c r="L14" s="110"/>
      <c r="M14" s="110"/>
      <c r="N14" s="110"/>
      <c r="O14" s="110"/>
    </row>
    <row r="15" spans="1:15" s="110" customFormat="1" ht="24.95" customHeight="1" x14ac:dyDescent="0.2">
      <c r="A15" s="193" t="s">
        <v>216</v>
      </c>
      <c r="B15" s="199" t="s">
        <v>217</v>
      </c>
      <c r="C15" s="113">
        <v>1.7579692173025021</v>
      </c>
      <c r="D15" s="115">
        <v>241</v>
      </c>
      <c r="E15" s="114">
        <v>230</v>
      </c>
      <c r="F15" s="114">
        <v>479</v>
      </c>
      <c r="G15" s="114">
        <v>530</v>
      </c>
      <c r="H15" s="140">
        <v>289</v>
      </c>
      <c r="I15" s="115">
        <v>-48</v>
      </c>
      <c r="J15" s="116">
        <v>-16.608996539792386</v>
      </c>
    </row>
    <row r="16" spans="1:15" s="287" customFormat="1" ht="24.95" customHeight="1" x14ac:dyDescent="0.2">
      <c r="A16" s="193" t="s">
        <v>218</v>
      </c>
      <c r="B16" s="199" t="s">
        <v>141</v>
      </c>
      <c r="C16" s="113">
        <v>7.8853308045809323</v>
      </c>
      <c r="D16" s="115">
        <v>1081</v>
      </c>
      <c r="E16" s="114">
        <v>1675</v>
      </c>
      <c r="F16" s="114">
        <v>1009</v>
      </c>
      <c r="G16" s="114">
        <v>713</v>
      </c>
      <c r="H16" s="140">
        <v>795</v>
      </c>
      <c r="I16" s="115">
        <v>286</v>
      </c>
      <c r="J16" s="116">
        <v>35.974842767295598</v>
      </c>
      <c r="K16" s="110"/>
      <c r="L16" s="110"/>
      <c r="M16" s="110"/>
      <c r="N16" s="110"/>
      <c r="O16" s="110"/>
    </row>
    <row r="17" spans="1:15" s="110" customFormat="1" ht="24.95" customHeight="1" x14ac:dyDescent="0.2">
      <c r="A17" s="193" t="s">
        <v>142</v>
      </c>
      <c r="B17" s="199" t="s">
        <v>220</v>
      </c>
      <c r="C17" s="113">
        <v>0.9336931942519513</v>
      </c>
      <c r="D17" s="115">
        <v>128</v>
      </c>
      <c r="E17" s="114">
        <v>37</v>
      </c>
      <c r="F17" s="114">
        <v>76</v>
      </c>
      <c r="G17" s="114">
        <v>49</v>
      </c>
      <c r="H17" s="140">
        <v>56</v>
      </c>
      <c r="I17" s="115">
        <v>72</v>
      </c>
      <c r="J17" s="116">
        <v>128.57142857142858</v>
      </c>
    </row>
    <row r="18" spans="1:15" s="287" customFormat="1" ht="24.95" customHeight="1" x14ac:dyDescent="0.2">
      <c r="A18" s="201" t="s">
        <v>144</v>
      </c>
      <c r="B18" s="202" t="s">
        <v>145</v>
      </c>
      <c r="C18" s="113">
        <v>3.7931286016485521</v>
      </c>
      <c r="D18" s="115">
        <v>520</v>
      </c>
      <c r="E18" s="114">
        <v>539</v>
      </c>
      <c r="F18" s="114">
        <v>538</v>
      </c>
      <c r="G18" s="114">
        <v>506</v>
      </c>
      <c r="H18" s="140">
        <v>543</v>
      </c>
      <c r="I18" s="115">
        <v>-23</v>
      </c>
      <c r="J18" s="116">
        <v>-4.2357274401473299</v>
      </c>
      <c r="K18" s="110"/>
      <c r="L18" s="110"/>
      <c r="M18" s="110"/>
      <c r="N18" s="110"/>
      <c r="O18" s="110"/>
    </row>
    <row r="19" spans="1:15" s="110" customFormat="1" ht="24.95" customHeight="1" x14ac:dyDescent="0.2">
      <c r="A19" s="193" t="s">
        <v>146</v>
      </c>
      <c r="B19" s="199" t="s">
        <v>147</v>
      </c>
      <c r="C19" s="113">
        <v>11.729520752790139</v>
      </c>
      <c r="D19" s="115">
        <v>1608</v>
      </c>
      <c r="E19" s="114">
        <v>1428</v>
      </c>
      <c r="F19" s="114">
        <v>1906</v>
      </c>
      <c r="G19" s="114">
        <v>1654</v>
      </c>
      <c r="H19" s="140">
        <v>1837</v>
      </c>
      <c r="I19" s="115">
        <v>-229</v>
      </c>
      <c r="J19" s="116">
        <v>-12.46597713663582</v>
      </c>
    </row>
    <row r="20" spans="1:15" s="287" customFormat="1" ht="24.95" customHeight="1" x14ac:dyDescent="0.2">
      <c r="A20" s="193" t="s">
        <v>148</v>
      </c>
      <c r="B20" s="199" t="s">
        <v>149</v>
      </c>
      <c r="C20" s="113">
        <v>5.0477788314246119</v>
      </c>
      <c r="D20" s="115">
        <v>692</v>
      </c>
      <c r="E20" s="114">
        <v>552</v>
      </c>
      <c r="F20" s="114">
        <v>614</v>
      </c>
      <c r="G20" s="114">
        <v>550</v>
      </c>
      <c r="H20" s="140">
        <v>632</v>
      </c>
      <c r="I20" s="115">
        <v>60</v>
      </c>
      <c r="J20" s="116">
        <v>9.4936708860759502</v>
      </c>
      <c r="K20" s="110"/>
      <c r="L20" s="110"/>
      <c r="M20" s="110"/>
      <c r="N20" s="110"/>
      <c r="O20" s="110"/>
    </row>
    <row r="21" spans="1:15" s="110" customFormat="1" ht="24.95" customHeight="1" x14ac:dyDescent="0.2">
      <c r="A21" s="201" t="s">
        <v>150</v>
      </c>
      <c r="B21" s="202" t="s">
        <v>151</v>
      </c>
      <c r="C21" s="113">
        <v>5.3760303450288136</v>
      </c>
      <c r="D21" s="115">
        <v>737</v>
      </c>
      <c r="E21" s="114">
        <v>674</v>
      </c>
      <c r="F21" s="114">
        <v>665</v>
      </c>
      <c r="G21" s="114">
        <v>640</v>
      </c>
      <c r="H21" s="140">
        <v>606</v>
      </c>
      <c r="I21" s="115">
        <v>131</v>
      </c>
      <c r="J21" s="116">
        <v>21.617161716171616</v>
      </c>
    </row>
    <row r="22" spans="1:15" s="110" customFormat="1" ht="24.95" customHeight="1" x14ac:dyDescent="0.2">
      <c r="A22" s="201" t="s">
        <v>152</v>
      </c>
      <c r="B22" s="199" t="s">
        <v>153</v>
      </c>
      <c r="C22" s="113">
        <v>2.7500182361952001</v>
      </c>
      <c r="D22" s="115">
        <v>377</v>
      </c>
      <c r="E22" s="114">
        <v>397</v>
      </c>
      <c r="F22" s="114">
        <v>423</v>
      </c>
      <c r="G22" s="114">
        <v>423</v>
      </c>
      <c r="H22" s="140">
        <v>497</v>
      </c>
      <c r="I22" s="115">
        <v>-120</v>
      </c>
      <c r="J22" s="116">
        <v>-24.144869215291749</v>
      </c>
    </row>
    <row r="23" spans="1:15" s="110" customFormat="1" ht="24.95" customHeight="1" x14ac:dyDescent="0.2">
      <c r="A23" s="193" t="s">
        <v>154</v>
      </c>
      <c r="B23" s="199" t="s">
        <v>155</v>
      </c>
      <c r="C23" s="113">
        <v>2.0497483405062367</v>
      </c>
      <c r="D23" s="115">
        <v>281</v>
      </c>
      <c r="E23" s="114">
        <v>181</v>
      </c>
      <c r="F23" s="114">
        <v>301</v>
      </c>
      <c r="G23" s="114">
        <v>205</v>
      </c>
      <c r="H23" s="140">
        <v>308</v>
      </c>
      <c r="I23" s="115">
        <v>-27</v>
      </c>
      <c r="J23" s="116">
        <v>-8.7662337662337659</v>
      </c>
    </row>
    <row r="24" spans="1:15" s="110" customFormat="1" ht="24.95" customHeight="1" x14ac:dyDescent="0.2">
      <c r="A24" s="193" t="s">
        <v>156</v>
      </c>
      <c r="B24" s="199" t="s">
        <v>221</v>
      </c>
      <c r="C24" s="113">
        <v>5.6313370778320815</v>
      </c>
      <c r="D24" s="115">
        <v>772</v>
      </c>
      <c r="E24" s="114">
        <v>636</v>
      </c>
      <c r="F24" s="114">
        <v>718</v>
      </c>
      <c r="G24" s="114">
        <v>739</v>
      </c>
      <c r="H24" s="140">
        <v>754</v>
      </c>
      <c r="I24" s="115">
        <v>18</v>
      </c>
      <c r="J24" s="116">
        <v>2.3872679045092839</v>
      </c>
    </row>
    <row r="25" spans="1:15" s="110" customFormat="1" ht="24.95" customHeight="1" x14ac:dyDescent="0.2">
      <c r="A25" s="193" t="s">
        <v>222</v>
      </c>
      <c r="B25" s="204" t="s">
        <v>159</v>
      </c>
      <c r="C25" s="113">
        <v>8.0603982785031736</v>
      </c>
      <c r="D25" s="115">
        <v>1105</v>
      </c>
      <c r="E25" s="114">
        <v>1085</v>
      </c>
      <c r="F25" s="114">
        <v>1051</v>
      </c>
      <c r="G25" s="114">
        <v>1053</v>
      </c>
      <c r="H25" s="140">
        <v>1299</v>
      </c>
      <c r="I25" s="115">
        <v>-194</v>
      </c>
      <c r="J25" s="116">
        <v>-14.934565050038492</v>
      </c>
    </row>
    <row r="26" spans="1:15" s="110" customFormat="1" ht="24.95" customHeight="1" x14ac:dyDescent="0.2">
      <c r="A26" s="201">
        <v>782.78300000000002</v>
      </c>
      <c r="B26" s="203" t="s">
        <v>160</v>
      </c>
      <c r="C26" s="113">
        <v>19.038587789043692</v>
      </c>
      <c r="D26" s="115">
        <v>2610</v>
      </c>
      <c r="E26" s="114">
        <v>3153</v>
      </c>
      <c r="F26" s="114">
        <v>2964</v>
      </c>
      <c r="G26" s="114">
        <v>2461</v>
      </c>
      <c r="H26" s="140">
        <v>2376</v>
      </c>
      <c r="I26" s="115">
        <v>234</v>
      </c>
      <c r="J26" s="116">
        <v>9.8484848484848477</v>
      </c>
    </row>
    <row r="27" spans="1:15" s="110" customFormat="1" ht="24.95" customHeight="1" x14ac:dyDescent="0.2">
      <c r="A27" s="193" t="s">
        <v>161</v>
      </c>
      <c r="B27" s="199" t="s">
        <v>162</v>
      </c>
      <c r="C27" s="113">
        <v>2.6624844992340799</v>
      </c>
      <c r="D27" s="115">
        <v>365</v>
      </c>
      <c r="E27" s="114">
        <v>253</v>
      </c>
      <c r="F27" s="114">
        <v>417</v>
      </c>
      <c r="G27" s="114">
        <v>243</v>
      </c>
      <c r="H27" s="140">
        <v>391</v>
      </c>
      <c r="I27" s="115">
        <v>-26</v>
      </c>
      <c r="J27" s="116">
        <v>-6.6496163682864449</v>
      </c>
    </row>
    <row r="28" spans="1:15" s="110" customFormat="1" ht="24.95" customHeight="1" x14ac:dyDescent="0.2">
      <c r="A28" s="193" t="s">
        <v>163</v>
      </c>
      <c r="B28" s="199" t="s">
        <v>164</v>
      </c>
      <c r="C28" s="113">
        <v>3.807717557808739</v>
      </c>
      <c r="D28" s="115">
        <v>522</v>
      </c>
      <c r="E28" s="114">
        <v>428</v>
      </c>
      <c r="F28" s="114">
        <v>620</v>
      </c>
      <c r="G28" s="114">
        <v>559</v>
      </c>
      <c r="H28" s="140">
        <v>720</v>
      </c>
      <c r="I28" s="115">
        <v>-198</v>
      </c>
      <c r="J28" s="116">
        <v>-27.5</v>
      </c>
    </row>
    <row r="29" spans="1:15" s="110" customFormat="1" ht="24.95" customHeight="1" x14ac:dyDescent="0.2">
      <c r="A29" s="193">
        <v>86</v>
      </c>
      <c r="B29" s="199" t="s">
        <v>165</v>
      </c>
      <c r="C29" s="113">
        <v>5.1426070464658258</v>
      </c>
      <c r="D29" s="115">
        <v>705</v>
      </c>
      <c r="E29" s="114">
        <v>719</v>
      </c>
      <c r="F29" s="114">
        <v>687</v>
      </c>
      <c r="G29" s="114">
        <v>670</v>
      </c>
      <c r="H29" s="140">
        <v>662</v>
      </c>
      <c r="I29" s="115">
        <v>43</v>
      </c>
      <c r="J29" s="116">
        <v>6.4954682779456192</v>
      </c>
    </row>
    <row r="30" spans="1:15" s="110" customFormat="1" ht="24.95" customHeight="1" x14ac:dyDescent="0.2">
      <c r="A30" s="193">
        <v>87.88</v>
      </c>
      <c r="B30" s="204" t="s">
        <v>166</v>
      </c>
      <c r="C30" s="113">
        <v>5.9012327667955358</v>
      </c>
      <c r="D30" s="115">
        <v>809</v>
      </c>
      <c r="E30" s="114">
        <v>927</v>
      </c>
      <c r="F30" s="114">
        <v>939</v>
      </c>
      <c r="G30" s="114">
        <v>936</v>
      </c>
      <c r="H30" s="140">
        <v>791</v>
      </c>
      <c r="I30" s="115">
        <v>18</v>
      </c>
      <c r="J30" s="116">
        <v>2.2756005056890012</v>
      </c>
    </row>
    <row r="31" spans="1:15" s="110" customFormat="1" ht="24.95" customHeight="1" x14ac:dyDescent="0.2">
      <c r="A31" s="193" t="s">
        <v>167</v>
      </c>
      <c r="B31" s="199" t="s">
        <v>168</v>
      </c>
      <c r="C31" s="113">
        <v>7.2944780800933691</v>
      </c>
      <c r="D31" s="115">
        <v>1000</v>
      </c>
      <c r="E31" s="114">
        <v>864</v>
      </c>
      <c r="F31" s="114">
        <v>882</v>
      </c>
      <c r="G31" s="114">
        <v>591</v>
      </c>
      <c r="H31" s="140">
        <v>692</v>
      </c>
      <c r="I31" s="115">
        <v>308</v>
      </c>
      <c r="J31" s="116">
        <v>44.508670520231213</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0.10941717120140054</v>
      </c>
      <c r="D34" s="115">
        <v>15</v>
      </c>
      <c r="E34" s="114">
        <v>21</v>
      </c>
      <c r="F34" s="114">
        <v>20</v>
      </c>
      <c r="G34" s="114">
        <v>12</v>
      </c>
      <c r="H34" s="140">
        <v>12</v>
      </c>
      <c r="I34" s="115">
        <v>3</v>
      </c>
      <c r="J34" s="116">
        <v>25</v>
      </c>
    </row>
    <row r="35" spans="1:10" s="110" customFormat="1" ht="24.95" customHeight="1" x14ac:dyDescent="0.2">
      <c r="A35" s="292" t="s">
        <v>171</v>
      </c>
      <c r="B35" s="293" t="s">
        <v>172</v>
      </c>
      <c r="C35" s="113">
        <v>15.398643227077102</v>
      </c>
      <c r="D35" s="115">
        <v>2111</v>
      </c>
      <c r="E35" s="114">
        <v>2583</v>
      </c>
      <c r="F35" s="114">
        <v>2229</v>
      </c>
      <c r="G35" s="114">
        <v>1923</v>
      </c>
      <c r="H35" s="140">
        <v>1827</v>
      </c>
      <c r="I35" s="115">
        <v>284</v>
      </c>
      <c r="J35" s="116">
        <v>15.544608648056924</v>
      </c>
    </row>
    <row r="36" spans="1:10" s="110" customFormat="1" ht="24.95" customHeight="1" x14ac:dyDescent="0.2">
      <c r="A36" s="294" t="s">
        <v>173</v>
      </c>
      <c r="B36" s="295" t="s">
        <v>174</v>
      </c>
      <c r="C36" s="125">
        <v>84.491939601721498</v>
      </c>
      <c r="D36" s="143">
        <v>11583</v>
      </c>
      <c r="E36" s="144">
        <v>11297</v>
      </c>
      <c r="F36" s="144">
        <v>12187</v>
      </c>
      <c r="G36" s="144">
        <v>10724</v>
      </c>
      <c r="H36" s="145">
        <v>11565</v>
      </c>
      <c r="I36" s="143">
        <v>18</v>
      </c>
      <c r="J36" s="146">
        <v>0.1556420233463035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13709</v>
      </c>
      <c r="F11" s="264">
        <v>13901</v>
      </c>
      <c r="G11" s="264">
        <v>14437</v>
      </c>
      <c r="H11" s="264">
        <v>12659</v>
      </c>
      <c r="I11" s="265">
        <v>13404</v>
      </c>
      <c r="J11" s="263">
        <v>305</v>
      </c>
      <c r="K11" s="266">
        <v>2.2754401671142941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28.652709898606755</v>
      </c>
      <c r="E13" s="115">
        <v>3928</v>
      </c>
      <c r="F13" s="114">
        <v>4368</v>
      </c>
      <c r="G13" s="114">
        <v>4951</v>
      </c>
      <c r="H13" s="114">
        <v>4236</v>
      </c>
      <c r="I13" s="140">
        <v>4145</v>
      </c>
      <c r="J13" s="115">
        <v>-217</v>
      </c>
      <c r="K13" s="116">
        <v>-5.2352231604342583</v>
      </c>
    </row>
    <row r="14" spans="1:17" ht="15.95" customHeight="1" x14ac:dyDescent="0.2">
      <c r="A14" s="306" t="s">
        <v>230</v>
      </c>
      <c r="B14" s="307"/>
      <c r="C14" s="308"/>
      <c r="D14" s="113">
        <v>51.163469253774892</v>
      </c>
      <c r="E14" s="115">
        <v>7014</v>
      </c>
      <c r="F14" s="114">
        <v>7366</v>
      </c>
      <c r="G14" s="114">
        <v>7295</v>
      </c>
      <c r="H14" s="114">
        <v>6637</v>
      </c>
      <c r="I14" s="140">
        <v>6902</v>
      </c>
      <c r="J14" s="115">
        <v>112</v>
      </c>
      <c r="K14" s="116">
        <v>1.6227180527383367</v>
      </c>
    </row>
    <row r="15" spans="1:17" ht="15.95" customHeight="1" x14ac:dyDescent="0.2">
      <c r="A15" s="306" t="s">
        <v>231</v>
      </c>
      <c r="B15" s="307"/>
      <c r="C15" s="308"/>
      <c r="D15" s="113">
        <v>9.9861404916478218</v>
      </c>
      <c r="E15" s="115">
        <v>1369</v>
      </c>
      <c r="F15" s="114">
        <v>1051</v>
      </c>
      <c r="G15" s="114">
        <v>929</v>
      </c>
      <c r="H15" s="114">
        <v>750</v>
      </c>
      <c r="I15" s="140">
        <v>835</v>
      </c>
      <c r="J15" s="115">
        <v>534</v>
      </c>
      <c r="K15" s="116">
        <v>63.952095808383234</v>
      </c>
    </row>
    <row r="16" spans="1:17" ht="15.95" customHeight="1" x14ac:dyDescent="0.2">
      <c r="A16" s="306" t="s">
        <v>232</v>
      </c>
      <c r="B16" s="307"/>
      <c r="C16" s="308"/>
      <c r="D16" s="113">
        <v>9.9496681012473562</v>
      </c>
      <c r="E16" s="115">
        <v>1364</v>
      </c>
      <c r="F16" s="114">
        <v>1090</v>
      </c>
      <c r="G16" s="114">
        <v>1240</v>
      </c>
      <c r="H16" s="114">
        <v>1003</v>
      </c>
      <c r="I16" s="140">
        <v>1494</v>
      </c>
      <c r="J16" s="115">
        <v>-130</v>
      </c>
      <c r="K16" s="116">
        <v>-8.7014725568942435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0.22612882048289445</v>
      </c>
      <c r="E18" s="115">
        <v>31</v>
      </c>
      <c r="F18" s="114">
        <v>28</v>
      </c>
      <c r="G18" s="114">
        <v>34</v>
      </c>
      <c r="H18" s="114">
        <v>18</v>
      </c>
      <c r="I18" s="140">
        <v>19</v>
      </c>
      <c r="J18" s="115">
        <v>12</v>
      </c>
      <c r="K18" s="116">
        <v>63.157894736842103</v>
      </c>
    </row>
    <row r="19" spans="1:11" ht="14.1" customHeight="1" x14ac:dyDescent="0.2">
      <c r="A19" s="306" t="s">
        <v>235</v>
      </c>
      <c r="B19" s="307" t="s">
        <v>236</v>
      </c>
      <c r="C19" s="308"/>
      <c r="D19" s="113">
        <v>6.5650302720840326E-2</v>
      </c>
      <c r="E19" s="115">
        <v>9</v>
      </c>
      <c r="F19" s="114">
        <v>10</v>
      </c>
      <c r="G19" s="114">
        <v>13</v>
      </c>
      <c r="H19" s="114">
        <v>4</v>
      </c>
      <c r="I19" s="140">
        <v>6</v>
      </c>
      <c r="J19" s="115">
        <v>3</v>
      </c>
      <c r="K19" s="116">
        <v>50</v>
      </c>
    </row>
    <row r="20" spans="1:11" ht="14.1" customHeight="1" x14ac:dyDescent="0.2">
      <c r="A20" s="306">
        <v>12</v>
      </c>
      <c r="B20" s="307" t="s">
        <v>237</v>
      </c>
      <c r="C20" s="308"/>
      <c r="D20" s="113">
        <v>0.56896929024728282</v>
      </c>
      <c r="E20" s="115">
        <v>78</v>
      </c>
      <c r="F20" s="114">
        <v>147</v>
      </c>
      <c r="G20" s="114">
        <v>90</v>
      </c>
      <c r="H20" s="114">
        <v>77</v>
      </c>
      <c r="I20" s="140">
        <v>189</v>
      </c>
      <c r="J20" s="115">
        <v>-111</v>
      </c>
      <c r="K20" s="116">
        <v>-58.730158730158728</v>
      </c>
    </row>
    <row r="21" spans="1:11" ht="14.1" customHeight="1" x14ac:dyDescent="0.2">
      <c r="A21" s="306">
        <v>21</v>
      </c>
      <c r="B21" s="307" t="s">
        <v>238</v>
      </c>
      <c r="C21" s="308"/>
      <c r="D21" s="113">
        <v>0.18236195200233424</v>
      </c>
      <c r="E21" s="115">
        <v>25</v>
      </c>
      <c r="F21" s="114">
        <v>27</v>
      </c>
      <c r="G21" s="114">
        <v>36</v>
      </c>
      <c r="H21" s="114">
        <v>30</v>
      </c>
      <c r="I21" s="140">
        <v>30</v>
      </c>
      <c r="J21" s="115">
        <v>-5</v>
      </c>
      <c r="K21" s="116">
        <v>-16.666666666666668</v>
      </c>
    </row>
    <row r="22" spans="1:11" ht="14.1" customHeight="1" x14ac:dyDescent="0.2">
      <c r="A22" s="306">
        <v>22</v>
      </c>
      <c r="B22" s="307" t="s">
        <v>239</v>
      </c>
      <c r="C22" s="308"/>
      <c r="D22" s="113">
        <v>2.2904661171493181</v>
      </c>
      <c r="E22" s="115">
        <v>314</v>
      </c>
      <c r="F22" s="114">
        <v>274</v>
      </c>
      <c r="G22" s="114">
        <v>253</v>
      </c>
      <c r="H22" s="114">
        <v>234</v>
      </c>
      <c r="I22" s="140">
        <v>232</v>
      </c>
      <c r="J22" s="115">
        <v>82</v>
      </c>
      <c r="K22" s="116">
        <v>35.344827586206897</v>
      </c>
    </row>
    <row r="23" spans="1:11" ht="14.1" customHeight="1" x14ac:dyDescent="0.2">
      <c r="A23" s="306">
        <v>23</v>
      </c>
      <c r="B23" s="307" t="s">
        <v>240</v>
      </c>
      <c r="C23" s="308"/>
      <c r="D23" s="113">
        <v>0.37201838208476184</v>
      </c>
      <c r="E23" s="115">
        <v>51</v>
      </c>
      <c r="F23" s="114">
        <v>47</v>
      </c>
      <c r="G23" s="114">
        <v>49</v>
      </c>
      <c r="H23" s="114">
        <v>56</v>
      </c>
      <c r="I23" s="140">
        <v>49</v>
      </c>
      <c r="J23" s="115">
        <v>2</v>
      </c>
      <c r="K23" s="116">
        <v>4.0816326530612246</v>
      </c>
    </row>
    <row r="24" spans="1:11" ht="14.1" customHeight="1" x14ac:dyDescent="0.2">
      <c r="A24" s="306">
        <v>24</v>
      </c>
      <c r="B24" s="307" t="s">
        <v>241</v>
      </c>
      <c r="C24" s="308"/>
      <c r="D24" s="113">
        <v>7.4476621197753303</v>
      </c>
      <c r="E24" s="115">
        <v>1021</v>
      </c>
      <c r="F24" s="114">
        <v>1713</v>
      </c>
      <c r="G24" s="114">
        <v>1112</v>
      </c>
      <c r="H24" s="114">
        <v>825</v>
      </c>
      <c r="I24" s="140">
        <v>784</v>
      </c>
      <c r="J24" s="115">
        <v>237</v>
      </c>
      <c r="K24" s="116">
        <v>30.229591836734695</v>
      </c>
    </row>
    <row r="25" spans="1:11" ht="14.1" customHeight="1" x14ac:dyDescent="0.2">
      <c r="A25" s="306">
        <v>25</v>
      </c>
      <c r="B25" s="307" t="s">
        <v>242</v>
      </c>
      <c r="C25" s="308"/>
      <c r="D25" s="113">
        <v>5.5729812531913341</v>
      </c>
      <c r="E25" s="115">
        <v>764</v>
      </c>
      <c r="F25" s="114">
        <v>796</v>
      </c>
      <c r="G25" s="114">
        <v>814</v>
      </c>
      <c r="H25" s="114">
        <v>562</v>
      </c>
      <c r="I25" s="140">
        <v>730</v>
      </c>
      <c r="J25" s="115">
        <v>34</v>
      </c>
      <c r="K25" s="116">
        <v>4.6575342465753424</v>
      </c>
    </row>
    <row r="26" spans="1:11" ht="14.1" customHeight="1" x14ac:dyDescent="0.2">
      <c r="A26" s="306">
        <v>26</v>
      </c>
      <c r="B26" s="307" t="s">
        <v>243</v>
      </c>
      <c r="C26" s="308"/>
      <c r="D26" s="113">
        <v>3.005324968998468</v>
      </c>
      <c r="E26" s="115">
        <v>412</v>
      </c>
      <c r="F26" s="114">
        <v>420</v>
      </c>
      <c r="G26" s="114">
        <v>382</v>
      </c>
      <c r="H26" s="114">
        <v>407</v>
      </c>
      <c r="I26" s="140">
        <v>426</v>
      </c>
      <c r="J26" s="115">
        <v>-14</v>
      </c>
      <c r="K26" s="116">
        <v>-3.2863849765258215</v>
      </c>
    </row>
    <row r="27" spans="1:11" ht="14.1" customHeight="1" x14ac:dyDescent="0.2">
      <c r="A27" s="306">
        <v>27</v>
      </c>
      <c r="B27" s="307" t="s">
        <v>244</v>
      </c>
      <c r="C27" s="308"/>
      <c r="D27" s="113">
        <v>1.0795827558538187</v>
      </c>
      <c r="E27" s="115">
        <v>148</v>
      </c>
      <c r="F27" s="114">
        <v>122</v>
      </c>
      <c r="G27" s="114">
        <v>115</v>
      </c>
      <c r="H27" s="114">
        <v>114</v>
      </c>
      <c r="I27" s="140">
        <v>160</v>
      </c>
      <c r="J27" s="115">
        <v>-12</v>
      </c>
      <c r="K27" s="116">
        <v>-7.5</v>
      </c>
    </row>
    <row r="28" spans="1:11" ht="14.1" customHeight="1" x14ac:dyDescent="0.2">
      <c r="A28" s="306">
        <v>28</v>
      </c>
      <c r="B28" s="307" t="s">
        <v>245</v>
      </c>
      <c r="C28" s="308"/>
      <c r="D28" s="113">
        <v>0.19695090816252098</v>
      </c>
      <c r="E28" s="115">
        <v>27</v>
      </c>
      <c r="F28" s="114">
        <v>20</v>
      </c>
      <c r="G28" s="114">
        <v>37</v>
      </c>
      <c r="H28" s="114">
        <v>31</v>
      </c>
      <c r="I28" s="140">
        <v>28</v>
      </c>
      <c r="J28" s="115">
        <v>-1</v>
      </c>
      <c r="K28" s="116">
        <v>-3.5714285714285716</v>
      </c>
    </row>
    <row r="29" spans="1:11" ht="14.1" customHeight="1" x14ac:dyDescent="0.2">
      <c r="A29" s="306">
        <v>29</v>
      </c>
      <c r="B29" s="307" t="s">
        <v>246</v>
      </c>
      <c r="C29" s="308"/>
      <c r="D29" s="113">
        <v>4.4496316288569551</v>
      </c>
      <c r="E29" s="115">
        <v>610</v>
      </c>
      <c r="F29" s="114">
        <v>710</v>
      </c>
      <c r="G29" s="114">
        <v>913</v>
      </c>
      <c r="H29" s="114">
        <v>816</v>
      </c>
      <c r="I29" s="140">
        <v>667</v>
      </c>
      <c r="J29" s="115">
        <v>-57</v>
      </c>
      <c r="K29" s="116">
        <v>-8.5457271364317844</v>
      </c>
    </row>
    <row r="30" spans="1:11" ht="14.1" customHeight="1" x14ac:dyDescent="0.2">
      <c r="A30" s="306" t="s">
        <v>247</v>
      </c>
      <c r="B30" s="307" t="s">
        <v>248</v>
      </c>
      <c r="C30" s="308"/>
      <c r="D30" s="113" t="s">
        <v>513</v>
      </c>
      <c r="E30" s="115" t="s">
        <v>513</v>
      </c>
      <c r="F30" s="114">
        <v>425</v>
      </c>
      <c r="G30" s="114">
        <v>634</v>
      </c>
      <c r="H30" s="114">
        <v>512</v>
      </c>
      <c r="I30" s="140">
        <v>369</v>
      </c>
      <c r="J30" s="115" t="s">
        <v>513</v>
      </c>
      <c r="K30" s="116" t="s">
        <v>513</v>
      </c>
    </row>
    <row r="31" spans="1:11" ht="14.1" customHeight="1" x14ac:dyDescent="0.2">
      <c r="A31" s="306" t="s">
        <v>249</v>
      </c>
      <c r="B31" s="307" t="s">
        <v>250</v>
      </c>
      <c r="C31" s="308"/>
      <c r="D31" s="113">
        <v>2.2539937267488512</v>
      </c>
      <c r="E31" s="115">
        <v>309</v>
      </c>
      <c r="F31" s="114" t="s">
        <v>513</v>
      </c>
      <c r="G31" s="114" t="s">
        <v>513</v>
      </c>
      <c r="H31" s="114">
        <v>304</v>
      </c>
      <c r="I31" s="140">
        <v>295</v>
      </c>
      <c r="J31" s="115">
        <v>14</v>
      </c>
      <c r="K31" s="116">
        <v>4.7457627118644066</v>
      </c>
    </row>
    <row r="32" spans="1:11" ht="14.1" customHeight="1" x14ac:dyDescent="0.2">
      <c r="A32" s="306">
        <v>31</v>
      </c>
      <c r="B32" s="307" t="s">
        <v>251</v>
      </c>
      <c r="C32" s="308"/>
      <c r="D32" s="113">
        <v>0.32825151360420163</v>
      </c>
      <c r="E32" s="115">
        <v>45</v>
      </c>
      <c r="F32" s="114">
        <v>42</v>
      </c>
      <c r="G32" s="114">
        <v>48</v>
      </c>
      <c r="H32" s="114">
        <v>36</v>
      </c>
      <c r="I32" s="140">
        <v>47</v>
      </c>
      <c r="J32" s="115">
        <v>-2</v>
      </c>
      <c r="K32" s="116">
        <v>-4.2553191489361701</v>
      </c>
    </row>
    <row r="33" spans="1:11" ht="14.1" customHeight="1" x14ac:dyDescent="0.2">
      <c r="A33" s="306">
        <v>32</v>
      </c>
      <c r="B33" s="307" t="s">
        <v>252</v>
      </c>
      <c r="C33" s="308"/>
      <c r="D33" s="113">
        <v>1.4953680064191408</v>
      </c>
      <c r="E33" s="115">
        <v>205</v>
      </c>
      <c r="F33" s="114">
        <v>353</v>
      </c>
      <c r="G33" s="114">
        <v>262</v>
      </c>
      <c r="H33" s="114">
        <v>251</v>
      </c>
      <c r="I33" s="140">
        <v>205</v>
      </c>
      <c r="J33" s="115">
        <v>0</v>
      </c>
      <c r="K33" s="116">
        <v>0</v>
      </c>
    </row>
    <row r="34" spans="1:11" ht="14.1" customHeight="1" x14ac:dyDescent="0.2">
      <c r="A34" s="306">
        <v>33</v>
      </c>
      <c r="B34" s="307" t="s">
        <v>253</v>
      </c>
      <c r="C34" s="308"/>
      <c r="D34" s="113">
        <v>1.3348894886570866</v>
      </c>
      <c r="E34" s="115">
        <v>183</v>
      </c>
      <c r="F34" s="114">
        <v>271</v>
      </c>
      <c r="G34" s="114">
        <v>223</v>
      </c>
      <c r="H34" s="114">
        <v>176</v>
      </c>
      <c r="I34" s="140">
        <v>204</v>
      </c>
      <c r="J34" s="115">
        <v>-21</v>
      </c>
      <c r="K34" s="116">
        <v>-10.294117647058824</v>
      </c>
    </row>
    <row r="35" spans="1:11" ht="14.1" customHeight="1" x14ac:dyDescent="0.2">
      <c r="A35" s="306">
        <v>34</v>
      </c>
      <c r="B35" s="307" t="s">
        <v>254</v>
      </c>
      <c r="C35" s="308"/>
      <c r="D35" s="113">
        <v>1.8892698227441826</v>
      </c>
      <c r="E35" s="115">
        <v>259</v>
      </c>
      <c r="F35" s="114">
        <v>203</v>
      </c>
      <c r="G35" s="114">
        <v>232</v>
      </c>
      <c r="H35" s="114">
        <v>220</v>
      </c>
      <c r="I35" s="140">
        <v>252</v>
      </c>
      <c r="J35" s="115">
        <v>7</v>
      </c>
      <c r="K35" s="116">
        <v>2.7777777777777777</v>
      </c>
    </row>
    <row r="36" spans="1:11" ht="14.1" customHeight="1" x14ac:dyDescent="0.2">
      <c r="A36" s="306">
        <v>41</v>
      </c>
      <c r="B36" s="307" t="s">
        <v>255</v>
      </c>
      <c r="C36" s="308"/>
      <c r="D36" s="113">
        <v>0.51061346560653587</v>
      </c>
      <c r="E36" s="115">
        <v>70</v>
      </c>
      <c r="F36" s="114">
        <v>56</v>
      </c>
      <c r="G36" s="114">
        <v>61</v>
      </c>
      <c r="H36" s="114">
        <v>68</v>
      </c>
      <c r="I36" s="140">
        <v>61</v>
      </c>
      <c r="J36" s="115">
        <v>9</v>
      </c>
      <c r="K36" s="116">
        <v>14.754098360655737</v>
      </c>
    </row>
    <row r="37" spans="1:11" ht="14.1" customHeight="1" x14ac:dyDescent="0.2">
      <c r="A37" s="306">
        <v>42</v>
      </c>
      <c r="B37" s="307" t="s">
        <v>256</v>
      </c>
      <c r="C37" s="308"/>
      <c r="D37" s="113">
        <v>7.2944780800933695E-2</v>
      </c>
      <c r="E37" s="115">
        <v>10</v>
      </c>
      <c r="F37" s="114">
        <v>15</v>
      </c>
      <c r="G37" s="114">
        <v>34</v>
      </c>
      <c r="H37" s="114">
        <v>10</v>
      </c>
      <c r="I37" s="140" t="s">
        <v>513</v>
      </c>
      <c r="J37" s="115" t="s">
        <v>513</v>
      </c>
      <c r="K37" s="116" t="s">
        <v>513</v>
      </c>
    </row>
    <row r="38" spans="1:11" ht="14.1" customHeight="1" x14ac:dyDescent="0.2">
      <c r="A38" s="306">
        <v>43</v>
      </c>
      <c r="B38" s="307" t="s">
        <v>257</v>
      </c>
      <c r="C38" s="308"/>
      <c r="D38" s="113">
        <v>1.561018309139981</v>
      </c>
      <c r="E38" s="115">
        <v>214</v>
      </c>
      <c r="F38" s="114">
        <v>186</v>
      </c>
      <c r="G38" s="114">
        <v>216</v>
      </c>
      <c r="H38" s="114">
        <v>201</v>
      </c>
      <c r="I38" s="140">
        <v>215</v>
      </c>
      <c r="J38" s="115">
        <v>-1</v>
      </c>
      <c r="K38" s="116">
        <v>-0.46511627906976744</v>
      </c>
    </row>
    <row r="39" spans="1:11" ht="14.1" customHeight="1" x14ac:dyDescent="0.2">
      <c r="A39" s="306">
        <v>51</v>
      </c>
      <c r="B39" s="307" t="s">
        <v>258</v>
      </c>
      <c r="C39" s="308"/>
      <c r="D39" s="113">
        <v>10.86877233933912</v>
      </c>
      <c r="E39" s="115">
        <v>1490</v>
      </c>
      <c r="F39" s="114">
        <v>1456</v>
      </c>
      <c r="G39" s="114">
        <v>1794</v>
      </c>
      <c r="H39" s="114">
        <v>1514</v>
      </c>
      <c r="I39" s="140">
        <v>1526</v>
      </c>
      <c r="J39" s="115">
        <v>-36</v>
      </c>
      <c r="K39" s="116">
        <v>-2.3591087811271296</v>
      </c>
    </row>
    <row r="40" spans="1:11" ht="14.1" customHeight="1" x14ac:dyDescent="0.2">
      <c r="A40" s="306" t="s">
        <v>259</v>
      </c>
      <c r="B40" s="307" t="s">
        <v>260</v>
      </c>
      <c r="C40" s="308"/>
      <c r="D40" s="113">
        <v>9.4390546356408205</v>
      </c>
      <c r="E40" s="115">
        <v>1294</v>
      </c>
      <c r="F40" s="114">
        <v>1300</v>
      </c>
      <c r="G40" s="114">
        <v>1599</v>
      </c>
      <c r="H40" s="114">
        <v>1285</v>
      </c>
      <c r="I40" s="140">
        <v>1416</v>
      </c>
      <c r="J40" s="115">
        <v>-122</v>
      </c>
      <c r="K40" s="116">
        <v>-8.6158192090395485</v>
      </c>
    </row>
    <row r="41" spans="1:11" ht="14.1" customHeight="1" x14ac:dyDescent="0.2">
      <c r="A41" s="306"/>
      <c r="B41" s="307" t="s">
        <v>261</v>
      </c>
      <c r="C41" s="308"/>
      <c r="D41" s="113">
        <v>7.0902326938507549</v>
      </c>
      <c r="E41" s="115">
        <v>972</v>
      </c>
      <c r="F41" s="114">
        <v>1022</v>
      </c>
      <c r="G41" s="114">
        <v>1240</v>
      </c>
      <c r="H41" s="114">
        <v>1037</v>
      </c>
      <c r="I41" s="140">
        <v>1126</v>
      </c>
      <c r="J41" s="115">
        <v>-154</v>
      </c>
      <c r="K41" s="116">
        <v>-13.676731793960924</v>
      </c>
    </row>
    <row r="42" spans="1:11" ht="14.1" customHeight="1" x14ac:dyDescent="0.2">
      <c r="A42" s="306">
        <v>52</v>
      </c>
      <c r="B42" s="307" t="s">
        <v>262</v>
      </c>
      <c r="C42" s="308"/>
      <c r="D42" s="113">
        <v>3.4721715661244437</v>
      </c>
      <c r="E42" s="115">
        <v>476</v>
      </c>
      <c r="F42" s="114">
        <v>435</v>
      </c>
      <c r="G42" s="114">
        <v>380</v>
      </c>
      <c r="H42" s="114">
        <v>418</v>
      </c>
      <c r="I42" s="140">
        <v>440</v>
      </c>
      <c r="J42" s="115">
        <v>36</v>
      </c>
      <c r="K42" s="116">
        <v>8.1818181818181817</v>
      </c>
    </row>
    <row r="43" spans="1:11" ht="14.1" customHeight="1" x14ac:dyDescent="0.2">
      <c r="A43" s="306" t="s">
        <v>263</v>
      </c>
      <c r="B43" s="307" t="s">
        <v>264</v>
      </c>
      <c r="C43" s="308"/>
      <c r="D43" s="113">
        <v>2.7500182361952001</v>
      </c>
      <c r="E43" s="115">
        <v>377</v>
      </c>
      <c r="F43" s="114">
        <v>343</v>
      </c>
      <c r="G43" s="114">
        <v>287</v>
      </c>
      <c r="H43" s="114">
        <v>345</v>
      </c>
      <c r="I43" s="140">
        <v>344</v>
      </c>
      <c r="J43" s="115">
        <v>33</v>
      </c>
      <c r="K43" s="116">
        <v>9.5930232558139537</v>
      </c>
    </row>
    <row r="44" spans="1:11" ht="14.1" customHeight="1" x14ac:dyDescent="0.2">
      <c r="A44" s="306">
        <v>53</v>
      </c>
      <c r="B44" s="307" t="s">
        <v>265</v>
      </c>
      <c r="C44" s="308"/>
      <c r="D44" s="113">
        <v>1.3494784448172734</v>
      </c>
      <c r="E44" s="115">
        <v>185</v>
      </c>
      <c r="F44" s="114">
        <v>193</v>
      </c>
      <c r="G44" s="114">
        <v>235</v>
      </c>
      <c r="H44" s="114">
        <v>168</v>
      </c>
      <c r="I44" s="140">
        <v>225</v>
      </c>
      <c r="J44" s="115">
        <v>-40</v>
      </c>
      <c r="K44" s="116">
        <v>-17.777777777777779</v>
      </c>
    </row>
    <row r="45" spans="1:11" ht="14.1" customHeight="1" x14ac:dyDescent="0.2">
      <c r="A45" s="306" t="s">
        <v>266</v>
      </c>
      <c r="B45" s="307" t="s">
        <v>267</v>
      </c>
      <c r="C45" s="308"/>
      <c r="D45" s="113">
        <v>1.3275950105769931</v>
      </c>
      <c r="E45" s="115">
        <v>182</v>
      </c>
      <c r="F45" s="114">
        <v>186</v>
      </c>
      <c r="G45" s="114">
        <v>234</v>
      </c>
      <c r="H45" s="114">
        <v>168</v>
      </c>
      <c r="I45" s="140">
        <v>222</v>
      </c>
      <c r="J45" s="115">
        <v>-40</v>
      </c>
      <c r="K45" s="116">
        <v>-18.018018018018019</v>
      </c>
    </row>
    <row r="46" spans="1:11" ht="14.1" customHeight="1" x14ac:dyDescent="0.2">
      <c r="A46" s="306">
        <v>54</v>
      </c>
      <c r="B46" s="307" t="s">
        <v>268</v>
      </c>
      <c r="C46" s="308"/>
      <c r="D46" s="113">
        <v>4.3256255014953684</v>
      </c>
      <c r="E46" s="115">
        <v>593</v>
      </c>
      <c r="F46" s="114">
        <v>494</v>
      </c>
      <c r="G46" s="114">
        <v>569</v>
      </c>
      <c r="H46" s="114">
        <v>603</v>
      </c>
      <c r="I46" s="140">
        <v>641</v>
      </c>
      <c r="J46" s="115">
        <v>-48</v>
      </c>
      <c r="K46" s="116">
        <v>-7.4882995319812791</v>
      </c>
    </row>
    <row r="47" spans="1:11" ht="14.1" customHeight="1" x14ac:dyDescent="0.2">
      <c r="A47" s="306">
        <v>61</v>
      </c>
      <c r="B47" s="307" t="s">
        <v>269</v>
      </c>
      <c r="C47" s="308"/>
      <c r="D47" s="113">
        <v>1.6923189145816617</v>
      </c>
      <c r="E47" s="115">
        <v>232</v>
      </c>
      <c r="F47" s="114">
        <v>201</v>
      </c>
      <c r="G47" s="114">
        <v>193</v>
      </c>
      <c r="H47" s="114">
        <v>245</v>
      </c>
      <c r="I47" s="140">
        <v>240</v>
      </c>
      <c r="J47" s="115">
        <v>-8</v>
      </c>
      <c r="K47" s="116">
        <v>-3.3333333333333335</v>
      </c>
    </row>
    <row r="48" spans="1:11" ht="14.1" customHeight="1" x14ac:dyDescent="0.2">
      <c r="A48" s="306">
        <v>62</v>
      </c>
      <c r="B48" s="307" t="s">
        <v>270</v>
      </c>
      <c r="C48" s="308"/>
      <c r="D48" s="113">
        <v>6.3170180173608577</v>
      </c>
      <c r="E48" s="115">
        <v>866</v>
      </c>
      <c r="F48" s="114">
        <v>675</v>
      </c>
      <c r="G48" s="114">
        <v>863</v>
      </c>
      <c r="H48" s="114">
        <v>839</v>
      </c>
      <c r="I48" s="140">
        <v>953</v>
      </c>
      <c r="J48" s="115">
        <v>-87</v>
      </c>
      <c r="K48" s="116">
        <v>-9.1290661070304306</v>
      </c>
    </row>
    <row r="49" spans="1:11" ht="14.1" customHeight="1" x14ac:dyDescent="0.2">
      <c r="A49" s="306">
        <v>63</v>
      </c>
      <c r="B49" s="307" t="s">
        <v>271</v>
      </c>
      <c r="C49" s="308"/>
      <c r="D49" s="113">
        <v>7.1996498650521552</v>
      </c>
      <c r="E49" s="115">
        <v>987</v>
      </c>
      <c r="F49" s="114">
        <v>731</v>
      </c>
      <c r="G49" s="114">
        <v>588</v>
      </c>
      <c r="H49" s="114">
        <v>419</v>
      </c>
      <c r="I49" s="140">
        <v>437</v>
      </c>
      <c r="J49" s="115">
        <v>550</v>
      </c>
      <c r="K49" s="116">
        <v>125.85812356979405</v>
      </c>
    </row>
    <row r="50" spans="1:11" ht="14.1" customHeight="1" x14ac:dyDescent="0.2">
      <c r="A50" s="306" t="s">
        <v>272</v>
      </c>
      <c r="B50" s="307" t="s">
        <v>273</v>
      </c>
      <c r="C50" s="308"/>
      <c r="D50" s="113">
        <v>4.0557298125319132</v>
      </c>
      <c r="E50" s="115">
        <v>556</v>
      </c>
      <c r="F50" s="114">
        <v>340</v>
      </c>
      <c r="G50" s="114">
        <v>132</v>
      </c>
      <c r="H50" s="114">
        <v>57</v>
      </c>
      <c r="I50" s="140">
        <v>46</v>
      </c>
      <c r="J50" s="115">
        <v>510</v>
      </c>
      <c r="K50" s="116" t="s">
        <v>514</v>
      </c>
    </row>
    <row r="51" spans="1:11" ht="14.1" customHeight="1" x14ac:dyDescent="0.2">
      <c r="A51" s="306" t="s">
        <v>274</v>
      </c>
      <c r="B51" s="307" t="s">
        <v>275</v>
      </c>
      <c r="C51" s="308"/>
      <c r="D51" s="113">
        <v>2.8375519731563208</v>
      </c>
      <c r="E51" s="115">
        <v>389</v>
      </c>
      <c r="F51" s="114">
        <v>347</v>
      </c>
      <c r="G51" s="114">
        <v>382</v>
      </c>
      <c r="H51" s="114">
        <v>315</v>
      </c>
      <c r="I51" s="140">
        <v>341</v>
      </c>
      <c r="J51" s="115">
        <v>48</v>
      </c>
      <c r="K51" s="116">
        <v>14.07624633431085</v>
      </c>
    </row>
    <row r="52" spans="1:11" ht="14.1" customHeight="1" x14ac:dyDescent="0.2">
      <c r="A52" s="306">
        <v>71</v>
      </c>
      <c r="B52" s="307" t="s">
        <v>276</v>
      </c>
      <c r="C52" s="308"/>
      <c r="D52" s="113">
        <v>7.571668247136917</v>
      </c>
      <c r="E52" s="115">
        <v>1038</v>
      </c>
      <c r="F52" s="114">
        <v>890</v>
      </c>
      <c r="G52" s="114">
        <v>940</v>
      </c>
      <c r="H52" s="114">
        <v>923</v>
      </c>
      <c r="I52" s="140">
        <v>1065</v>
      </c>
      <c r="J52" s="115">
        <v>-27</v>
      </c>
      <c r="K52" s="116">
        <v>-2.535211267605634</v>
      </c>
    </row>
    <row r="53" spans="1:11" ht="14.1" customHeight="1" x14ac:dyDescent="0.2">
      <c r="A53" s="306" t="s">
        <v>277</v>
      </c>
      <c r="B53" s="307" t="s">
        <v>278</v>
      </c>
      <c r="C53" s="308"/>
      <c r="D53" s="113">
        <v>2.3925888102706252</v>
      </c>
      <c r="E53" s="115">
        <v>328</v>
      </c>
      <c r="F53" s="114">
        <v>346</v>
      </c>
      <c r="G53" s="114">
        <v>274</v>
      </c>
      <c r="H53" s="114">
        <v>269</v>
      </c>
      <c r="I53" s="140">
        <v>321</v>
      </c>
      <c r="J53" s="115">
        <v>7</v>
      </c>
      <c r="K53" s="116">
        <v>2.1806853582554515</v>
      </c>
    </row>
    <row r="54" spans="1:11" ht="14.1" customHeight="1" x14ac:dyDescent="0.2">
      <c r="A54" s="306" t="s">
        <v>279</v>
      </c>
      <c r="B54" s="307" t="s">
        <v>280</v>
      </c>
      <c r="C54" s="308"/>
      <c r="D54" s="113">
        <v>4.3693923699759285</v>
      </c>
      <c r="E54" s="115">
        <v>599</v>
      </c>
      <c r="F54" s="114">
        <v>475</v>
      </c>
      <c r="G54" s="114">
        <v>573</v>
      </c>
      <c r="H54" s="114">
        <v>573</v>
      </c>
      <c r="I54" s="140">
        <v>633</v>
      </c>
      <c r="J54" s="115">
        <v>-34</v>
      </c>
      <c r="K54" s="116">
        <v>-5.3712480252764614</v>
      </c>
    </row>
    <row r="55" spans="1:11" ht="14.1" customHeight="1" x14ac:dyDescent="0.2">
      <c r="A55" s="306">
        <v>72</v>
      </c>
      <c r="B55" s="307" t="s">
        <v>281</v>
      </c>
      <c r="C55" s="308"/>
      <c r="D55" s="113">
        <v>2.3123495513895982</v>
      </c>
      <c r="E55" s="115">
        <v>317</v>
      </c>
      <c r="F55" s="114">
        <v>235</v>
      </c>
      <c r="G55" s="114">
        <v>299</v>
      </c>
      <c r="H55" s="114">
        <v>287</v>
      </c>
      <c r="I55" s="140">
        <v>331</v>
      </c>
      <c r="J55" s="115">
        <v>-14</v>
      </c>
      <c r="K55" s="116">
        <v>-4.2296072507552873</v>
      </c>
    </row>
    <row r="56" spans="1:11" ht="14.1" customHeight="1" x14ac:dyDescent="0.2">
      <c r="A56" s="306" t="s">
        <v>282</v>
      </c>
      <c r="B56" s="307" t="s">
        <v>283</v>
      </c>
      <c r="C56" s="308"/>
      <c r="D56" s="113">
        <v>1.5464293529797943</v>
      </c>
      <c r="E56" s="115">
        <v>212</v>
      </c>
      <c r="F56" s="114">
        <v>122</v>
      </c>
      <c r="G56" s="114">
        <v>187</v>
      </c>
      <c r="H56" s="114">
        <v>148</v>
      </c>
      <c r="I56" s="140">
        <v>227</v>
      </c>
      <c r="J56" s="115">
        <v>-15</v>
      </c>
      <c r="K56" s="116">
        <v>-6.607929515418502</v>
      </c>
    </row>
    <row r="57" spans="1:11" ht="14.1" customHeight="1" x14ac:dyDescent="0.2">
      <c r="A57" s="306" t="s">
        <v>284</v>
      </c>
      <c r="B57" s="307" t="s">
        <v>285</v>
      </c>
      <c r="C57" s="308"/>
      <c r="D57" s="113">
        <v>0.57626376832737614</v>
      </c>
      <c r="E57" s="115">
        <v>79</v>
      </c>
      <c r="F57" s="114">
        <v>70</v>
      </c>
      <c r="G57" s="114">
        <v>69</v>
      </c>
      <c r="H57" s="114">
        <v>82</v>
      </c>
      <c r="I57" s="140">
        <v>69</v>
      </c>
      <c r="J57" s="115">
        <v>10</v>
      </c>
      <c r="K57" s="116">
        <v>14.492753623188406</v>
      </c>
    </row>
    <row r="58" spans="1:11" ht="14.1" customHeight="1" x14ac:dyDescent="0.2">
      <c r="A58" s="306">
        <v>73</v>
      </c>
      <c r="B58" s="307" t="s">
        <v>286</v>
      </c>
      <c r="C58" s="308"/>
      <c r="D58" s="113">
        <v>2.0935152089867972</v>
      </c>
      <c r="E58" s="115">
        <v>287</v>
      </c>
      <c r="F58" s="114">
        <v>209</v>
      </c>
      <c r="G58" s="114">
        <v>300</v>
      </c>
      <c r="H58" s="114">
        <v>248</v>
      </c>
      <c r="I58" s="140">
        <v>322</v>
      </c>
      <c r="J58" s="115">
        <v>-35</v>
      </c>
      <c r="K58" s="116">
        <v>-10.869565217391305</v>
      </c>
    </row>
    <row r="59" spans="1:11" ht="14.1" customHeight="1" x14ac:dyDescent="0.2">
      <c r="A59" s="306" t="s">
        <v>287</v>
      </c>
      <c r="B59" s="307" t="s">
        <v>288</v>
      </c>
      <c r="C59" s="308"/>
      <c r="D59" s="113">
        <v>1.36406740097746</v>
      </c>
      <c r="E59" s="115">
        <v>187</v>
      </c>
      <c r="F59" s="114">
        <v>146</v>
      </c>
      <c r="G59" s="114">
        <v>181</v>
      </c>
      <c r="H59" s="114">
        <v>180</v>
      </c>
      <c r="I59" s="140">
        <v>230</v>
      </c>
      <c r="J59" s="115">
        <v>-43</v>
      </c>
      <c r="K59" s="116">
        <v>-18.695652173913043</v>
      </c>
    </row>
    <row r="60" spans="1:11" ht="14.1" customHeight="1" x14ac:dyDescent="0.2">
      <c r="A60" s="306">
        <v>81</v>
      </c>
      <c r="B60" s="307" t="s">
        <v>289</v>
      </c>
      <c r="C60" s="308"/>
      <c r="D60" s="113">
        <v>5.6751039463126416</v>
      </c>
      <c r="E60" s="115">
        <v>778</v>
      </c>
      <c r="F60" s="114">
        <v>821</v>
      </c>
      <c r="G60" s="114">
        <v>769</v>
      </c>
      <c r="H60" s="114">
        <v>703</v>
      </c>
      <c r="I60" s="140">
        <v>748</v>
      </c>
      <c r="J60" s="115">
        <v>30</v>
      </c>
      <c r="K60" s="116">
        <v>4.0106951871657754</v>
      </c>
    </row>
    <row r="61" spans="1:11" ht="14.1" customHeight="1" x14ac:dyDescent="0.2">
      <c r="A61" s="306" t="s">
        <v>290</v>
      </c>
      <c r="B61" s="307" t="s">
        <v>291</v>
      </c>
      <c r="C61" s="308"/>
      <c r="D61" s="113">
        <v>1.4151287475381136</v>
      </c>
      <c r="E61" s="115">
        <v>194</v>
      </c>
      <c r="F61" s="114">
        <v>159</v>
      </c>
      <c r="G61" s="114">
        <v>183</v>
      </c>
      <c r="H61" s="114">
        <v>251</v>
      </c>
      <c r="I61" s="140">
        <v>245</v>
      </c>
      <c r="J61" s="115">
        <v>-51</v>
      </c>
      <c r="K61" s="116">
        <v>-20.816326530612244</v>
      </c>
    </row>
    <row r="62" spans="1:11" ht="14.1" customHeight="1" x14ac:dyDescent="0.2">
      <c r="A62" s="306" t="s">
        <v>292</v>
      </c>
      <c r="B62" s="307" t="s">
        <v>293</v>
      </c>
      <c r="C62" s="308"/>
      <c r="D62" s="113">
        <v>2.3342329856298782</v>
      </c>
      <c r="E62" s="115">
        <v>320</v>
      </c>
      <c r="F62" s="114">
        <v>459</v>
      </c>
      <c r="G62" s="114">
        <v>367</v>
      </c>
      <c r="H62" s="114">
        <v>268</v>
      </c>
      <c r="I62" s="140">
        <v>267</v>
      </c>
      <c r="J62" s="115">
        <v>53</v>
      </c>
      <c r="K62" s="116">
        <v>19.850187265917604</v>
      </c>
    </row>
    <row r="63" spans="1:11" ht="14.1" customHeight="1" x14ac:dyDescent="0.2">
      <c r="A63" s="306"/>
      <c r="B63" s="307" t="s">
        <v>294</v>
      </c>
      <c r="C63" s="308"/>
      <c r="D63" s="113">
        <v>1.9038587789043695</v>
      </c>
      <c r="E63" s="115">
        <v>261</v>
      </c>
      <c r="F63" s="114">
        <v>410</v>
      </c>
      <c r="G63" s="114">
        <v>306</v>
      </c>
      <c r="H63" s="114">
        <v>242</v>
      </c>
      <c r="I63" s="140">
        <v>238</v>
      </c>
      <c r="J63" s="115">
        <v>23</v>
      </c>
      <c r="K63" s="116">
        <v>9.6638655462184868</v>
      </c>
    </row>
    <row r="64" spans="1:11" ht="14.1" customHeight="1" x14ac:dyDescent="0.2">
      <c r="A64" s="306" t="s">
        <v>295</v>
      </c>
      <c r="B64" s="307" t="s">
        <v>296</v>
      </c>
      <c r="C64" s="308"/>
      <c r="D64" s="113">
        <v>0.76592019840980374</v>
      </c>
      <c r="E64" s="115">
        <v>105</v>
      </c>
      <c r="F64" s="114">
        <v>66</v>
      </c>
      <c r="G64" s="114">
        <v>92</v>
      </c>
      <c r="H64" s="114">
        <v>65</v>
      </c>
      <c r="I64" s="140">
        <v>85</v>
      </c>
      <c r="J64" s="115">
        <v>20</v>
      </c>
      <c r="K64" s="116">
        <v>23.529411764705884</v>
      </c>
    </row>
    <row r="65" spans="1:11" ht="14.1" customHeight="1" x14ac:dyDescent="0.2">
      <c r="A65" s="306" t="s">
        <v>297</v>
      </c>
      <c r="B65" s="307" t="s">
        <v>298</v>
      </c>
      <c r="C65" s="308"/>
      <c r="D65" s="113">
        <v>0.58355824640746956</v>
      </c>
      <c r="E65" s="115">
        <v>80</v>
      </c>
      <c r="F65" s="114">
        <v>83</v>
      </c>
      <c r="G65" s="114">
        <v>57</v>
      </c>
      <c r="H65" s="114">
        <v>51</v>
      </c>
      <c r="I65" s="140">
        <v>61</v>
      </c>
      <c r="J65" s="115">
        <v>19</v>
      </c>
      <c r="K65" s="116">
        <v>31.147540983606557</v>
      </c>
    </row>
    <row r="66" spans="1:11" ht="14.1" customHeight="1" x14ac:dyDescent="0.2">
      <c r="A66" s="306">
        <v>82</v>
      </c>
      <c r="B66" s="307" t="s">
        <v>299</v>
      </c>
      <c r="C66" s="308"/>
      <c r="D66" s="113">
        <v>2.8375519731563208</v>
      </c>
      <c r="E66" s="115">
        <v>389</v>
      </c>
      <c r="F66" s="114">
        <v>572</v>
      </c>
      <c r="G66" s="114">
        <v>348</v>
      </c>
      <c r="H66" s="114">
        <v>333</v>
      </c>
      <c r="I66" s="140">
        <v>332</v>
      </c>
      <c r="J66" s="115">
        <v>57</v>
      </c>
      <c r="K66" s="116">
        <v>17.168674698795179</v>
      </c>
    </row>
    <row r="67" spans="1:11" ht="14.1" customHeight="1" x14ac:dyDescent="0.2">
      <c r="A67" s="306" t="s">
        <v>300</v>
      </c>
      <c r="B67" s="307" t="s">
        <v>301</v>
      </c>
      <c r="C67" s="308"/>
      <c r="D67" s="113">
        <v>2.0351593843460503</v>
      </c>
      <c r="E67" s="115">
        <v>279</v>
      </c>
      <c r="F67" s="114">
        <v>476</v>
      </c>
      <c r="G67" s="114">
        <v>212</v>
      </c>
      <c r="H67" s="114">
        <v>206</v>
      </c>
      <c r="I67" s="140">
        <v>218</v>
      </c>
      <c r="J67" s="115">
        <v>61</v>
      </c>
      <c r="K67" s="116">
        <v>27.98165137614679</v>
      </c>
    </row>
    <row r="68" spans="1:11" ht="14.1" customHeight="1" x14ac:dyDescent="0.2">
      <c r="A68" s="306" t="s">
        <v>302</v>
      </c>
      <c r="B68" s="307" t="s">
        <v>303</v>
      </c>
      <c r="C68" s="308"/>
      <c r="D68" s="113">
        <v>0.48143555328616239</v>
      </c>
      <c r="E68" s="115">
        <v>66</v>
      </c>
      <c r="F68" s="114">
        <v>59</v>
      </c>
      <c r="G68" s="114">
        <v>86</v>
      </c>
      <c r="H68" s="114">
        <v>87</v>
      </c>
      <c r="I68" s="140">
        <v>68</v>
      </c>
      <c r="J68" s="115">
        <v>-2</v>
      </c>
      <c r="K68" s="116">
        <v>-2.9411764705882355</v>
      </c>
    </row>
    <row r="69" spans="1:11" ht="14.1" customHeight="1" x14ac:dyDescent="0.2">
      <c r="A69" s="306">
        <v>83</v>
      </c>
      <c r="B69" s="307" t="s">
        <v>304</v>
      </c>
      <c r="C69" s="308"/>
      <c r="D69" s="113">
        <v>5.0040119629440509</v>
      </c>
      <c r="E69" s="115">
        <v>686</v>
      </c>
      <c r="F69" s="114">
        <v>692</v>
      </c>
      <c r="G69" s="114">
        <v>1258</v>
      </c>
      <c r="H69" s="114">
        <v>1005</v>
      </c>
      <c r="I69" s="140">
        <v>761</v>
      </c>
      <c r="J69" s="115">
        <v>-75</v>
      </c>
      <c r="K69" s="116">
        <v>-9.8554533508541393</v>
      </c>
    </row>
    <row r="70" spans="1:11" ht="14.1" customHeight="1" x14ac:dyDescent="0.2">
      <c r="A70" s="306" t="s">
        <v>305</v>
      </c>
      <c r="B70" s="307" t="s">
        <v>306</v>
      </c>
      <c r="C70" s="308"/>
      <c r="D70" s="113">
        <v>2.7354292800350133</v>
      </c>
      <c r="E70" s="115">
        <v>375</v>
      </c>
      <c r="F70" s="114">
        <v>314</v>
      </c>
      <c r="G70" s="114">
        <v>862</v>
      </c>
      <c r="H70" s="114">
        <v>728</v>
      </c>
      <c r="I70" s="140">
        <v>395</v>
      </c>
      <c r="J70" s="115">
        <v>-20</v>
      </c>
      <c r="K70" s="116">
        <v>-5.0632911392405067</v>
      </c>
    </row>
    <row r="71" spans="1:11" ht="14.1" customHeight="1" x14ac:dyDescent="0.2">
      <c r="A71" s="306"/>
      <c r="B71" s="307" t="s">
        <v>307</v>
      </c>
      <c r="C71" s="308"/>
      <c r="D71" s="113">
        <v>1.3932453132978335</v>
      </c>
      <c r="E71" s="115">
        <v>191</v>
      </c>
      <c r="F71" s="114">
        <v>169</v>
      </c>
      <c r="G71" s="114">
        <v>564</v>
      </c>
      <c r="H71" s="114">
        <v>228</v>
      </c>
      <c r="I71" s="140">
        <v>262</v>
      </c>
      <c r="J71" s="115">
        <v>-71</v>
      </c>
      <c r="K71" s="116">
        <v>-27.099236641221374</v>
      </c>
    </row>
    <row r="72" spans="1:11" ht="14.1" customHeight="1" x14ac:dyDescent="0.2">
      <c r="A72" s="306">
        <v>84</v>
      </c>
      <c r="B72" s="307" t="s">
        <v>308</v>
      </c>
      <c r="C72" s="308"/>
      <c r="D72" s="113">
        <v>3.1730979648406157</v>
      </c>
      <c r="E72" s="115">
        <v>435</v>
      </c>
      <c r="F72" s="114">
        <v>364</v>
      </c>
      <c r="G72" s="114">
        <v>431</v>
      </c>
      <c r="H72" s="114">
        <v>343</v>
      </c>
      <c r="I72" s="140">
        <v>490</v>
      </c>
      <c r="J72" s="115">
        <v>-55</v>
      </c>
      <c r="K72" s="116">
        <v>-11.224489795918368</v>
      </c>
    </row>
    <row r="73" spans="1:11" ht="14.1" customHeight="1" x14ac:dyDescent="0.2">
      <c r="A73" s="306" t="s">
        <v>309</v>
      </c>
      <c r="B73" s="307" t="s">
        <v>310</v>
      </c>
      <c r="C73" s="308"/>
      <c r="D73" s="113">
        <v>0.39390181632504195</v>
      </c>
      <c r="E73" s="115">
        <v>54</v>
      </c>
      <c r="F73" s="114">
        <v>11</v>
      </c>
      <c r="G73" s="114">
        <v>103</v>
      </c>
      <c r="H73" s="114">
        <v>32</v>
      </c>
      <c r="I73" s="140">
        <v>51</v>
      </c>
      <c r="J73" s="115">
        <v>3</v>
      </c>
      <c r="K73" s="116">
        <v>5.882352941176471</v>
      </c>
    </row>
    <row r="74" spans="1:11" ht="14.1" customHeight="1" x14ac:dyDescent="0.2">
      <c r="A74" s="306" t="s">
        <v>311</v>
      </c>
      <c r="B74" s="307" t="s">
        <v>312</v>
      </c>
      <c r="C74" s="308"/>
      <c r="D74" s="113">
        <v>0.20424538624261435</v>
      </c>
      <c r="E74" s="115">
        <v>28</v>
      </c>
      <c r="F74" s="114">
        <v>16</v>
      </c>
      <c r="G74" s="114">
        <v>28</v>
      </c>
      <c r="H74" s="114">
        <v>19</v>
      </c>
      <c r="I74" s="140">
        <v>28</v>
      </c>
      <c r="J74" s="115">
        <v>0</v>
      </c>
      <c r="K74" s="116">
        <v>0</v>
      </c>
    </row>
    <row r="75" spans="1:11" ht="14.1" customHeight="1" x14ac:dyDescent="0.2">
      <c r="A75" s="306" t="s">
        <v>313</v>
      </c>
      <c r="B75" s="307" t="s">
        <v>314</v>
      </c>
      <c r="C75" s="308"/>
      <c r="D75" s="113">
        <v>2.1956379021081043</v>
      </c>
      <c r="E75" s="115">
        <v>301</v>
      </c>
      <c r="F75" s="114">
        <v>286</v>
      </c>
      <c r="G75" s="114">
        <v>241</v>
      </c>
      <c r="H75" s="114">
        <v>257</v>
      </c>
      <c r="I75" s="140">
        <v>360</v>
      </c>
      <c r="J75" s="115">
        <v>-59</v>
      </c>
      <c r="K75" s="116">
        <v>-16.388888888888889</v>
      </c>
    </row>
    <row r="76" spans="1:11" ht="14.1" customHeight="1" x14ac:dyDescent="0.2">
      <c r="A76" s="306">
        <v>91</v>
      </c>
      <c r="B76" s="307" t="s">
        <v>315</v>
      </c>
      <c r="C76" s="308"/>
      <c r="D76" s="113">
        <v>0.23342329856298782</v>
      </c>
      <c r="E76" s="115">
        <v>32</v>
      </c>
      <c r="F76" s="114">
        <v>20</v>
      </c>
      <c r="G76" s="114">
        <v>26</v>
      </c>
      <c r="H76" s="114">
        <v>18</v>
      </c>
      <c r="I76" s="140">
        <v>29</v>
      </c>
      <c r="J76" s="115">
        <v>3</v>
      </c>
      <c r="K76" s="116">
        <v>10.344827586206897</v>
      </c>
    </row>
    <row r="77" spans="1:11" ht="14.1" customHeight="1" x14ac:dyDescent="0.2">
      <c r="A77" s="306">
        <v>92</v>
      </c>
      <c r="B77" s="307" t="s">
        <v>316</v>
      </c>
      <c r="C77" s="308"/>
      <c r="D77" s="113">
        <v>2.0424538624261435</v>
      </c>
      <c r="E77" s="115">
        <v>280</v>
      </c>
      <c r="F77" s="114">
        <v>250</v>
      </c>
      <c r="G77" s="114">
        <v>345</v>
      </c>
      <c r="H77" s="114">
        <v>270</v>
      </c>
      <c r="I77" s="140">
        <v>279</v>
      </c>
      <c r="J77" s="115">
        <v>1</v>
      </c>
      <c r="K77" s="116">
        <v>0.35842293906810035</v>
      </c>
    </row>
    <row r="78" spans="1:11" ht="14.1" customHeight="1" x14ac:dyDescent="0.2">
      <c r="A78" s="306">
        <v>93</v>
      </c>
      <c r="B78" s="307" t="s">
        <v>317</v>
      </c>
      <c r="C78" s="308"/>
      <c r="D78" s="113">
        <v>5.1061346560653587E-2</v>
      </c>
      <c r="E78" s="115">
        <v>7</v>
      </c>
      <c r="F78" s="114">
        <v>10</v>
      </c>
      <c r="G78" s="114">
        <v>12</v>
      </c>
      <c r="H78" s="114">
        <v>18</v>
      </c>
      <c r="I78" s="140">
        <v>21</v>
      </c>
      <c r="J78" s="115">
        <v>-14</v>
      </c>
      <c r="K78" s="116">
        <v>-66.666666666666671</v>
      </c>
    </row>
    <row r="79" spans="1:11" ht="14.1" customHeight="1" x14ac:dyDescent="0.2">
      <c r="A79" s="306">
        <v>94</v>
      </c>
      <c r="B79" s="307" t="s">
        <v>318</v>
      </c>
      <c r="C79" s="308"/>
      <c r="D79" s="113">
        <v>0.92639871617185787</v>
      </c>
      <c r="E79" s="115">
        <v>127</v>
      </c>
      <c r="F79" s="114">
        <v>187</v>
      </c>
      <c r="G79" s="114">
        <v>150</v>
      </c>
      <c r="H79" s="114">
        <v>140</v>
      </c>
      <c r="I79" s="140">
        <v>223</v>
      </c>
      <c r="J79" s="115">
        <v>-96</v>
      </c>
      <c r="K79" s="116">
        <v>-43.049327354260093</v>
      </c>
    </row>
    <row r="80" spans="1:11" ht="14.1" customHeight="1" x14ac:dyDescent="0.2">
      <c r="A80" s="306" t="s">
        <v>319</v>
      </c>
      <c r="B80" s="307" t="s">
        <v>320</v>
      </c>
      <c r="C80" s="308"/>
      <c r="D80" s="113">
        <v>2.1883434240280109E-2</v>
      </c>
      <c r="E80" s="115">
        <v>3</v>
      </c>
      <c r="F80" s="114">
        <v>10</v>
      </c>
      <c r="G80" s="114">
        <v>4</v>
      </c>
      <c r="H80" s="114">
        <v>0</v>
      </c>
      <c r="I80" s="140" t="s">
        <v>513</v>
      </c>
      <c r="J80" s="115" t="s">
        <v>513</v>
      </c>
      <c r="K80" s="116" t="s">
        <v>513</v>
      </c>
    </row>
    <row r="81" spans="1:11" ht="14.1" customHeight="1" x14ac:dyDescent="0.2">
      <c r="A81" s="310" t="s">
        <v>321</v>
      </c>
      <c r="B81" s="311" t="s">
        <v>333</v>
      </c>
      <c r="C81" s="312"/>
      <c r="D81" s="125">
        <v>0.24801225472317456</v>
      </c>
      <c r="E81" s="143">
        <v>34</v>
      </c>
      <c r="F81" s="144">
        <v>26</v>
      </c>
      <c r="G81" s="144">
        <v>22</v>
      </c>
      <c r="H81" s="144">
        <v>33</v>
      </c>
      <c r="I81" s="145">
        <v>28</v>
      </c>
      <c r="J81" s="143">
        <v>6</v>
      </c>
      <c r="K81" s="146">
        <v>21.428571428571427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139570</v>
      </c>
      <c r="C10" s="114">
        <v>77128</v>
      </c>
      <c r="D10" s="114">
        <v>62442</v>
      </c>
      <c r="E10" s="114">
        <v>110233</v>
      </c>
      <c r="F10" s="114">
        <v>28013</v>
      </c>
      <c r="G10" s="114">
        <v>15667</v>
      </c>
      <c r="H10" s="114">
        <v>38403</v>
      </c>
      <c r="I10" s="115">
        <v>36178</v>
      </c>
      <c r="J10" s="114">
        <v>27207</v>
      </c>
      <c r="K10" s="114">
        <v>8971</v>
      </c>
      <c r="L10" s="422">
        <v>11161</v>
      </c>
      <c r="M10" s="423">
        <v>12143</v>
      </c>
    </row>
    <row r="11" spans="1:13" ht="11.1" customHeight="1" x14ac:dyDescent="0.2">
      <c r="A11" s="421" t="s">
        <v>387</v>
      </c>
      <c r="B11" s="115">
        <v>141238</v>
      </c>
      <c r="C11" s="114">
        <v>78672</v>
      </c>
      <c r="D11" s="114">
        <v>62566</v>
      </c>
      <c r="E11" s="114">
        <v>111689</v>
      </c>
      <c r="F11" s="114">
        <v>28241</v>
      </c>
      <c r="G11" s="114">
        <v>15298</v>
      </c>
      <c r="H11" s="114">
        <v>39126</v>
      </c>
      <c r="I11" s="115">
        <v>36839</v>
      </c>
      <c r="J11" s="114">
        <v>27616</v>
      </c>
      <c r="K11" s="114">
        <v>9223</v>
      </c>
      <c r="L11" s="422">
        <v>11556</v>
      </c>
      <c r="M11" s="423">
        <v>10373</v>
      </c>
    </row>
    <row r="12" spans="1:13" ht="11.1" customHeight="1" x14ac:dyDescent="0.2">
      <c r="A12" s="421" t="s">
        <v>388</v>
      </c>
      <c r="B12" s="115">
        <v>144272</v>
      </c>
      <c r="C12" s="114">
        <v>80374</v>
      </c>
      <c r="D12" s="114">
        <v>63898</v>
      </c>
      <c r="E12" s="114">
        <v>114492</v>
      </c>
      <c r="F12" s="114">
        <v>28457</v>
      </c>
      <c r="G12" s="114">
        <v>17190</v>
      </c>
      <c r="H12" s="114">
        <v>39771</v>
      </c>
      <c r="I12" s="115">
        <v>36660</v>
      </c>
      <c r="J12" s="114">
        <v>27180</v>
      </c>
      <c r="K12" s="114">
        <v>9480</v>
      </c>
      <c r="L12" s="422">
        <v>15896</v>
      </c>
      <c r="M12" s="423">
        <v>13232</v>
      </c>
    </row>
    <row r="13" spans="1:13" s="110" customFormat="1" ht="11.1" customHeight="1" x14ac:dyDescent="0.2">
      <c r="A13" s="421" t="s">
        <v>389</v>
      </c>
      <c r="B13" s="115">
        <v>143603</v>
      </c>
      <c r="C13" s="114">
        <v>79184</v>
      </c>
      <c r="D13" s="114">
        <v>64419</v>
      </c>
      <c r="E13" s="114">
        <v>113103</v>
      </c>
      <c r="F13" s="114">
        <v>29171</v>
      </c>
      <c r="G13" s="114">
        <v>16728</v>
      </c>
      <c r="H13" s="114">
        <v>40142</v>
      </c>
      <c r="I13" s="115">
        <v>37289</v>
      </c>
      <c r="J13" s="114">
        <v>27594</v>
      </c>
      <c r="K13" s="114">
        <v>9695</v>
      </c>
      <c r="L13" s="422">
        <v>10934</v>
      </c>
      <c r="M13" s="423">
        <v>11887</v>
      </c>
    </row>
    <row r="14" spans="1:13" ht="15" customHeight="1" x14ac:dyDescent="0.2">
      <c r="A14" s="421" t="s">
        <v>390</v>
      </c>
      <c r="B14" s="115">
        <v>143498</v>
      </c>
      <c r="C14" s="114">
        <v>79281</v>
      </c>
      <c r="D14" s="114">
        <v>64217</v>
      </c>
      <c r="E14" s="114">
        <v>110124</v>
      </c>
      <c r="F14" s="114">
        <v>32246</v>
      </c>
      <c r="G14" s="114">
        <v>16272</v>
      </c>
      <c r="H14" s="114">
        <v>40865</v>
      </c>
      <c r="I14" s="115">
        <v>36801</v>
      </c>
      <c r="J14" s="114">
        <v>27174</v>
      </c>
      <c r="K14" s="114">
        <v>9627</v>
      </c>
      <c r="L14" s="422">
        <v>13274</v>
      </c>
      <c r="M14" s="423">
        <v>13419</v>
      </c>
    </row>
    <row r="15" spans="1:13" ht="11.1" customHeight="1" x14ac:dyDescent="0.2">
      <c r="A15" s="421" t="s">
        <v>387</v>
      </c>
      <c r="B15" s="115">
        <v>144688</v>
      </c>
      <c r="C15" s="114">
        <v>80567</v>
      </c>
      <c r="D15" s="114">
        <v>64121</v>
      </c>
      <c r="E15" s="114">
        <v>110498</v>
      </c>
      <c r="F15" s="114">
        <v>33072</v>
      </c>
      <c r="G15" s="114">
        <v>15714</v>
      </c>
      <c r="H15" s="114">
        <v>41768</v>
      </c>
      <c r="I15" s="115">
        <v>37328</v>
      </c>
      <c r="J15" s="114">
        <v>27560</v>
      </c>
      <c r="K15" s="114">
        <v>9768</v>
      </c>
      <c r="L15" s="422">
        <v>13162</v>
      </c>
      <c r="M15" s="423">
        <v>12236</v>
      </c>
    </row>
    <row r="16" spans="1:13" ht="11.1" customHeight="1" x14ac:dyDescent="0.2">
      <c r="A16" s="421" t="s">
        <v>388</v>
      </c>
      <c r="B16" s="115">
        <v>148182</v>
      </c>
      <c r="C16" s="114">
        <v>82619</v>
      </c>
      <c r="D16" s="114">
        <v>65563</v>
      </c>
      <c r="E16" s="114">
        <v>114167</v>
      </c>
      <c r="F16" s="114">
        <v>33497</v>
      </c>
      <c r="G16" s="114">
        <v>17681</v>
      </c>
      <c r="H16" s="114">
        <v>42578</v>
      </c>
      <c r="I16" s="115">
        <v>37149</v>
      </c>
      <c r="J16" s="114">
        <v>27042</v>
      </c>
      <c r="K16" s="114">
        <v>10107</v>
      </c>
      <c r="L16" s="422">
        <v>21911</v>
      </c>
      <c r="M16" s="423">
        <v>19524</v>
      </c>
    </row>
    <row r="17" spans="1:13" s="110" customFormat="1" ht="11.1" customHeight="1" x14ac:dyDescent="0.2">
      <c r="A17" s="421" t="s">
        <v>389</v>
      </c>
      <c r="B17" s="115">
        <v>147583</v>
      </c>
      <c r="C17" s="114">
        <v>81511</v>
      </c>
      <c r="D17" s="114">
        <v>66072</v>
      </c>
      <c r="E17" s="114">
        <v>113611</v>
      </c>
      <c r="F17" s="114">
        <v>33873</v>
      </c>
      <c r="G17" s="114">
        <v>17096</v>
      </c>
      <c r="H17" s="114">
        <v>43063</v>
      </c>
      <c r="I17" s="115">
        <v>37721</v>
      </c>
      <c r="J17" s="114">
        <v>27485</v>
      </c>
      <c r="K17" s="114">
        <v>10236</v>
      </c>
      <c r="L17" s="422">
        <v>11220</v>
      </c>
      <c r="M17" s="423">
        <v>12349</v>
      </c>
    </row>
    <row r="18" spans="1:13" ht="15" customHeight="1" x14ac:dyDescent="0.2">
      <c r="A18" s="421" t="s">
        <v>391</v>
      </c>
      <c r="B18" s="115">
        <v>148200</v>
      </c>
      <c r="C18" s="114">
        <v>82047</v>
      </c>
      <c r="D18" s="114">
        <v>66153</v>
      </c>
      <c r="E18" s="114">
        <v>113081</v>
      </c>
      <c r="F18" s="114">
        <v>35015</v>
      </c>
      <c r="G18" s="114">
        <v>16701</v>
      </c>
      <c r="H18" s="114">
        <v>43817</v>
      </c>
      <c r="I18" s="115">
        <v>36977</v>
      </c>
      <c r="J18" s="114">
        <v>27020</v>
      </c>
      <c r="K18" s="114">
        <v>9957</v>
      </c>
      <c r="L18" s="422">
        <v>14356</v>
      </c>
      <c r="M18" s="423">
        <v>13753</v>
      </c>
    </row>
    <row r="19" spans="1:13" ht="11.1" customHeight="1" x14ac:dyDescent="0.2">
      <c r="A19" s="421" t="s">
        <v>387</v>
      </c>
      <c r="B19" s="115">
        <v>147912</v>
      </c>
      <c r="C19" s="114">
        <v>82236</v>
      </c>
      <c r="D19" s="114">
        <v>65676</v>
      </c>
      <c r="E19" s="114">
        <v>112319</v>
      </c>
      <c r="F19" s="114">
        <v>35482</v>
      </c>
      <c r="G19" s="114">
        <v>15988</v>
      </c>
      <c r="H19" s="114">
        <v>44376</v>
      </c>
      <c r="I19" s="115">
        <v>37717</v>
      </c>
      <c r="J19" s="114">
        <v>27522</v>
      </c>
      <c r="K19" s="114">
        <v>10195</v>
      </c>
      <c r="L19" s="422">
        <v>11516</v>
      </c>
      <c r="M19" s="423">
        <v>11823</v>
      </c>
    </row>
    <row r="20" spans="1:13" ht="11.1" customHeight="1" x14ac:dyDescent="0.2">
      <c r="A20" s="421" t="s">
        <v>388</v>
      </c>
      <c r="B20" s="115">
        <v>150518</v>
      </c>
      <c r="C20" s="114">
        <v>83685</v>
      </c>
      <c r="D20" s="114">
        <v>66833</v>
      </c>
      <c r="E20" s="114">
        <v>114616</v>
      </c>
      <c r="F20" s="114">
        <v>35754</v>
      </c>
      <c r="G20" s="114">
        <v>17633</v>
      </c>
      <c r="H20" s="114">
        <v>45055</v>
      </c>
      <c r="I20" s="115">
        <v>37798</v>
      </c>
      <c r="J20" s="114">
        <v>27148</v>
      </c>
      <c r="K20" s="114">
        <v>10650</v>
      </c>
      <c r="L20" s="422">
        <v>15241</v>
      </c>
      <c r="M20" s="423">
        <v>13232</v>
      </c>
    </row>
    <row r="21" spans="1:13" s="110" customFormat="1" ht="11.1" customHeight="1" x14ac:dyDescent="0.2">
      <c r="A21" s="421" t="s">
        <v>389</v>
      </c>
      <c r="B21" s="115">
        <v>148524</v>
      </c>
      <c r="C21" s="114">
        <v>81561</v>
      </c>
      <c r="D21" s="114">
        <v>66963</v>
      </c>
      <c r="E21" s="114">
        <v>112563</v>
      </c>
      <c r="F21" s="114">
        <v>35853</v>
      </c>
      <c r="G21" s="114">
        <v>16946</v>
      </c>
      <c r="H21" s="114">
        <v>45095</v>
      </c>
      <c r="I21" s="115">
        <v>38193</v>
      </c>
      <c r="J21" s="114">
        <v>27546</v>
      </c>
      <c r="K21" s="114">
        <v>10647</v>
      </c>
      <c r="L21" s="422">
        <v>9870</v>
      </c>
      <c r="M21" s="423">
        <v>11842</v>
      </c>
    </row>
    <row r="22" spans="1:13" ht="15" customHeight="1" x14ac:dyDescent="0.2">
      <c r="A22" s="421" t="s">
        <v>392</v>
      </c>
      <c r="B22" s="115">
        <v>146917</v>
      </c>
      <c r="C22" s="114">
        <v>80689</v>
      </c>
      <c r="D22" s="114">
        <v>66228</v>
      </c>
      <c r="E22" s="114">
        <v>111321</v>
      </c>
      <c r="F22" s="114">
        <v>35382</v>
      </c>
      <c r="G22" s="114">
        <v>16251</v>
      </c>
      <c r="H22" s="114">
        <v>45118</v>
      </c>
      <c r="I22" s="115">
        <v>36860</v>
      </c>
      <c r="J22" s="114">
        <v>26671</v>
      </c>
      <c r="K22" s="114">
        <v>10189</v>
      </c>
      <c r="L22" s="422">
        <v>11766</v>
      </c>
      <c r="M22" s="423">
        <v>13166</v>
      </c>
    </row>
    <row r="23" spans="1:13" ht="11.1" customHeight="1" x14ac:dyDescent="0.2">
      <c r="A23" s="421" t="s">
        <v>387</v>
      </c>
      <c r="B23" s="115">
        <v>147623</v>
      </c>
      <c r="C23" s="114">
        <v>81612</v>
      </c>
      <c r="D23" s="114">
        <v>66011</v>
      </c>
      <c r="E23" s="114">
        <v>111686</v>
      </c>
      <c r="F23" s="114">
        <v>35699</v>
      </c>
      <c r="G23" s="114">
        <v>15614</v>
      </c>
      <c r="H23" s="114">
        <v>45887</v>
      </c>
      <c r="I23" s="115">
        <v>37406</v>
      </c>
      <c r="J23" s="114">
        <v>27221</v>
      </c>
      <c r="K23" s="114">
        <v>10185</v>
      </c>
      <c r="L23" s="422">
        <v>10983</v>
      </c>
      <c r="M23" s="423">
        <v>10376</v>
      </c>
    </row>
    <row r="24" spans="1:13" ht="11.1" customHeight="1" x14ac:dyDescent="0.2">
      <c r="A24" s="421" t="s">
        <v>388</v>
      </c>
      <c r="B24" s="115">
        <v>148988</v>
      </c>
      <c r="C24" s="114">
        <v>82127</v>
      </c>
      <c r="D24" s="114">
        <v>66861</v>
      </c>
      <c r="E24" s="114">
        <v>111876</v>
      </c>
      <c r="F24" s="114">
        <v>35815</v>
      </c>
      <c r="G24" s="114">
        <v>17039</v>
      </c>
      <c r="H24" s="114">
        <v>46316</v>
      </c>
      <c r="I24" s="115">
        <v>37465</v>
      </c>
      <c r="J24" s="114">
        <v>26977</v>
      </c>
      <c r="K24" s="114">
        <v>10488</v>
      </c>
      <c r="L24" s="422">
        <v>15589</v>
      </c>
      <c r="M24" s="423">
        <v>14413</v>
      </c>
    </row>
    <row r="25" spans="1:13" s="110" customFormat="1" ht="11.1" customHeight="1" x14ac:dyDescent="0.2">
      <c r="A25" s="421" t="s">
        <v>389</v>
      </c>
      <c r="B25" s="115">
        <v>146881</v>
      </c>
      <c r="C25" s="114">
        <v>80161</v>
      </c>
      <c r="D25" s="114">
        <v>66720</v>
      </c>
      <c r="E25" s="114">
        <v>109528</v>
      </c>
      <c r="F25" s="114">
        <v>36065</v>
      </c>
      <c r="G25" s="114">
        <v>16535</v>
      </c>
      <c r="H25" s="114">
        <v>46342</v>
      </c>
      <c r="I25" s="115">
        <v>37596</v>
      </c>
      <c r="J25" s="114">
        <v>27179</v>
      </c>
      <c r="K25" s="114">
        <v>10417</v>
      </c>
      <c r="L25" s="422">
        <v>9507</v>
      </c>
      <c r="M25" s="423">
        <v>11671</v>
      </c>
    </row>
    <row r="26" spans="1:13" ht="15" customHeight="1" x14ac:dyDescent="0.2">
      <c r="A26" s="421" t="s">
        <v>393</v>
      </c>
      <c r="B26" s="115">
        <v>147261</v>
      </c>
      <c r="C26" s="114">
        <v>80601</v>
      </c>
      <c r="D26" s="114">
        <v>66660</v>
      </c>
      <c r="E26" s="114">
        <v>109766</v>
      </c>
      <c r="F26" s="114">
        <v>36217</v>
      </c>
      <c r="G26" s="114">
        <v>16105</v>
      </c>
      <c r="H26" s="114">
        <v>46944</v>
      </c>
      <c r="I26" s="115">
        <v>37141</v>
      </c>
      <c r="J26" s="114">
        <v>26810</v>
      </c>
      <c r="K26" s="114">
        <v>10331</v>
      </c>
      <c r="L26" s="422">
        <v>10843</v>
      </c>
      <c r="M26" s="423">
        <v>10643</v>
      </c>
    </row>
    <row r="27" spans="1:13" ht="11.1" customHeight="1" x14ac:dyDescent="0.2">
      <c r="A27" s="421" t="s">
        <v>387</v>
      </c>
      <c r="B27" s="115">
        <v>147805</v>
      </c>
      <c r="C27" s="114">
        <v>81150</v>
      </c>
      <c r="D27" s="114">
        <v>66655</v>
      </c>
      <c r="E27" s="114">
        <v>109923</v>
      </c>
      <c r="F27" s="114">
        <v>36619</v>
      </c>
      <c r="G27" s="114">
        <v>15607</v>
      </c>
      <c r="H27" s="114">
        <v>47697</v>
      </c>
      <c r="I27" s="115">
        <v>37608</v>
      </c>
      <c r="J27" s="114">
        <v>27212</v>
      </c>
      <c r="K27" s="114">
        <v>10396</v>
      </c>
      <c r="L27" s="422">
        <v>9731</v>
      </c>
      <c r="M27" s="423">
        <v>9322</v>
      </c>
    </row>
    <row r="28" spans="1:13" ht="11.1" customHeight="1" x14ac:dyDescent="0.2">
      <c r="A28" s="421" t="s">
        <v>388</v>
      </c>
      <c r="B28" s="115">
        <v>149526</v>
      </c>
      <c r="C28" s="114">
        <v>81701</v>
      </c>
      <c r="D28" s="114">
        <v>67825</v>
      </c>
      <c r="E28" s="114">
        <v>112369</v>
      </c>
      <c r="F28" s="114">
        <v>37040</v>
      </c>
      <c r="G28" s="114">
        <v>16798</v>
      </c>
      <c r="H28" s="114">
        <v>48138</v>
      </c>
      <c r="I28" s="115">
        <v>37776</v>
      </c>
      <c r="J28" s="114">
        <v>27061</v>
      </c>
      <c r="K28" s="114">
        <v>10715</v>
      </c>
      <c r="L28" s="422">
        <v>15044</v>
      </c>
      <c r="M28" s="423">
        <v>13306</v>
      </c>
    </row>
    <row r="29" spans="1:13" s="110" customFormat="1" ht="11.1" customHeight="1" x14ac:dyDescent="0.2">
      <c r="A29" s="421" t="s">
        <v>389</v>
      </c>
      <c r="B29" s="115">
        <v>148146</v>
      </c>
      <c r="C29" s="114">
        <v>80209</v>
      </c>
      <c r="D29" s="114">
        <v>67937</v>
      </c>
      <c r="E29" s="114">
        <v>110852</v>
      </c>
      <c r="F29" s="114">
        <v>37228</v>
      </c>
      <c r="G29" s="114">
        <v>16349</v>
      </c>
      <c r="H29" s="114">
        <v>48068</v>
      </c>
      <c r="I29" s="115">
        <v>37771</v>
      </c>
      <c r="J29" s="114">
        <v>27259</v>
      </c>
      <c r="K29" s="114">
        <v>10512</v>
      </c>
      <c r="L29" s="422">
        <v>9123</v>
      </c>
      <c r="M29" s="423">
        <v>10684</v>
      </c>
    </row>
    <row r="30" spans="1:13" ht="15" customHeight="1" x14ac:dyDescent="0.2">
      <c r="A30" s="421" t="s">
        <v>394</v>
      </c>
      <c r="B30" s="115">
        <v>148852</v>
      </c>
      <c r="C30" s="114">
        <v>80468</v>
      </c>
      <c r="D30" s="114">
        <v>68384</v>
      </c>
      <c r="E30" s="114">
        <v>111251</v>
      </c>
      <c r="F30" s="114">
        <v>37560</v>
      </c>
      <c r="G30" s="114">
        <v>15890</v>
      </c>
      <c r="H30" s="114">
        <v>48478</v>
      </c>
      <c r="I30" s="115">
        <v>36500</v>
      </c>
      <c r="J30" s="114">
        <v>26068</v>
      </c>
      <c r="K30" s="114">
        <v>10432</v>
      </c>
      <c r="L30" s="422">
        <v>12641</v>
      </c>
      <c r="M30" s="423">
        <v>12244</v>
      </c>
    </row>
    <row r="31" spans="1:13" ht="11.1" customHeight="1" x14ac:dyDescent="0.2">
      <c r="A31" s="421" t="s">
        <v>387</v>
      </c>
      <c r="B31" s="115">
        <v>149328</v>
      </c>
      <c r="C31" s="114">
        <v>80812</v>
      </c>
      <c r="D31" s="114">
        <v>68516</v>
      </c>
      <c r="E31" s="114">
        <v>111225</v>
      </c>
      <c r="F31" s="114">
        <v>38074</v>
      </c>
      <c r="G31" s="114">
        <v>15470</v>
      </c>
      <c r="H31" s="114">
        <v>49129</v>
      </c>
      <c r="I31" s="115">
        <v>36942</v>
      </c>
      <c r="J31" s="114">
        <v>26395</v>
      </c>
      <c r="K31" s="114">
        <v>10547</v>
      </c>
      <c r="L31" s="422">
        <v>10551</v>
      </c>
      <c r="M31" s="423">
        <v>10136</v>
      </c>
    </row>
    <row r="32" spans="1:13" ht="11.1" customHeight="1" x14ac:dyDescent="0.2">
      <c r="A32" s="421" t="s">
        <v>388</v>
      </c>
      <c r="B32" s="115">
        <v>151490</v>
      </c>
      <c r="C32" s="114">
        <v>82089</v>
      </c>
      <c r="D32" s="114">
        <v>69401</v>
      </c>
      <c r="E32" s="114">
        <v>112993</v>
      </c>
      <c r="F32" s="114">
        <v>38478</v>
      </c>
      <c r="G32" s="114">
        <v>16357</v>
      </c>
      <c r="H32" s="114">
        <v>49664</v>
      </c>
      <c r="I32" s="115">
        <v>36783</v>
      </c>
      <c r="J32" s="114">
        <v>25973</v>
      </c>
      <c r="K32" s="114">
        <v>10810</v>
      </c>
      <c r="L32" s="422">
        <v>15760</v>
      </c>
      <c r="M32" s="423">
        <v>13945</v>
      </c>
    </row>
    <row r="33" spans="1:13" s="110" customFormat="1" ht="11.1" customHeight="1" x14ac:dyDescent="0.2">
      <c r="A33" s="421" t="s">
        <v>389</v>
      </c>
      <c r="B33" s="115">
        <v>149526</v>
      </c>
      <c r="C33" s="114">
        <v>80133</v>
      </c>
      <c r="D33" s="114">
        <v>69393</v>
      </c>
      <c r="E33" s="114">
        <v>110771</v>
      </c>
      <c r="F33" s="114">
        <v>38737</v>
      </c>
      <c r="G33" s="114">
        <v>15879</v>
      </c>
      <c r="H33" s="114">
        <v>49218</v>
      </c>
      <c r="I33" s="115">
        <v>36991</v>
      </c>
      <c r="J33" s="114">
        <v>26242</v>
      </c>
      <c r="K33" s="114">
        <v>10749</v>
      </c>
      <c r="L33" s="422">
        <v>9886</v>
      </c>
      <c r="M33" s="423">
        <v>11953</v>
      </c>
    </row>
    <row r="34" spans="1:13" ht="15" customHeight="1" x14ac:dyDescent="0.2">
      <c r="A34" s="421" t="s">
        <v>395</v>
      </c>
      <c r="B34" s="115">
        <v>149310</v>
      </c>
      <c r="C34" s="114">
        <v>80037</v>
      </c>
      <c r="D34" s="114">
        <v>69273</v>
      </c>
      <c r="E34" s="114">
        <v>110294</v>
      </c>
      <c r="F34" s="114">
        <v>39005</v>
      </c>
      <c r="G34" s="114">
        <v>15137</v>
      </c>
      <c r="H34" s="114">
        <v>49636</v>
      </c>
      <c r="I34" s="115">
        <v>36529</v>
      </c>
      <c r="J34" s="114">
        <v>25926</v>
      </c>
      <c r="K34" s="114">
        <v>10603</v>
      </c>
      <c r="L34" s="422">
        <v>12165</v>
      </c>
      <c r="M34" s="423">
        <v>12165</v>
      </c>
    </row>
    <row r="35" spans="1:13" ht="11.1" customHeight="1" x14ac:dyDescent="0.2">
      <c r="A35" s="421" t="s">
        <v>387</v>
      </c>
      <c r="B35" s="115">
        <v>149965</v>
      </c>
      <c r="C35" s="114">
        <v>80654</v>
      </c>
      <c r="D35" s="114">
        <v>69311</v>
      </c>
      <c r="E35" s="114">
        <v>110425</v>
      </c>
      <c r="F35" s="114">
        <v>39536</v>
      </c>
      <c r="G35" s="114">
        <v>14532</v>
      </c>
      <c r="H35" s="114">
        <v>50516</v>
      </c>
      <c r="I35" s="115">
        <v>36885</v>
      </c>
      <c r="J35" s="114">
        <v>26238</v>
      </c>
      <c r="K35" s="114">
        <v>10647</v>
      </c>
      <c r="L35" s="422">
        <v>10673</v>
      </c>
      <c r="M35" s="423">
        <v>10128</v>
      </c>
    </row>
    <row r="36" spans="1:13" ht="11.1" customHeight="1" x14ac:dyDescent="0.2">
      <c r="A36" s="421" t="s">
        <v>388</v>
      </c>
      <c r="B36" s="115">
        <v>152498</v>
      </c>
      <c r="C36" s="114">
        <v>82001</v>
      </c>
      <c r="D36" s="114">
        <v>70497</v>
      </c>
      <c r="E36" s="114">
        <v>112280</v>
      </c>
      <c r="F36" s="114">
        <v>40216</v>
      </c>
      <c r="G36" s="114">
        <v>15882</v>
      </c>
      <c r="H36" s="114">
        <v>50999</v>
      </c>
      <c r="I36" s="115">
        <v>36698</v>
      </c>
      <c r="J36" s="114">
        <v>25785</v>
      </c>
      <c r="K36" s="114">
        <v>10913</v>
      </c>
      <c r="L36" s="422">
        <v>15897</v>
      </c>
      <c r="M36" s="423">
        <v>13701</v>
      </c>
    </row>
    <row r="37" spans="1:13" s="110" customFormat="1" ht="11.1" customHeight="1" x14ac:dyDescent="0.2">
      <c r="A37" s="421" t="s">
        <v>389</v>
      </c>
      <c r="B37" s="115">
        <v>150868</v>
      </c>
      <c r="C37" s="114">
        <v>80428</v>
      </c>
      <c r="D37" s="114">
        <v>70440</v>
      </c>
      <c r="E37" s="114">
        <v>110486</v>
      </c>
      <c r="F37" s="114">
        <v>40381</v>
      </c>
      <c r="G37" s="114">
        <v>15350</v>
      </c>
      <c r="H37" s="114">
        <v>50956</v>
      </c>
      <c r="I37" s="115">
        <v>36949</v>
      </c>
      <c r="J37" s="114">
        <v>26072</v>
      </c>
      <c r="K37" s="114">
        <v>10877</v>
      </c>
      <c r="L37" s="422">
        <v>10388</v>
      </c>
      <c r="M37" s="423">
        <v>12130</v>
      </c>
    </row>
    <row r="38" spans="1:13" ht="15" customHeight="1" x14ac:dyDescent="0.2">
      <c r="A38" s="424" t="s">
        <v>396</v>
      </c>
      <c r="B38" s="115">
        <v>151057</v>
      </c>
      <c r="C38" s="114">
        <v>80806</v>
      </c>
      <c r="D38" s="114">
        <v>70251</v>
      </c>
      <c r="E38" s="114">
        <v>110443</v>
      </c>
      <c r="F38" s="114">
        <v>40614</v>
      </c>
      <c r="G38" s="114">
        <v>14853</v>
      </c>
      <c r="H38" s="114">
        <v>51370</v>
      </c>
      <c r="I38" s="115">
        <v>36454</v>
      </c>
      <c r="J38" s="114">
        <v>25704</v>
      </c>
      <c r="K38" s="114">
        <v>10750</v>
      </c>
      <c r="L38" s="422">
        <v>12901</v>
      </c>
      <c r="M38" s="423">
        <v>12720</v>
      </c>
    </row>
    <row r="39" spans="1:13" ht="11.1" customHeight="1" x14ac:dyDescent="0.2">
      <c r="A39" s="421" t="s">
        <v>387</v>
      </c>
      <c r="B39" s="115">
        <v>150872</v>
      </c>
      <c r="C39" s="114">
        <v>80753</v>
      </c>
      <c r="D39" s="114">
        <v>70119</v>
      </c>
      <c r="E39" s="114">
        <v>109872</v>
      </c>
      <c r="F39" s="114">
        <v>41000</v>
      </c>
      <c r="G39" s="114">
        <v>14301</v>
      </c>
      <c r="H39" s="114">
        <v>51887</v>
      </c>
      <c r="I39" s="115">
        <v>36834</v>
      </c>
      <c r="J39" s="114">
        <v>25948</v>
      </c>
      <c r="K39" s="114">
        <v>10886</v>
      </c>
      <c r="L39" s="422">
        <v>11512</v>
      </c>
      <c r="M39" s="423">
        <v>11274</v>
      </c>
    </row>
    <row r="40" spans="1:13" ht="11.1" customHeight="1" x14ac:dyDescent="0.2">
      <c r="A40" s="424" t="s">
        <v>388</v>
      </c>
      <c r="B40" s="115">
        <v>153567</v>
      </c>
      <c r="C40" s="114">
        <v>82337</v>
      </c>
      <c r="D40" s="114">
        <v>71230</v>
      </c>
      <c r="E40" s="114">
        <v>111796</v>
      </c>
      <c r="F40" s="114">
        <v>41771</v>
      </c>
      <c r="G40" s="114">
        <v>15783</v>
      </c>
      <c r="H40" s="114">
        <v>52507</v>
      </c>
      <c r="I40" s="115">
        <v>36567</v>
      </c>
      <c r="J40" s="114">
        <v>25430</v>
      </c>
      <c r="K40" s="114">
        <v>11137</v>
      </c>
      <c r="L40" s="422">
        <v>15941</v>
      </c>
      <c r="M40" s="423">
        <v>13642</v>
      </c>
    </row>
    <row r="41" spans="1:13" s="110" customFormat="1" ht="11.1" customHeight="1" x14ac:dyDescent="0.2">
      <c r="A41" s="421" t="s">
        <v>389</v>
      </c>
      <c r="B41" s="115">
        <v>152602</v>
      </c>
      <c r="C41" s="114">
        <v>81103</v>
      </c>
      <c r="D41" s="114">
        <v>71499</v>
      </c>
      <c r="E41" s="114">
        <v>110550</v>
      </c>
      <c r="F41" s="114">
        <v>42052</v>
      </c>
      <c r="G41" s="114">
        <v>15366</v>
      </c>
      <c r="H41" s="114">
        <v>52630</v>
      </c>
      <c r="I41" s="115">
        <v>36384</v>
      </c>
      <c r="J41" s="114">
        <v>25283</v>
      </c>
      <c r="K41" s="114">
        <v>11101</v>
      </c>
      <c r="L41" s="422">
        <v>11263</v>
      </c>
      <c r="M41" s="423">
        <v>12298</v>
      </c>
    </row>
    <row r="42" spans="1:13" ht="15" customHeight="1" x14ac:dyDescent="0.2">
      <c r="A42" s="421" t="s">
        <v>397</v>
      </c>
      <c r="B42" s="115">
        <v>151845</v>
      </c>
      <c r="C42" s="114">
        <v>80903</v>
      </c>
      <c r="D42" s="114">
        <v>70942</v>
      </c>
      <c r="E42" s="114">
        <v>109863</v>
      </c>
      <c r="F42" s="114">
        <v>41982</v>
      </c>
      <c r="G42" s="114">
        <v>14922</v>
      </c>
      <c r="H42" s="114">
        <v>52736</v>
      </c>
      <c r="I42" s="115">
        <v>35884</v>
      </c>
      <c r="J42" s="114">
        <v>24774</v>
      </c>
      <c r="K42" s="114">
        <v>11110</v>
      </c>
      <c r="L42" s="422">
        <v>12936</v>
      </c>
      <c r="M42" s="423">
        <v>13569</v>
      </c>
    </row>
    <row r="43" spans="1:13" ht="11.1" customHeight="1" x14ac:dyDescent="0.2">
      <c r="A43" s="421" t="s">
        <v>387</v>
      </c>
      <c r="B43" s="115">
        <v>151922</v>
      </c>
      <c r="C43" s="114">
        <v>81347</v>
      </c>
      <c r="D43" s="114">
        <v>70575</v>
      </c>
      <c r="E43" s="114">
        <v>109991</v>
      </c>
      <c r="F43" s="114">
        <v>41931</v>
      </c>
      <c r="G43" s="114">
        <v>14524</v>
      </c>
      <c r="H43" s="114">
        <v>53165</v>
      </c>
      <c r="I43" s="115">
        <v>36272</v>
      </c>
      <c r="J43" s="114">
        <v>25034</v>
      </c>
      <c r="K43" s="114">
        <v>11238</v>
      </c>
      <c r="L43" s="422">
        <v>12882</v>
      </c>
      <c r="M43" s="423">
        <v>12831</v>
      </c>
    </row>
    <row r="44" spans="1:13" ht="11.1" customHeight="1" x14ac:dyDescent="0.2">
      <c r="A44" s="421" t="s">
        <v>388</v>
      </c>
      <c r="B44" s="115">
        <v>154165</v>
      </c>
      <c r="C44" s="114">
        <v>82559</v>
      </c>
      <c r="D44" s="114">
        <v>71606</v>
      </c>
      <c r="E44" s="114">
        <v>111562</v>
      </c>
      <c r="F44" s="114">
        <v>42603</v>
      </c>
      <c r="G44" s="114">
        <v>15596</v>
      </c>
      <c r="H44" s="114">
        <v>53659</v>
      </c>
      <c r="I44" s="115">
        <v>36089</v>
      </c>
      <c r="J44" s="114">
        <v>24570</v>
      </c>
      <c r="K44" s="114">
        <v>11519</v>
      </c>
      <c r="L44" s="422">
        <v>16276</v>
      </c>
      <c r="M44" s="423">
        <v>14277</v>
      </c>
    </row>
    <row r="45" spans="1:13" s="110" customFormat="1" ht="11.1" customHeight="1" x14ac:dyDescent="0.2">
      <c r="A45" s="421" t="s">
        <v>389</v>
      </c>
      <c r="B45" s="115">
        <v>152683</v>
      </c>
      <c r="C45" s="114">
        <v>81110</v>
      </c>
      <c r="D45" s="114">
        <v>71573</v>
      </c>
      <c r="E45" s="114">
        <v>109853</v>
      </c>
      <c r="F45" s="114">
        <v>42830</v>
      </c>
      <c r="G45" s="114">
        <v>15208</v>
      </c>
      <c r="H45" s="114">
        <v>53634</v>
      </c>
      <c r="I45" s="115">
        <v>35925</v>
      </c>
      <c r="J45" s="114">
        <v>24478</v>
      </c>
      <c r="K45" s="114">
        <v>11447</v>
      </c>
      <c r="L45" s="422">
        <v>12316</v>
      </c>
      <c r="M45" s="423">
        <v>13799</v>
      </c>
    </row>
    <row r="46" spans="1:13" ht="15" customHeight="1" x14ac:dyDescent="0.2">
      <c r="A46" s="421" t="s">
        <v>398</v>
      </c>
      <c r="B46" s="115">
        <v>153368</v>
      </c>
      <c r="C46" s="114">
        <v>81685</v>
      </c>
      <c r="D46" s="114">
        <v>71683</v>
      </c>
      <c r="E46" s="114">
        <v>110481</v>
      </c>
      <c r="F46" s="114">
        <v>42887</v>
      </c>
      <c r="G46" s="114">
        <v>14996</v>
      </c>
      <c r="H46" s="114">
        <v>53891</v>
      </c>
      <c r="I46" s="115">
        <v>35513</v>
      </c>
      <c r="J46" s="114">
        <v>24131</v>
      </c>
      <c r="K46" s="114">
        <v>11382</v>
      </c>
      <c r="L46" s="422">
        <v>13439</v>
      </c>
      <c r="M46" s="423">
        <v>13404</v>
      </c>
    </row>
    <row r="47" spans="1:13" ht="11.1" customHeight="1" x14ac:dyDescent="0.2">
      <c r="A47" s="421" t="s">
        <v>387</v>
      </c>
      <c r="B47" s="115">
        <v>153163</v>
      </c>
      <c r="C47" s="114">
        <v>82034</v>
      </c>
      <c r="D47" s="114">
        <v>71129</v>
      </c>
      <c r="E47" s="114">
        <v>110150</v>
      </c>
      <c r="F47" s="114">
        <v>43013</v>
      </c>
      <c r="G47" s="114">
        <v>14639</v>
      </c>
      <c r="H47" s="114">
        <v>54077</v>
      </c>
      <c r="I47" s="115">
        <v>35471</v>
      </c>
      <c r="J47" s="114">
        <v>24144</v>
      </c>
      <c r="K47" s="114">
        <v>11327</v>
      </c>
      <c r="L47" s="422">
        <v>12275</v>
      </c>
      <c r="M47" s="423">
        <v>12659</v>
      </c>
    </row>
    <row r="48" spans="1:13" ht="11.1" customHeight="1" x14ac:dyDescent="0.2">
      <c r="A48" s="421" t="s">
        <v>388</v>
      </c>
      <c r="B48" s="115">
        <v>155781</v>
      </c>
      <c r="C48" s="114">
        <v>83082</v>
      </c>
      <c r="D48" s="114">
        <v>72699</v>
      </c>
      <c r="E48" s="114">
        <v>112066</v>
      </c>
      <c r="F48" s="114">
        <v>43715</v>
      </c>
      <c r="G48" s="114">
        <v>16011</v>
      </c>
      <c r="H48" s="114">
        <v>54607</v>
      </c>
      <c r="I48" s="115">
        <v>35324</v>
      </c>
      <c r="J48" s="114">
        <v>23584</v>
      </c>
      <c r="K48" s="114">
        <v>11740</v>
      </c>
      <c r="L48" s="422">
        <v>16289</v>
      </c>
      <c r="M48" s="423">
        <v>14437</v>
      </c>
    </row>
    <row r="49" spans="1:17" s="110" customFormat="1" ht="11.1" customHeight="1" x14ac:dyDescent="0.2">
      <c r="A49" s="421" t="s">
        <v>389</v>
      </c>
      <c r="B49" s="115">
        <v>154757</v>
      </c>
      <c r="C49" s="114">
        <v>81700</v>
      </c>
      <c r="D49" s="114">
        <v>73057</v>
      </c>
      <c r="E49" s="114">
        <v>110728</v>
      </c>
      <c r="F49" s="114">
        <v>44029</v>
      </c>
      <c r="G49" s="114">
        <v>15644</v>
      </c>
      <c r="H49" s="114">
        <v>54598</v>
      </c>
      <c r="I49" s="115">
        <v>35293</v>
      </c>
      <c r="J49" s="114">
        <v>23618</v>
      </c>
      <c r="K49" s="114">
        <v>11675</v>
      </c>
      <c r="L49" s="422">
        <v>12530</v>
      </c>
      <c r="M49" s="423">
        <v>13901</v>
      </c>
    </row>
    <row r="50" spans="1:17" ht="15" customHeight="1" x14ac:dyDescent="0.2">
      <c r="A50" s="421" t="s">
        <v>399</v>
      </c>
      <c r="B50" s="143">
        <v>153957</v>
      </c>
      <c r="C50" s="144">
        <v>81148</v>
      </c>
      <c r="D50" s="144">
        <v>72809</v>
      </c>
      <c r="E50" s="144">
        <v>109991</v>
      </c>
      <c r="F50" s="144">
        <v>43966</v>
      </c>
      <c r="G50" s="144">
        <v>14949</v>
      </c>
      <c r="H50" s="144">
        <v>54634</v>
      </c>
      <c r="I50" s="143">
        <v>33787</v>
      </c>
      <c r="J50" s="144">
        <v>22514</v>
      </c>
      <c r="K50" s="144">
        <v>11273</v>
      </c>
      <c r="L50" s="425">
        <v>12677</v>
      </c>
      <c r="M50" s="426">
        <v>13709</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0.38404360753221012</v>
      </c>
      <c r="C6" s="479">
        <f>'Tabelle 3.3'!J11</f>
        <v>-4.8601920423506888</v>
      </c>
      <c r="D6" s="480">
        <f t="shared" ref="D6:E9" si="0">IF(OR(AND(B6&gt;=-50,B6&lt;=50),ISNUMBER(B6)=FALSE),B6,"")</f>
        <v>0.38404360753221012</v>
      </c>
      <c r="E6" s="480">
        <f t="shared" si="0"/>
        <v>-4.8601920423506888</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-0.20180321762601858</v>
      </c>
      <c r="C7" s="479">
        <f>'Tabelle 3.1'!J23</f>
        <v>-4.2268774619623501</v>
      </c>
      <c r="D7" s="480">
        <f t="shared" si="0"/>
        <v>-0.20180321762601858</v>
      </c>
      <c r="E7" s="480">
        <f>IF(OR(AND(C7&gt;=-50,C7&lt;=50),ISNUMBER(C7)=FALSE),C7,"")</f>
        <v>-4.2268774619623501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0.38404360753221012</v>
      </c>
      <c r="C14" s="479">
        <f>'Tabelle 3.3'!J11</f>
        <v>-4.8601920423506888</v>
      </c>
      <c r="D14" s="480">
        <f>IF(OR(AND(B14&gt;=-50,B14&lt;=50),ISNUMBER(B14)=FALSE),B14,"")</f>
        <v>0.38404360753221012</v>
      </c>
      <c r="E14" s="480">
        <f>IF(OR(AND(C14&gt;=-50,C14&lt;=50),ISNUMBER(C14)=FALSE),C14,"")</f>
        <v>-4.8601920423506888</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2.6595744680851063</v>
      </c>
      <c r="C15" s="479">
        <f>'Tabelle 3.3'!J12</f>
        <v>32.758620689655174</v>
      </c>
      <c r="D15" s="480">
        <f t="shared" ref="D15:E45" si="3">IF(OR(AND(B15&gt;=-50,B15&lt;=50),ISNUMBER(B15)=FALSE),B15,"")</f>
        <v>2.6595744680851063</v>
      </c>
      <c r="E15" s="480">
        <f t="shared" si="3"/>
        <v>32.758620689655174</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1.3844822613210268</v>
      </c>
      <c r="C16" s="479">
        <f>'Tabelle 3.3'!J13</f>
        <v>-8.0246913580246915</v>
      </c>
      <c r="D16" s="480">
        <f t="shared" si="3"/>
        <v>1.3844822613210268</v>
      </c>
      <c r="E16" s="480">
        <f t="shared" si="3"/>
        <v>-8.0246913580246915</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-4.8177321853819377</v>
      </c>
      <c r="C17" s="479">
        <f>'Tabelle 3.3'!J14</f>
        <v>-1.6796640671865626</v>
      </c>
      <c r="D17" s="480">
        <f t="shared" si="3"/>
        <v>-4.8177321853819377</v>
      </c>
      <c r="E17" s="480">
        <f t="shared" si="3"/>
        <v>-1.6796640671865626</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-6.0013486176668911</v>
      </c>
      <c r="C18" s="479">
        <f>'Tabelle 3.3'!J15</f>
        <v>-0.37453183520599254</v>
      </c>
      <c r="D18" s="480">
        <f t="shared" si="3"/>
        <v>-6.0013486176668911</v>
      </c>
      <c r="E18" s="480">
        <f t="shared" si="3"/>
        <v>-0.37453183520599254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-4.3805554374175983</v>
      </c>
      <c r="C19" s="479">
        <f>'Tabelle 3.3'!J16</f>
        <v>-7.5167785234899327</v>
      </c>
      <c r="D19" s="480">
        <f t="shared" si="3"/>
        <v>-4.3805554374175983</v>
      </c>
      <c r="E19" s="480">
        <f t="shared" si="3"/>
        <v>-7.5167785234899327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-13.112745098039216</v>
      </c>
      <c r="C20" s="479">
        <f>'Tabelle 3.3'!J17</f>
        <v>25.619834710743802</v>
      </c>
      <c r="D20" s="480">
        <f t="shared" si="3"/>
        <v>-13.112745098039216</v>
      </c>
      <c r="E20" s="480">
        <f t="shared" si="3"/>
        <v>25.619834710743802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3.6215160660394106</v>
      </c>
      <c r="C21" s="479">
        <f>'Tabelle 3.3'!J18</f>
        <v>0.33898305084745761</v>
      </c>
      <c r="D21" s="480">
        <f t="shared" si="3"/>
        <v>3.6215160660394106</v>
      </c>
      <c r="E21" s="480">
        <f t="shared" si="3"/>
        <v>0.33898305084745761</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-1.087946564112944</v>
      </c>
      <c r="C22" s="479">
        <f>'Tabelle 3.3'!J19</f>
        <v>-1.9837126748799332</v>
      </c>
      <c r="D22" s="480">
        <f t="shared" si="3"/>
        <v>-1.087946564112944</v>
      </c>
      <c r="E22" s="480">
        <f t="shared" si="3"/>
        <v>-1.9837126748799332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2.8961292119186854</v>
      </c>
      <c r="C23" s="479">
        <f>'Tabelle 3.3'!J20</f>
        <v>-16.097190584662112</v>
      </c>
      <c r="D23" s="480">
        <f t="shared" si="3"/>
        <v>2.8961292119186854</v>
      </c>
      <c r="E23" s="480">
        <f t="shared" si="3"/>
        <v>-16.097190584662112</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0.40606388738494859</v>
      </c>
      <c r="C24" s="479">
        <f>'Tabelle 3.3'!J21</f>
        <v>-15.163430818382896</v>
      </c>
      <c r="D24" s="480">
        <f t="shared" si="3"/>
        <v>0.40606388738494859</v>
      </c>
      <c r="E24" s="480">
        <f t="shared" si="3"/>
        <v>-15.163430818382896</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2.9756669598358254</v>
      </c>
      <c r="C25" s="479">
        <f>'Tabelle 3.3'!J22</f>
        <v>-8.7142857142857135</v>
      </c>
      <c r="D25" s="480">
        <f t="shared" si="3"/>
        <v>2.9756669598358254</v>
      </c>
      <c r="E25" s="480">
        <f t="shared" si="3"/>
        <v>-8.7142857142857135</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-6.9890970086664797E-2</v>
      </c>
      <c r="C26" s="479">
        <f>'Tabelle 3.3'!J23</f>
        <v>2.8947368421052633</v>
      </c>
      <c r="D26" s="480">
        <f t="shared" si="3"/>
        <v>-6.9890970086664797E-2</v>
      </c>
      <c r="E26" s="480">
        <f t="shared" si="3"/>
        <v>2.8947368421052633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2.6597744360902253</v>
      </c>
      <c r="C27" s="479">
        <f>'Tabelle 3.3'!J24</f>
        <v>2.1642266072565244</v>
      </c>
      <c r="D27" s="480">
        <f t="shared" si="3"/>
        <v>2.6597744360902253</v>
      </c>
      <c r="E27" s="480">
        <f t="shared" si="3"/>
        <v>2.1642266072565244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7.9699419332802002E-2</v>
      </c>
      <c r="C28" s="479">
        <f>'Tabelle 3.3'!J25</f>
        <v>-3.3368832090876821</v>
      </c>
      <c r="D28" s="480">
        <f t="shared" si="3"/>
        <v>7.9699419332802002E-2</v>
      </c>
      <c r="E28" s="480">
        <f t="shared" si="3"/>
        <v>-3.3368832090876821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-13.541474228708664</v>
      </c>
      <c r="C29" s="479">
        <f>'Tabelle 3.3'!J26</f>
        <v>-23.135755258126196</v>
      </c>
      <c r="D29" s="480">
        <f t="shared" si="3"/>
        <v>-13.541474228708664</v>
      </c>
      <c r="E29" s="480">
        <f t="shared" si="3"/>
        <v>-23.135755258126196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1.4033217870148327</v>
      </c>
      <c r="C30" s="479">
        <f>'Tabelle 3.3'!J27</f>
        <v>4.9122807017543861</v>
      </c>
      <c r="D30" s="480">
        <f t="shared" si="3"/>
        <v>1.4033217870148327</v>
      </c>
      <c r="E30" s="480">
        <f t="shared" si="3"/>
        <v>4.9122807017543861</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1.7515691139979566</v>
      </c>
      <c r="C31" s="479">
        <f>'Tabelle 3.3'!J28</f>
        <v>0.68337129840546695</v>
      </c>
      <c r="D31" s="480">
        <f t="shared" si="3"/>
        <v>1.7515691139979566</v>
      </c>
      <c r="E31" s="480">
        <f t="shared" si="3"/>
        <v>0.68337129840546695</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5.6540084388185656</v>
      </c>
      <c r="C32" s="479">
        <f>'Tabelle 3.3'!J29</f>
        <v>-1.3533834586466165</v>
      </c>
      <c r="D32" s="480">
        <f t="shared" si="3"/>
        <v>5.6540084388185656</v>
      </c>
      <c r="E32" s="480">
        <f t="shared" si="3"/>
        <v>-1.3533834586466165</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2.9797265440829799</v>
      </c>
      <c r="C33" s="479">
        <f>'Tabelle 3.3'!J30</f>
        <v>-1.9218846869187849</v>
      </c>
      <c r="D33" s="480">
        <f t="shared" si="3"/>
        <v>2.9797265440829799</v>
      </c>
      <c r="E33" s="480">
        <f t="shared" si="3"/>
        <v>-1.9218846869187849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9.1903073286052006</v>
      </c>
      <c r="C34" s="479">
        <f>'Tabelle 3.3'!J31</f>
        <v>-4.585274930102516</v>
      </c>
      <c r="D34" s="480">
        <f t="shared" si="3"/>
        <v>9.1903073286052006</v>
      </c>
      <c r="E34" s="480">
        <f t="shared" si="3"/>
        <v>-4.585274930102516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2.6595744680851063</v>
      </c>
      <c r="C37" s="479">
        <f>'Tabelle 3.3'!J34</f>
        <v>32.758620689655174</v>
      </c>
      <c r="D37" s="480">
        <f t="shared" si="3"/>
        <v>2.6595744680851063</v>
      </c>
      <c r="E37" s="480">
        <f t="shared" si="3"/>
        <v>32.758620689655174</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-2.9207308696249483</v>
      </c>
      <c r="C38" s="479">
        <f>'Tabelle 3.3'!J35</f>
        <v>-1.2296444001329345</v>
      </c>
      <c r="D38" s="480">
        <f t="shared" si="3"/>
        <v>-2.9207308696249483</v>
      </c>
      <c r="E38" s="480">
        <f t="shared" si="3"/>
        <v>-1.2296444001329345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1.4120205851879126</v>
      </c>
      <c r="C39" s="479">
        <f>'Tabelle 3.3'!J36</f>
        <v>-5.2641311717931334</v>
      </c>
      <c r="D39" s="480">
        <f t="shared" si="3"/>
        <v>1.4120205851879126</v>
      </c>
      <c r="E39" s="480">
        <f t="shared" si="3"/>
        <v>-5.2641311717931334</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1.4120205851879126</v>
      </c>
      <c r="C45" s="479">
        <f>'Tabelle 3.3'!J36</f>
        <v>-5.2641311717931334</v>
      </c>
      <c r="D45" s="480">
        <f t="shared" si="3"/>
        <v>1.4120205851879126</v>
      </c>
      <c r="E45" s="480">
        <f t="shared" si="3"/>
        <v>-5.2641311717931334</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147261</v>
      </c>
      <c r="C51" s="486">
        <v>26810</v>
      </c>
      <c r="D51" s="486">
        <v>10331</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147805</v>
      </c>
      <c r="C52" s="486">
        <v>27212</v>
      </c>
      <c r="D52" s="486">
        <v>10396</v>
      </c>
      <c r="E52" s="487">
        <f t="shared" ref="E52:G70" si="11">IF($A$51=37802,IF(COUNTBLANK(B$51:B$70)&gt;0,#N/A,B52/B$51*100),IF(COUNTBLANK(B$51:B$75)&gt;0,#N/A,B52/B$51*100))</f>
        <v>100.36941213220065</v>
      </c>
      <c r="F52" s="487">
        <f t="shared" si="11"/>
        <v>101.49944050727339</v>
      </c>
      <c r="G52" s="487">
        <f t="shared" si="11"/>
        <v>100.62917432968734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149526</v>
      </c>
      <c r="C53" s="486">
        <v>27061</v>
      </c>
      <c r="D53" s="486">
        <v>10715</v>
      </c>
      <c r="E53" s="487">
        <f t="shared" si="11"/>
        <v>101.5380854401369</v>
      </c>
      <c r="F53" s="487">
        <f t="shared" si="11"/>
        <v>100.93621782916821</v>
      </c>
      <c r="G53" s="487">
        <f t="shared" si="11"/>
        <v>103.71696834769142</v>
      </c>
      <c r="H53" s="488">
        <f>IF(ISERROR(L53)=TRUE,IF(MONTH(A53)=MONTH(MAX(A$51:A$75)),A53,""),"")</f>
        <v>41883</v>
      </c>
      <c r="I53" s="487">
        <f t="shared" si="12"/>
        <v>101.5380854401369</v>
      </c>
      <c r="J53" s="487">
        <f t="shared" si="10"/>
        <v>100.93621782916821</v>
      </c>
      <c r="K53" s="487">
        <f t="shared" si="10"/>
        <v>103.71696834769142</v>
      </c>
      <c r="L53" s="487" t="e">
        <f t="shared" si="13"/>
        <v>#N/A</v>
      </c>
    </row>
    <row r="54" spans="1:14" ht="15" customHeight="1" x14ac:dyDescent="0.2">
      <c r="A54" s="489" t="s">
        <v>462</v>
      </c>
      <c r="B54" s="486">
        <v>148146</v>
      </c>
      <c r="C54" s="486">
        <v>27259</v>
      </c>
      <c r="D54" s="486">
        <v>10512</v>
      </c>
      <c r="E54" s="487">
        <f t="shared" si="11"/>
        <v>100.60097378124556</v>
      </c>
      <c r="F54" s="487">
        <f t="shared" si="11"/>
        <v>101.67474822827303</v>
      </c>
      <c r="G54" s="487">
        <f t="shared" si="11"/>
        <v>101.75200851805246</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148852</v>
      </c>
      <c r="C55" s="486">
        <v>26068</v>
      </c>
      <c r="D55" s="486">
        <v>10432</v>
      </c>
      <c r="E55" s="487">
        <f t="shared" si="11"/>
        <v>101.08039467340299</v>
      </c>
      <c r="F55" s="487">
        <f t="shared" si="11"/>
        <v>97.232375979112277</v>
      </c>
      <c r="G55" s="487">
        <f t="shared" si="11"/>
        <v>100.97764011228342</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149328</v>
      </c>
      <c r="C56" s="486">
        <v>26395</v>
      </c>
      <c r="D56" s="486">
        <v>10547</v>
      </c>
      <c r="E56" s="487">
        <f t="shared" si="11"/>
        <v>101.40363028907858</v>
      </c>
      <c r="F56" s="487">
        <f t="shared" si="11"/>
        <v>98.452070123088404</v>
      </c>
      <c r="G56" s="487">
        <f t="shared" si="11"/>
        <v>102.09079469557642</v>
      </c>
      <c r="H56" s="488" t="str">
        <f t="shared" si="14"/>
        <v/>
      </c>
      <c r="I56" s="487" t="str">
        <f t="shared" si="12"/>
        <v/>
      </c>
      <c r="J56" s="487" t="str">
        <f t="shared" si="10"/>
        <v/>
      </c>
      <c r="K56" s="487" t="str">
        <f t="shared" si="10"/>
        <v/>
      </c>
      <c r="L56" s="487" t="e">
        <f t="shared" si="13"/>
        <v>#N/A</v>
      </c>
    </row>
    <row r="57" spans="1:14" ht="15" customHeight="1" x14ac:dyDescent="0.2">
      <c r="A57" s="489">
        <v>42248</v>
      </c>
      <c r="B57" s="486">
        <v>151490</v>
      </c>
      <c r="C57" s="486">
        <v>25973</v>
      </c>
      <c r="D57" s="486">
        <v>10810</v>
      </c>
      <c r="E57" s="487">
        <f t="shared" si="11"/>
        <v>102.87177188800835</v>
      </c>
      <c r="F57" s="487">
        <f t="shared" si="11"/>
        <v>96.878030585602389</v>
      </c>
      <c r="G57" s="487">
        <f t="shared" si="11"/>
        <v>104.63653082954217</v>
      </c>
      <c r="H57" s="488">
        <f t="shared" si="14"/>
        <v>42248</v>
      </c>
      <c r="I57" s="487">
        <f t="shared" si="12"/>
        <v>102.87177188800835</v>
      </c>
      <c r="J57" s="487">
        <f t="shared" si="10"/>
        <v>96.878030585602389</v>
      </c>
      <c r="K57" s="487">
        <f t="shared" si="10"/>
        <v>104.63653082954217</v>
      </c>
      <c r="L57" s="487" t="e">
        <f t="shared" si="13"/>
        <v>#N/A</v>
      </c>
    </row>
    <row r="58" spans="1:14" ht="15" customHeight="1" x14ac:dyDescent="0.2">
      <c r="A58" s="489" t="s">
        <v>465</v>
      </c>
      <c r="B58" s="486">
        <v>149526</v>
      </c>
      <c r="C58" s="486">
        <v>26242</v>
      </c>
      <c r="D58" s="486">
        <v>10749</v>
      </c>
      <c r="E58" s="487">
        <f t="shared" si="11"/>
        <v>101.5380854401369</v>
      </c>
      <c r="F58" s="487">
        <f t="shared" si="11"/>
        <v>97.881387541961956</v>
      </c>
      <c r="G58" s="487">
        <f t="shared" si="11"/>
        <v>104.04607492014325</v>
      </c>
      <c r="H58" s="488" t="str">
        <f t="shared" si="14"/>
        <v/>
      </c>
      <c r="I58" s="487" t="str">
        <f t="shared" si="12"/>
        <v/>
      </c>
      <c r="J58" s="487" t="str">
        <f t="shared" si="10"/>
        <v/>
      </c>
      <c r="K58" s="487" t="str">
        <f t="shared" si="10"/>
        <v/>
      </c>
      <c r="L58" s="487" t="e">
        <f t="shared" si="13"/>
        <v>#N/A</v>
      </c>
    </row>
    <row r="59" spans="1:14" ht="15" customHeight="1" x14ac:dyDescent="0.2">
      <c r="A59" s="489" t="s">
        <v>466</v>
      </c>
      <c r="B59" s="486">
        <v>149310</v>
      </c>
      <c r="C59" s="486">
        <v>25926</v>
      </c>
      <c r="D59" s="486">
        <v>10603</v>
      </c>
      <c r="E59" s="487">
        <f t="shared" si="11"/>
        <v>101.3914070935278</v>
      </c>
      <c r="F59" s="487">
        <f t="shared" si="11"/>
        <v>96.702722864602762</v>
      </c>
      <c r="G59" s="487">
        <f t="shared" si="11"/>
        <v>102.63285257961473</v>
      </c>
      <c r="H59" s="488" t="str">
        <f t="shared" si="14"/>
        <v/>
      </c>
      <c r="I59" s="487" t="str">
        <f t="shared" si="12"/>
        <v/>
      </c>
      <c r="J59" s="487" t="str">
        <f t="shared" si="10"/>
        <v/>
      </c>
      <c r="K59" s="487" t="str">
        <f t="shared" si="10"/>
        <v/>
      </c>
      <c r="L59" s="487" t="e">
        <f t="shared" si="13"/>
        <v>#N/A</v>
      </c>
    </row>
    <row r="60" spans="1:14" ht="15" customHeight="1" x14ac:dyDescent="0.2">
      <c r="A60" s="489" t="s">
        <v>467</v>
      </c>
      <c r="B60" s="486">
        <v>149965</v>
      </c>
      <c r="C60" s="486">
        <v>26238</v>
      </c>
      <c r="D60" s="486">
        <v>10647</v>
      </c>
      <c r="E60" s="487">
        <f t="shared" si="11"/>
        <v>101.83619559829147</v>
      </c>
      <c r="F60" s="487">
        <f t="shared" si="11"/>
        <v>97.866467735919443</v>
      </c>
      <c r="G60" s="487">
        <f t="shared" si="11"/>
        <v>103.05875520278774</v>
      </c>
      <c r="H60" s="488" t="str">
        <f t="shared" si="14"/>
        <v/>
      </c>
      <c r="I60" s="487" t="str">
        <f t="shared" si="12"/>
        <v/>
      </c>
      <c r="J60" s="487" t="str">
        <f t="shared" si="10"/>
        <v/>
      </c>
      <c r="K60" s="487" t="str">
        <f t="shared" si="10"/>
        <v/>
      </c>
      <c r="L60" s="487" t="e">
        <f t="shared" si="13"/>
        <v>#N/A</v>
      </c>
    </row>
    <row r="61" spans="1:14" ht="15" customHeight="1" x14ac:dyDescent="0.2">
      <c r="A61" s="489">
        <v>42614</v>
      </c>
      <c r="B61" s="486">
        <v>152498</v>
      </c>
      <c r="C61" s="486">
        <v>25785</v>
      </c>
      <c r="D61" s="486">
        <v>10913</v>
      </c>
      <c r="E61" s="487">
        <f t="shared" si="11"/>
        <v>103.55627083885075</v>
      </c>
      <c r="F61" s="487">
        <f t="shared" si="11"/>
        <v>96.176799701603883</v>
      </c>
      <c r="G61" s="487">
        <f t="shared" si="11"/>
        <v>105.63353015196979</v>
      </c>
      <c r="H61" s="488">
        <f t="shared" si="14"/>
        <v>42614</v>
      </c>
      <c r="I61" s="487">
        <f t="shared" si="12"/>
        <v>103.55627083885075</v>
      </c>
      <c r="J61" s="487">
        <f t="shared" si="10"/>
        <v>96.176799701603883</v>
      </c>
      <c r="K61" s="487">
        <f t="shared" si="10"/>
        <v>105.63353015196979</v>
      </c>
      <c r="L61" s="487" t="e">
        <f t="shared" si="13"/>
        <v>#N/A</v>
      </c>
    </row>
    <row r="62" spans="1:14" ht="15" customHeight="1" x14ac:dyDescent="0.2">
      <c r="A62" s="489" t="s">
        <v>468</v>
      </c>
      <c r="B62" s="486">
        <v>150868</v>
      </c>
      <c r="C62" s="486">
        <v>26072</v>
      </c>
      <c r="D62" s="486">
        <v>10877</v>
      </c>
      <c r="E62" s="487">
        <f t="shared" si="11"/>
        <v>102.44939257508776</v>
      </c>
      <c r="F62" s="487">
        <f t="shared" si="11"/>
        <v>97.24729578515479</v>
      </c>
      <c r="G62" s="487">
        <f t="shared" si="11"/>
        <v>105.28506436937373</v>
      </c>
      <c r="H62" s="488" t="str">
        <f t="shared" si="14"/>
        <v/>
      </c>
      <c r="I62" s="487" t="str">
        <f t="shared" si="12"/>
        <v/>
      </c>
      <c r="J62" s="487" t="str">
        <f t="shared" si="10"/>
        <v/>
      </c>
      <c r="K62" s="487" t="str">
        <f t="shared" si="10"/>
        <v/>
      </c>
      <c r="L62" s="487" t="e">
        <f t="shared" si="13"/>
        <v>#N/A</v>
      </c>
    </row>
    <row r="63" spans="1:14" ht="15" customHeight="1" x14ac:dyDescent="0.2">
      <c r="A63" s="489" t="s">
        <v>469</v>
      </c>
      <c r="B63" s="486">
        <v>151057</v>
      </c>
      <c r="C63" s="486">
        <v>25704</v>
      </c>
      <c r="D63" s="486">
        <v>10750</v>
      </c>
      <c r="E63" s="487">
        <f t="shared" si="11"/>
        <v>102.57773612837072</v>
      </c>
      <c r="F63" s="487">
        <f t="shared" si="11"/>
        <v>95.874673629242821</v>
      </c>
      <c r="G63" s="487">
        <f t="shared" si="11"/>
        <v>104.05575452521536</v>
      </c>
      <c r="H63" s="488" t="str">
        <f t="shared" si="14"/>
        <v/>
      </c>
      <c r="I63" s="487" t="str">
        <f t="shared" si="12"/>
        <v/>
      </c>
      <c r="J63" s="487" t="str">
        <f t="shared" si="10"/>
        <v/>
      </c>
      <c r="K63" s="487" t="str">
        <f t="shared" si="10"/>
        <v/>
      </c>
      <c r="L63" s="487" t="e">
        <f t="shared" si="13"/>
        <v>#N/A</v>
      </c>
    </row>
    <row r="64" spans="1:14" ht="15" customHeight="1" x14ac:dyDescent="0.2">
      <c r="A64" s="489" t="s">
        <v>470</v>
      </c>
      <c r="B64" s="486">
        <v>150872</v>
      </c>
      <c r="C64" s="486">
        <v>25948</v>
      </c>
      <c r="D64" s="486">
        <v>10886</v>
      </c>
      <c r="E64" s="487">
        <f t="shared" si="11"/>
        <v>102.45210884076572</v>
      </c>
      <c r="F64" s="487">
        <f t="shared" si="11"/>
        <v>96.784781797836629</v>
      </c>
      <c r="G64" s="487">
        <f t="shared" si="11"/>
        <v>105.37218081502276</v>
      </c>
      <c r="H64" s="488" t="str">
        <f t="shared" si="14"/>
        <v/>
      </c>
      <c r="I64" s="487" t="str">
        <f t="shared" si="12"/>
        <v/>
      </c>
      <c r="J64" s="487" t="str">
        <f t="shared" si="10"/>
        <v/>
      </c>
      <c r="K64" s="487" t="str">
        <f t="shared" si="10"/>
        <v/>
      </c>
      <c r="L64" s="487" t="e">
        <f t="shared" si="13"/>
        <v>#N/A</v>
      </c>
    </row>
    <row r="65" spans="1:12" ht="15" customHeight="1" x14ac:dyDescent="0.2">
      <c r="A65" s="489">
        <v>42979</v>
      </c>
      <c r="B65" s="486">
        <v>153567</v>
      </c>
      <c r="C65" s="486">
        <v>25430</v>
      </c>
      <c r="D65" s="486">
        <v>11137</v>
      </c>
      <c r="E65" s="487">
        <f t="shared" si="11"/>
        <v>104.2821928412818</v>
      </c>
      <c r="F65" s="487">
        <f t="shared" si="11"/>
        <v>94.852666915330104</v>
      </c>
      <c r="G65" s="487">
        <f t="shared" si="11"/>
        <v>107.80176168812312</v>
      </c>
      <c r="H65" s="488">
        <f t="shared" si="14"/>
        <v>42979</v>
      </c>
      <c r="I65" s="487">
        <f t="shared" si="12"/>
        <v>104.2821928412818</v>
      </c>
      <c r="J65" s="487">
        <f t="shared" si="10"/>
        <v>94.852666915330104</v>
      </c>
      <c r="K65" s="487">
        <f t="shared" si="10"/>
        <v>107.80176168812312</v>
      </c>
      <c r="L65" s="487" t="e">
        <f t="shared" si="13"/>
        <v>#N/A</v>
      </c>
    </row>
    <row r="66" spans="1:12" ht="15" customHeight="1" x14ac:dyDescent="0.2">
      <c r="A66" s="489" t="s">
        <v>471</v>
      </c>
      <c r="B66" s="486">
        <v>152602</v>
      </c>
      <c r="C66" s="486">
        <v>25283</v>
      </c>
      <c r="D66" s="486">
        <v>11101</v>
      </c>
      <c r="E66" s="487">
        <f t="shared" si="11"/>
        <v>103.62689374647734</v>
      </c>
      <c r="F66" s="487">
        <f t="shared" si="11"/>
        <v>94.304364043267441</v>
      </c>
      <c r="G66" s="487">
        <f t="shared" si="11"/>
        <v>107.45329590552706</v>
      </c>
      <c r="H66" s="488" t="str">
        <f t="shared" si="14"/>
        <v/>
      </c>
      <c r="I66" s="487" t="str">
        <f t="shared" si="12"/>
        <v/>
      </c>
      <c r="J66" s="487" t="str">
        <f t="shared" si="10"/>
        <v/>
      </c>
      <c r="K66" s="487" t="str">
        <f t="shared" si="10"/>
        <v/>
      </c>
      <c r="L66" s="487" t="e">
        <f t="shared" si="13"/>
        <v>#N/A</v>
      </c>
    </row>
    <row r="67" spans="1:12" ht="15" customHeight="1" x14ac:dyDescent="0.2">
      <c r="A67" s="489" t="s">
        <v>472</v>
      </c>
      <c r="B67" s="486">
        <v>151845</v>
      </c>
      <c r="C67" s="486">
        <v>24774</v>
      </c>
      <c r="D67" s="486">
        <v>11110</v>
      </c>
      <c r="E67" s="487">
        <f t="shared" si="11"/>
        <v>103.11284046692606</v>
      </c>
      <c r="F67" s="487">
        <f t="shared" si="11"/>
        <v>92.405818724356578</v>
      </c>
      <c r="G67" s="487">
        <f t="shared" si="11"/>
        <v>107.54041235117606</v>
      </c>
      <c r="H67" s="488" t="str">
        <f t="shared" si="14"/>
        <v/>
      </c>
      <c r="I67" s="487" t="str">
        <f t="shared" si="12"/>
        <v/>
      </c>
      <c r="J67" s="487" t="str">
        <f t="shared" si="12"/>
        <v/>
      </c>
      <c r="K67" s="487" t="str">
        <f t="shared" si="12"/>
        <v/>
      </c>
      <c r="L67" s="487" t="e">
        <f t="shared" si="13"/>
        <v>#N/A</v>
      </c>
    </row>
    <row r="68" spans="1:12" ht="15" customHeight="1" x14ac:dyDescent="0.2">
      <c r="A68" s="489" t="s">
        <v>473</v>
      </c>
      <c r="B68" s="486">
        <v>151922</v>
      </c>
      <c r="C68" s="486">
        <v>25034</v>
      </c>
      <c r="D68" s="486">
        <v>11238</v>
      </c>
      <c r="E68" s="487">
        <f t="shared" si="11"/>
        <v>103.16512858122653</v>
      </c>
      <c r="F68" s="487">
        <f t="shared" si="11"/>
        <v>93.375606117120483</v>
      </c>
      <c r="G68" s="487">
        <f t="shared" si="11"/>
        <v>108.77940180040655</v>
      </c>
      <c r="H68" s="488" t="str">
        <f t="shared" si="14"/>
        <v/>
      </c>
      <c r="I68" s="487" t="str">
        <f t="shared" si="12"/>
        <v/>
      </c>
      <c r="J68" s="487" t="str">
        <f t="shared" si="12"/>
        <v/>
      </c>
      <c r="K68" s="487" t="str">
        <f t="shared" si="12"/>
        <v/>
      </c>
      <c r="L68" s="487" t="e">
        <f t="shared" si="13"/>
        <v>#N/A</v>
      </c>
    </row>
    <row r="69" spans="1:12" ht="15" customHeight="1" x14ac:dyDescent="0.2">
      <c r="A69" s="489">
        <v>43344</v>
      </c>
      <c r="B69" s="486">
        <v>154165</v>
      </c>
      <c r="C69" s="486">
        <v>24570</v>
      </c>
      <c r="D69" s="486">
        <v>11519</v>
      </c>
      <c r="E69" s="487">
        <f t="shared" si="11"/>
        <v>104.68827456013472</v>
      </c>
      <c r="F69" s="487">
        <f t="shared" si="11"/>
        <v>91.64490861618799</v>
      </c>
      <c r="G69" s="487">
        <f t="shared" si="11"/>
        <v>111.49937082567033</v>
      </c>
      <c r="H69" s="488">
        <f t="shared" si="14"/>
        <v>43344</v>
      </c>
      <c r="I69" s="487">
        <f t="shared" si="12"/>
        <v>104.68827456013472</v>
      </c>
      <c r="J69" s="487">
        <f t="shared" si="12"/>
        <v>91.64490861618799</v>
      </c>
      <c r="K69" s="487">
        <f t="shared" si="12"/>
        <v>111.49937082567033</v>
      </c>
      <c r="L69" s="487" t="e">
        <f t="shared" si="13"/>
        <v>#N/A</v>
      </c>
    </row>
    <row r="70" spans="1:12" ht="15" customHeight="1" x14ac:dyDescent="0.2">
      <c r="A70" s="489" t="s">
        <v>474</v>
      </c>
      <c r="B70" s="486">
        <v>152683</v>
      </c>
      <c r="C70" s="486">
        <v>24478</v>
      </c>
      <c r="D70" s="486">
        <v>11447</v>
      </c>
      <c r="E70" s="487">
        <f t="shared" si="11"/>
        <v>103.68189812645574</v>
      </c>
      <c r="F70" s="487">
        <f t="shared" si="11"/>
        <v>91.301753077210009</v>
      </c>
      <c r="G70" s="487">
        <f t="shared" si="11"/>
        <v>110.80243926047817</v>
      </c>
      <c r="H70" s="488" t="str">
        <f t="shared" si="14"/>
        <v/>
      </c>
      <c r="I70" s="487" t="str">
        <f t="shared" si="12"/>
        <v/>
      </c>
      <c r="J70" s="487" t="str">
        <f t="shared" si="12"/>
        <v/>
      </c>
      <c r="K70" s="487" t="str">
        <f t="shared" si="12"/>
        <v/>
      </c>
      <c r="L70" s="487" t="e">
        <f t="shared" si="13"/>
        <v>#N/A</v>
      </c>
    </row>
    <row r="71" spans="1:12" ht="15" customHeight="1" x14ac:dyDescent="0.2">
      <c r="A71" s="489" t="s">
        <v>475</v>
      </c>
      <c r="B71" s="486">
        <v>153368</v>
      </c>
      <c r="C71" s="486">
        <v>24131</v>
      </c>
      <c r="D71" s="486">
        <v>11382</v>
      </c>
      <c r="E71" s="490">
        <f t="shared" ref="E71:G75" si="15">IF($A$51=37802,IF(COUNTBLANK(B$51:B$70)&gt;0,#N/A,IF(ISBLANK(B71)=FALSE,B71/B$51*100,#N/A)),IF(COUNTBLANK(B$51:B$75)&gt;0,#N/A,B71/B$51*100))</f>
        <v>104.147058623804</v>
      </c>
      <c r="F71" s="490">
        <f t="shared" si="15"/>
        <v>90.007459903021257</v>
      </c>
      <c r="G71" s="490">
        <f t="shared" si="15"/>
        <v>110.17326493079082</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153163</v>
      </c>
      <c r="C72" s="486">
        <v>24144</v>
      </c>
      <c r="D72" s="486">
        <v>11327</v>
      </c>
      <c r="E72" s="490">
        <f t="shared" si="15"/>
        <v>104.00785000780925</v>
      </c>
      <c r="F72" s="490">
        <f t="shared" si="15"/>
        <v>90.055949272659447</v>
      </c>
      <c r="G72" s="490">
        <f t="shared" si="15"/>
        <v>109.64088665182462</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155781</v>
      </c>
      <c r="C73" s="486">
        <v>23584</v>
      </c>
      <c r="D73" s="486">
        <v>11740</v>
      </c>
      <c r="E73" s="490">
        <f t="shared" si="15"/>
        <v>105.78564589402491</v>
      </c>
      <c r="F73" s="490">
        <f t="shared" si="15"/>
        <v>87.967176426706445</v>
      </c>
      <c r="G73" s="490">
        <f t="shared" si="15"/>
        <v>113.6385635466073</v>
      </c>
      <c r="H73" s="491">
        <f>IF(A$51=37802,IF(ISERROR(L73)=TRUE,IF(ISBLANK(A73)=FALSE,IF(MONTH(A73)=MONTH(MAX(A$51:A$75)),A73,""),""),""),IF(ISERROR(L73)=TRUE,IF(MONTH(A73)=MONTH(MAX(A$51:A$75)),A73,""),""))</f>
        <v>43709</v>
      </c>
      <c r="I73" s="487">
        <f t="shared" si="12"/>
        <v>105.78564589402491</v>
      </c>
      <c r="J73" s="487">
        <f t="shared" si="12"/>
        <v>87.967176426706445</v>
      </c>
      <c r="K73" s="487">
        <f t="shared" si="12"/>
        <v>113.6385635466073</v>
      </c>
      <c r="L73" s="487" t="e">
        <f t="shared" si="13"/>
        <v>#N/A</v>
      </c>
    </row>
    <row r="74" spans="1:12" ht="15" customHeight="1" x14ac:dyDescent="0.2">
      <c r="A74" s="489" t="s">
        <v>477</v>
      </c>
      <c r="B74" s="486">
        <v>154757</v>
      </c>
      <c r="C74" s="486">
        <v>23618</v>
      </c>
      <c r="D74" s="486">
        <v>11675</v>
      </c>
      <c r="E74" s="490">
        <f t="shared" si="15"/>
        <v>105.09028188047074</v>
      </c>
      <c r="F74" s="490">
        <f t="shared" si="15"/>
        <v>88.093994778067881</v>
      </c>
      <c r="G74" s="490">
        <f t="shared" si="15"/>
        <v>113.00938921691994</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153957</v>
      </c>
      <c r="C75" s="492">
        <v>22514</v>
      </c>
      <c r="D75" s="492">
        <v>11273</v>
      </c>
      <c r="E75" s="490">
        <f t="shared" si="15"/>
        <v>104.54702874488153</v>
      </c>
      <c r="F75" s="490">
        <f t="shared" si="15"/>
        <v>83.976128310331973</v>
      </c>
      <c r="G75" s="490">
        <f t="shared" si="15"/>
        <v>109.11818797793049</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105.78564589402491</v>
      </c>
      <c r="J77" s="487">
        <f>IF(J75&lt;&gt;"",J75,IF(J74&lt;&gt;"",J74,IF(J73&lt;&gt;"",J73,IF(J72&lt;&gt;"",J72,IF(J71&lt;&gt;"",J71,IF(J70&lt;&gt;"",J70,""))))))</f>
        <v>87.967176426706445</v>
      </c>
      <c r="K77" s="487">
        <f>IF(K75&lt;&gt;"",K75,IF(K74&lt;&gt;"",K74,IF(K73&lt;&gt;"",K73,IF(K72&lt;&gt;"",K72,IF(K71&lt;&gt;"",K71,IF(K70&lt;&gt;"",K70,""))))))</f>
        <v>113.6385635466073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+5,8%</v>
      </c>
      <c r="J79" s="487" t="str">
        <f>"GeB - ausschließlich: "&amp;IF(J77&gt;100,"+","")&amp;TEXT(J77-100,"0,0")&amp;"%"</f>
        <v>GeB - ausschließlich: -12,0%</v>
      </c>
      <c r="K79" s="487" t="str">
        <f>"GeB - im Nebenjob: "&amp;IF(K77&gt;100,"+","")&amp;TEXT(K77-100,"0,0")&amp;"%"</f>
        <v>GeB - im Nebenjob: +13,6%</v>
      </c>
    </row>
    <row r="81" spans="9:9" ht="15" customHeight="1" x14ac:dyDescent="0.2">
      <c r="I81" s="487" t="str">
        <f>IF(ISERROR(HLOOKUP(1,I$78:K$79,2,FALSE)),"",HLOOKUP(1,I$78:K$79,2,FALSE))</f>
        <v>GeB - im Nebenjob: +13,6%</v>
      </c>
    </row>
    <row r="82" spans="9:9" ht="15" customHeight="1" x14ac:dyDescent="0.2">
      <c r="I82" s="487" t="str">
        <f>IF(ISERROR(HLOOKUP(2,I$78:K$79,2,FALSE)),"",HLOOKUP(2,I$78:K$79,2,FALSE))</f>
        <v>SvB: +5,8%</v>
      </c>
    </row>
    <row r="83" spans="9:9" ht="15" customHeight="1" x14ac:dyDescent="0.2">
      <c r="I83" s="487" t="str">
        <f>IF(ISERROR(HLOOKUP(3,I$78:K$79,2,FALSE)),"",HLOOKUP(3,I$78:K$79,2,FALSE))</f>
        <v>GeB - ausschließlich: -12,0%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153957</v>
      </c>
      <c r="E12" s="114">
        <v>154757</v>
      </c>
      <c r="F12" s="114">
        <v>155781</v>
      </c>
      <c r="G12" s="114">
        <v>153163</v>
      </c>
      <c r="H12" s="114">
        <v>153368</v>
      </c>
      <c r="I12" s="115">
        <v>589</v>
      </c>
      <c r="J12" s="116">
        <v>0.38404360753221012</v>
      </c>
      <c r="N12" s="117"/>
    </row>
    <row r="13" spans="1:15" s="110" customFormat="1" ht="13.5" customHeight="1" x14ac:dyDescent="0.2">
      <c r="A13" s="118" t="s">
        <v>105</v>
      </c>
      <c r="B13" s="119" t="s">
        <v>106</v>
      </c>
      <c r="C13" s="113">
        <v>52.708223724806274</v>
      </c>
      <c r="D13" s="114">
        <v>81148</v>
      </c>
      <c r="E13" s="114">
        <v>81700</v>
      </c>
      <c r="F13" s="114">
        <v>83082</v>
      </c>
      <c r="G13" s="114">
        <v>82034</v>
      </c>
      <c r="H13" s="114">
        <v>81685</v>
      </c>
      <c r="I13" s="115">
        <v>-537</v>
      </c>
      <c r="J13" s="116">
        <v>-0.6574034400440717</v>
      </c>
    </row>
    <row r="14" spans="1:15" s="110" customFormat="1" ht="13.5" customHeight="1" x14ac:dyDescent="0.2">
      <c r="A14" s="120"/>
      <c r="B14" s="119" t="s">
        <v>107</v>
      </c>
      <c r="C14" s="113">
        <v>47.291776275193726</v>
      </c>
      <c r="D14" s="114">
        <v>72809</v>
      </c>
      <c r="E14" s="114">
        <v>73057</v>
      </c>
      <c r="F14" s="114">
        <v>72699</v>
      </c>
      <c r="G14" s="114">
        <v>71129</v>
      </c>
      <c r="H14" s="114">
        <v>71683</v>
      </c>
      <c r="I14" s="115">
        <v>1126</v>
      </c>
      <c r="J14" s="116">
        <v>1.5708047933261722</v>
      </c>
    </row>
    <row r="15" spans="1:15" s="110" customFormat="1" ht="13.5" customHeight="1" x14ac:dyDescent="0.2">
      <c r="A15" s="118" t="s">
        <v>105</v>
      </c>
      <c r="B15" s="121" t="s">
        <v>108</v>
      </c>
      <c r="C15" s="113">
        <v>9.7098540501568618</v>
      </c>
      <c r="D15" s="114">
        <v>14949</v>
      </c>
      <c r="E15" s="114">
        <v>15644</v>
      </c>
      <c r="F15" s="114">
        <v>16011</v>
      </c>
      <c r="G15" s="114">
        <v>14639</v>
      </c>
      <c r="H15" s="114">
        <v>14996</v>
      </c>
      <c r="I15" s="115">
        <v>-47</v>
      </c>
      <c r="J15" s="116">
        <v>-0.31341691117631371</v>
      </c>
    </row>
    <row r="16" spans="1:15" s="110" customFormat="1" ht="13.5" customHeight="1" x14ac:dyDescent="0.2">
      <c r="A16" s="118"/>
      <c r="B16" s="121" t="s">
        <v>109</v>
      </c>
      <c r="C16" s="113">
        <v>67.07457277031898</v>
      </c>
      <c r="D16" s="114">
        <v>103266</v>
      </c>
      <c r="E16" s="114">
        <v>103597</v>
      </c>
      <c r="F16" s="114">
        <v>104525</v>
      </c>
      <c r="G16" s="114">
        <v>103921</v>
      </c>
      <c r="H16" s="114">
        <v>104202</v>
      </c>
      <c r="I16" s="115">
        <v>-936</v>
      </c>
      <c r="J16" s="116">
        <v>-0.89825531179823803</v>
      </c>
    </row>
    <row r="17" spans="1:10" s="110" customFormat="1" ht="13.5" customHeight="1" x14ac:dyDescent="0.2">
      <c r="A17" s="118"/>
      <c r="B17" s="121" t="s">
        <v>110</v>
      </c>
      <c r="C17" s="113">
        <v>21.778808368570445</v>
      </c>
      <c r="D17" s="114">
        <v>33530</v>
      </c>
      <c r="E17" s="114">
        <v>33301</v>
      </c>
      <c r="F17" s="114">
        <v>33070</v>
      </c>
      <c r="G17" s="114">
        <v>32501</v>
      </c>
      <c r="H17" s="114">
        <v>32178</v>
      </c>
      <c r="I17" s="115">
        <v>1352</v>
      </c>
      <c r="J17" s="116">
        <v>4.2016284417925291</v>
      </c>
    </row>
    <row r="18" spans="1:10" s="110" customFormat="1" ht="13.5" customHeight="1" x14ac:dyDescent="0.2">
      <c r="A18" s="120"/>
      <c r="B18" s="121" t="s">
        <v>111</v>
      </c>
      <c r="C18" s="113">
        <v>1.4367648109537079</v>
      </c>
      <c r="D18" s="114">
        <v>2212</v>
      </c>
      <c r="E18" s="114">
        <v>2215</v>
      </c>
      <c r="F18" s="114">
        <v>2175</v>
      </c>
      <c r="G18" s="114">
        <v>2102</v>
      </c>
      <c r="H18" s="114">
        <v>1992</v>
      </c>
      <c r="I18" s="115">
        <v>220</v>
      </c>
      <c r="J18" s="116">
        <v>11.04417670682731</v>
      </c>
    </row>
    <row r="19" spans="1:10" s="110" customFormat="1" ht="13.5" customHeight="1" x14ac:dyDescent="0.2">
      <c r="A19" s="120"/>
      <c r="B19" s="121" t="s">
        <v>112</v>
      </c>
      <c r="C19" s="113">
        <v>0.40206031554265154</v>
      </c>
      <c r="D19" s="114">
        <v>619</v>
      </c>
      <c r="E19" s="114">
        <v>607</v>
      </c>
      <c r="F19" s="114">
        <v>644</v>
      </c>
      <c r="G19" s="114">
        <v>599</v>
      </c>
      <c r="H19" s="114">
        <v>564</v>
      </c>
      <c r="I19" s="115">
        <v>55</v>
      </c>
      <c r="J19" s="116">
        <v>9.75177304964539</v>
      </c>
    </row>
    <row r="20" spans="1:10" s="110" customFormat="1" ht="13.5" customHeight="1" x14ac:dyDescent="0.2">
      <c r="A20" s="118" t="s">
        <v>113</v>
      </c>
      <c r="B20" s="122" t="s">
        <v>114</v>
      </c>
      <c r="C20" s="113">
        <v>71.442675552264589</v>
      </c>
      <c r="D20" s="114">
        <v>109991</v>
      </c>
      <c r="E20" s="114">
        <v>110728</v>
      </c>
      <c r="F20" s="114">
        <v>112066</v>
      </c>
      <c r="G20" s="114">
        <v>110150</v>
      </c>
      <c r="H20" s="114">
        <v>110481</v>
      </c>
      <c r="I20" s="115">
        <v>-490</v>
      </c>
      <c r="J20" s="116">
        <v>-0.44351517455490086</v>
      </c>
    </row>
    <row r="21" spans="1:10" s="110" customFormat="1" ht="13.5" customHeight="1" x14ac:dyDescent="0.2">
      <c r="A21" s="120"/>
      <c r="B21" s="122" t="s">
        <v>115</v>
      </c>
      <c r="C21" s="113">
        <v>28.557324447735407</v>
      </c>
      <c r="D21" s="114">
        <v>43966</v>
      </c>
      <c r="E21" s="114">
        <v>44029</v>
      </c>
      <c r="F21" s="114">
        <v>43715</v>
      </c>
      <c r="G21" s="114">
        <v>43013</v>
      </c>
      <c r="H21" s="114">
        <v>42887</v>
      </c>
      <c r="I21" s="115">
        <v>1079</v>
      </c>
      <c r="J21" s="116">
        <v>2.5159139133070627</v>
      </c>
    </row>
    <row r="22" spans="1:10" s="110" customFormat="1" ht="13.5" customHeight="1" x14ac:dyDescent="0.2">
      <c r="A22" s="118" t="s">
        <v>113</v>
      </c>
      <c r="B22" s="122" t="s">
        <v>116</v>
      </c>
      <c r="C22" s="113">
        <v>84.551530622186718</v>
      </c>
      <c r="D22" s="114">
        <v>130173</v>
      </c>
      <c r="E22" s="114">
        <v>131107</v>
      </c>
      <c r="F22" s="114">
        <v>131522</v>
      </c>
      <c r="G22" s="114">
        <v>129052</v>
      </c>
      <c r="H22" s="114">
        <v>129690</v>
      </c>
      <c r="I22" s="115">
        <v>483</v>
      </c>
      <c r="J22" s="116">
        <v>0.37242655563266253</v>
      </c>
    </row>
    <row r="23" spans="1:10" s="110" customFormat="1" ht="13.5" customHeight="1" x14ac:dyDescent="0.2">
      <c r="A23" s="123"/>
      <c r="B23" s="124" t="s">
        <v>117</v>
      </c>
      <c r="C23" s="125">
        <v>15.412745117143098</v>
      </c>
      <c r="D23" s="114">
        <v>23729</v>
      </c>
      <c r="E23" s="114">
        <v>23596</v>
      </c>
      <c r="F23" s="114">
        <v>24203</v>
      </c>
      <c r="G23" s="114">
        <v>24058</v>
      </c>
      <c r="H23" s="114">
        <v>23624</v>
      </c>
      <c r="I23" s="115">
        <v>105</v>
      </c>
      <c r="J23" s="116">
        <v>0.44446325770402978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33787</v>
      </c>
      <c r="E26" s="114">
        <v>35293</v>
      </c>
      <c r="F26" s="114">
        <v>35324</v>
      </c>
      <c r="G26" s="114">
        <v>35471</v>
      </c>
      <c r="H26" s="140">
        <v>35513</v>
      </c>
      <c r="I26" s="115">
        <v>-1726</v>
      </c>
      <c r="J26" s="116">
        <v>-4.8601920423506888</v>
      </c>
    </row>
    <row r="27" spans="1:10" s="110" customFormat="1" ht="13.5" customHeight="1" x14ac:dyDescent="0.2">
      <c r="A27" s="118" t="s">
        <v>105</v>
      </c>
      <c r="B27" s="119" t="s">
        <v>106</v>
      </c>
      <c r="C27" s="113">
        <v>41.951046260396012</v>
      </c>
      <c r="D27" s="115">
        <v>14174</v>
      </c>
      <c r="E27" s="114">
        <v>14701</v>
      </c>
      <c r="F27" s="114">
        <v>14672</v>
      </c>
      <c r="G27" s="114">
        <v>14679</v>
      </c>
      <c r="H27" s="140">
        <v>14794</v>
      </c>
      <c r="I27" s="115">
        <v>-620</v>
      </c>
      <c r="J27" s="116">
        <v>-4.190888197918075</v>
      </c>
    </row>
    <row r="28" spans="1:10" s="110" customFormat="1" ht="13.5" customHeight="1" x14ac:dyDescent="0.2">
      <c r="A28" s="120"/>
      <c r="B28" s="119" t="s">
        <v>107</v>
      </c>
      <c r="C28" s="113">
        <v>58.048953739603988</v>
      </c>
      <c r="D28" s="115">
        <v>19613</v>
      </c>
      <c r="E28" s="114">
        <v>20592</v>
      </c>
      <c r="F28" s="114">
        <v>20652</v>
      </c>
      <c r="G28" s="114">
        <v>20792</v>
      </c>
      <c r="H28" s="140">
        <v>20719</v>
      </c>
      <c r="I28" s="115">
        <v>-1106</v>
      </c>
      <c r="J28" s="116">
        <v>-5.3380954679279888</v>
      </c>
    </row>
    <row r="29" spans="1:10" s="110" customFormat="1" ht="13.5" customHeight="1" x14ac:dyDescent="0.2">
      <c r="A29" s="118" t="s">
        <v>105</v>
      </c>
      <c r="B29" s="121" t="s">
        <v>108</v>
      </c>
      <c r="C29" s="113">
        <v>15.443809749311866</v>
      </c>
      <c r="D29" s="115">
        <v>5218</v>
      </c>
      <c r="E29" s="114">
        <v>5589</v>
      </c>
      <c r="F29" s="114">
        <v>5579</v>
      </c>
      <c r="G29" s="114">
        <v>5729</v>
      </c>
      <c r="H29" s="140">
        <v>5624</v>
      </c>
      <c r="I29" s="115">
        <v>-406</v>
      </c>
      <c r="J29" s="116">
        <v>-7.2190611664295874</v>
      </c>
    </row>
    <row r="30" spans="1:10" s="110" customFormat="1" ht="13.5" customHeight="1" x14ac:dyDescent="0.2">
      <c r="A30" s="118"/>
      <c r="B30" s="121" t="s">
        <v>109</v>
      </c>
      <c r="C30" s="113">
        <v>46.730991209636841</v>
      </c>
      <c r="D30" s="115">
        <v>15789</v>
      </c>
      <c r="E30" s="114">
        <v>16571</v>
      </c>
      <c r="F30" s="114">
        <v>16637</v>
      </c>
      <c r="G30" s="114">
        <v>16794</v>
      </c>
      <c r="H30" s="140">
        <v>16972</v>
      </c>
      <c r="I30" s="115">
        <v>-1183</v>
      </c>
      <c r="J30" s="116">
        <v>-6.970304030167334</v>
      </c>
    </row>
    <row r="31" spans="1:10" s="110" customFormat="1" ht="13.5" customHeight="1" x14ac:dyDescent="0.2">
      <c r="A31" s="118"/>
      <c r="B31" s="121" t="s">
        <v>110</v>
      </c>
      <c r="C31" s="113">
        <v>22.126853523544558</v>
      </c>
      <c r="D31" s="115">
        <v>7476</v>
      </c>
      <c r="E31" s="114">
        <v>7634</v>
      </c>
      <c r="F31" s="114">
        <v>7646</v>
      </c>
      <c r="G31" s="114">
        <v>7636</v>
      </c>
      <c r="H31" s="140">
        <v>7637</v>
      </c>
      <c r="I31" s="115">
        <v>-161</v>
      </c>
      <c r="J31" s="116">
        <v>-2.1081576535288726</v>
      </c>
    </row>
    <row r="32" spans="1:10" s="110" customFormat="1" ht="13.5" customHeight="1" x14ac:dyDescent="0.2">
      <c r="A32" s="120"/>
      <c r="B32" s="121" t="s">
        <v>111</v>
      </c>
      <c r="C32" s="113">
        <v>15.698345517506734</v>
      </c>
      <c r="D32" s="115">
        <v>5304</v>
      </c>
      <c r="E32" s="114">
        <v>5499</v>
      </c>
      <c r="F32" s="114">
        <v>5462</v>
      </c>
      <c r="G32" s="114">
        <v>5312</v>
      </c>
      <c r="H32" s="140">
        <v>5280</v>
      </c>
      <c r="I32" s="115">
        <v>24</v>
      </c>
      <c r="J32" s="116">
        <v>0.45454545454545453</v>
      </c>
    </row>
    <row r="33" spans="1:10" s="110" customFormat="1" ht="13.5" customHeight="1" x14ac:dyDescent="0.2">
      <c r="A33" s="120"/>
      <c r="B33" s="121" t="s">
        <v>112</v>
      </c>
      <c r="C33" s="113">
        <v>1.5094562997602627</v>
      </c>
      <c r="D33" s="115">
        <v>510</v>
      </c>
      <c r="E33" s="114">
        <v>516</v>
      </c>
      <c r="F33" s="114">
        <v>546</v>
      </c>
      <c r="G33" s="114">
        <v>482</v>
      </c>
      <c r="H33" s="140">
        <v>513</v>
      </c>
      <c r="I33" s="115">
        <v>-3</v>
      </c>
      <c r="J33" s="116">
        <v>-0.58479532163742687</v>
      </c>
    </row>
    <row r="34" spans="1:10" s="110" customFormat="1" ht="13.5" customHeight="1" x14ac:dyDescent="0.2">
      <c r="A34" s="118" t="s">
        <v>113</v>
      </c>
      <c r="B34" s="122" t="s">
        <v>116</v>
      </c>
      <c r="C34" s="113">
        <v>82.519904105129186</v>
      </c>
      <c r="D34" s="115">
        <v>27881</v>
      </c>
      <c r="E34" s="114">
        <v>29049</v>
      </c>
      <c r="F34" s="114">
        <v>29134</v>
      </c>
      <c r="G34" s="114">
        <v>29299</v>
      </c>
      <c r="H34" s="140">
        <v>29381</v>
      </c>
      <c r="I34" s="115">
        <v>-1500</v>
      </c>
      <c r="J34" s="116">
        <v>-5.1053401858343825</v>
      </c>
    </row>
    <row r="35" spans="1:10" s="110" customFormat="1" ht="13.5" customHeight="1" x14ac:dyDescent="0.2">
      <c r="A35" s="118"/>
      <c r="B35" s="119" t="s">
        <v>117</v>
      </c>
      <c r="C35" s="113">
        <v>17.349868292538549</v>
      </c>
      <c r="D35" s="115">
        <v>5862</v>
      </c>
      <c r="E35" s="114">
        <v>6192</v>
      </c>
      <c r="F35" s="114">
        <v>6139</v>
      </c>
      <c r="G35" s="114">
        <v>6125</v>
      </c>
      <c r="H35" s="140">
        <v>6089</v>
      </c>
      <c r="I35" s="115">
        <v>-227</v>
      </c>
      <c r="J35" s="116">
        <v>-3.7280341599605848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22514</v>
      </c>
      <c r="E37" s="114">
        <v>23618</v>
      </c>
      <c r="F37" s="114">
        <v>23584</v>
      </c>
      <c r="G37" s="114">
        <v>24144</v>
      </c>
      <c r="H37" s="140">
        <v>24131</v>
      </c>
      <c r="I37" s="115">
        <v>-1617</v>
      </c>
      <c r="J37" s="116">
        <v>-6.7009241224980318</v>
      </c>
    </row>
    <row r="38" spans="1:10" s="110" customFormat="1" ht="13.5" customHeight="1" x14ac:dyDescent="0.2">
      <c r="A38" s="118" t="s">
        <v>105</v>
      </c>
      <c r="B38" s="119" t="s">
        <v>106</v>
      </c>
      <c r="C38" s="113">
        <v>40.676912143555121</v>
      </c>
      <c r="D38" s="115">
        <v>9158</v>
      </c>
      <c r="E38" s="114">
        <v>9556</v>
      </c>
      <c r="F38" s="114">
        <v>9517</v>
      </c>
      <c r="G38" s="114">
        <v>9675</v>
      </c>
      <c r="H38" s="140">
        <v>9760</v>
      </c>
      <c r="I38" s="115">
        <v>-602</v>
      </c>
      <c r="J38" s="116">
        <v>-6.168032786885246</v>
      </c>
    </row>
    <row r="39" spans="1:10" s="110" customFormat="1" ht="13.5" customHeight="1" x14ac:dyDescent="0.2">
      <c r="A39" s="120"/>
      <c r="B39" s="119" t="s">
        <v>107</v>
      </c>
      <c r="C39" s="113">
        <v>59.323087856444879</v>
      </c>
      <c r="D39" s="115">
        <v>13356</v>
      </c>
      <c r="E39" s="114">
        <v>14062</v>
      </c>
      <c r="F39" s="114">
        <v>14067</v>
      </c>
      <c r="G39" s="114">
        <v>14469</v>
      </c>
      <c r="H39" s="140">
        <v>14371</v>
      </c>
      <c r="I39" s="115">
        <v>-1015</v>
      </c>
      <c r="J39" s="116">
        <v>-7.0628348757915242</v>
      </c>
    </row>
    <row r="40" spans="1:10" s="110" customFormat="1" ht="13.5" customHeight="1" x14ac:dyDescent="0.2">
      <c r="A40" s="118" t="s">
        <v>105</v>
      </c>
      <c r="B40" s="121" t="s">
        <v>108</v>
      </c>
      <c r="C40" s="113">
        <v>17.513547126232567</v>
      </c>
      <c r="D40" s="115">
        <v>3943</v>
      </c>
      <c r="E40" s="114">
        <v>4163</v>
      </c>
      <c r="F40" s="114">
        <v>4091</v>
      </c>
      <c r="G40" s="114">
        <v>4453</v>
      </c>
      <c r="H40" s="140">
        <v>4300</v>
      </c>
      <c r="I40" s="115">
        <v>-357</v>
      </c>
      <c r="J40" s="116">
        <v>-8.3023255813953494</v>
      </c>
    </row>
    <row r="41" spans="1:10" s="110" customFormat="1" ht="13.5" customHeight="1" x14ac:dyDescent="0.2">
      <c r="A41" s="118"/>
      <c r="B41" s="121" t="s">
        <v>109</v>
      </c>
      <c r="C41" s="113">
        <v>35.835480145687129</v>
      </c>
      <c r="D41" s="115">
        <v>8068</v>
      </c>
      <c r="E41" s="114">
        <v>8577</v>
      </c>
      <c r="F41" s="114">
        <v>8631</v>
      </c>
      <c r="G41" s="114">
        <v>8922</v>
      </c>
      <c r="H41" s="140">
        <v>9091</v>
      </c>
      <c r="I41" s="115">
        <v>-1023</v>
      </c>
      <c r="J41" s="116">
        <v>-11.252887471125289</v>
      </c>
    </row>
    <row r="42" spans="1:10" s="110" customFormat="1" ht="13.5" customHeight="1" x14ac:dyDescent="0.2">
      <c r="A42" s="118"/>
      <c r="B42" s="121" t="s">
        <v>110</v>
      </c>
      <c r="C42" s="113">
        <v>23.776316958337034</v>
      </c>
      <c r="D42" s="115">
        <v>5353</v>
      </c>
      <c r="E42" s="114">
        <v>5546</v>
      </c>
      <c r="F42" s="114">
        <v>5571</v>
      </c>
      <c r="G42" s="114">
        <v>5607</v>
      </c>
      <c r="H42" s="140">
        <v>5613</v>
      </c>
      <c r="I42" s="115">
        <v>-260</v>
      </c>
      <c r="J42" s="116">
        <v>-4.632104044183146</v>
      </c>
    </row>
    <row r="43" spans="1:10" s="110" customFormat="1" ht="13.5" customHeight="1" x14ac:dyDescent="0.2">
      <c r="A43" s="120"/>
      <c r="B43" s="121" t="s">
        <v>111</v>
      </c>
      <c r="C43" s="113">
        <v>22.874655769743271</v>
      </c>
      <c r="D43" s="115">
        <v>5150</v>
      </c>
      <c r="E43" s="114">
        <v>5332</v>
      </c>
      <c r="F43" s="114">
        <v>5291</v>
      </c>
      <c r="G43" s="114">
        <v>5162</v>
      </c>
      <c r="H43" s="140">
        <v>5127</v>
      </c>
      <c r="I43" s="115">
        <v>23</v>
      </c>
      <c r="J43" s="116">
        <v>0.44860542227423444</v>
      </c>
    </row>
    <row r="44" spans="1:10" s="110" customFormat="1" ht="13.5" customHeight="1" x14ac:dyDescent="0.2">
      <c r="A44" s="120"/>
      <c r="B44" s="121" t="s">
        <v>112</v>
      </c>
      <c r="C44" s="113">
        <v>2.096473305498801</v>
      </c>
      <c r="D44" s="115">
        <v>472</v>
      </c>
      <c r="E44" s="114">
        <v>475</v>
      </c>
      <c r="F44" s="114">
        <v>496</v>
      </c>
      <c r="G44" s="114">
        <v>440</v>
      </c>
      <c r="H44" s="140">
        <v>473</v>
      </c>
      <c r="I44" s="115">
        <v>-1</v>
      </c>
      <c r="J44" s="116">
        <v>-0.21141649048625794</v>
      </c>
    </row>
    <row r="45" spans="1:10" s="110" customFormat="1" ht="13.5" customHeight="1" x14ac:dyDescent="0.2">
      <c r="A45" s="118" t="s">
        <v>113</v>
      </c>
      <c r="B45" s="122" t="s">
        <v>116</v>
      </c>
      <c r="C45" s="113">
        <v>80.354446122412725</v>
      </c>
      <c r="D45" s="115">
        <v>18091</v>
      </c>
      <c r="E45" s="114">
        <v>18888</v>
      </c>
      <c r="F45" s="114">
        <v>18902</v>
      </c>
      <c r="G45" s="114">
        <v>19406</v>
      </c>
      <c r="H45" s="140">
        <v>19409</v>
      </c>
      <c r="I45" s="115">
        <v>-1318</v>
      </c>
      <c r="J45" s="116">
        <v>-6.7906641248905144</v>
      </c>
    </row>
    <row r="46" spans="1:10" s="110" customFormat="1" ht="13.5" customHeight="1" x14ac:dyDescent="0.2">
      <c r="A46" s="118"/>
      <c r="B46" s="119" t="s">
        <v>117</v>
      </c>
      <c r="C46" s="113">
        <v>19.450119925379763</v>
      </c>
      <c r="D46" s="115">
        <v>4379</v>
      </c>
      <c r="E46" s="114">
        <v>4678</v>
      </c>
      <c r="F46" s="114">
        <v>4631</v>
      </c>
      <c r="G46" s="114">
        <v>4691</v>
      </c>
      <c r="H46" s="140">
        <v>4679</v>
      </c>
      <c r="I46" s="115">
        <v>-300</v>
      </c>
      <c r="J46" s="116">
        <v>-6.4116264159008338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11273</v>
      </c>
      <c r="E48" s="114">
        <v>11675</v>
      </c>
      <c r="F48" s="114">
        <v>11740</v>
      </c>
      <c r="G48" s="114">
        <v>11327</v>
      </c>
      <c r="H48" s="140">
        <v>11382</v>
      </c>
      <c r="I48" s="115">
        <v>-109</v>
      </c>
      <c r="J48" s="116">
        <v>-0.95765243366719377</v>
      </c>
    </row>
    <row r="49" spans="1:12" s="110" customFormat="1" ht="13.5" customHeight="1" x14ac:dyDescent="0.2">
      <c r="A49" s="118" t="s">
        <v>105</v>
      </c>
      <c r="B49" s="119" t="s">
        <v>106</v>
      </c>
      <c r="C49" s="113">
        <v>44.495697684733436</v>
      </c>
      <c r="D49" s="115">
        <v>5016</v>
      </c>
      <c r="E49" s="114">
        <v>5145</v>
      </c>
      <c r="F49" s="114">
        <v>5155</v>
      </c>
      <c r="G49" s="114">
        <v>5004</v>
      </c>
      <c r="H49" s="140">
        <v>5034</v>
      </c>
      <c r="I49" s="115">
        <v>-18</v>
      </c>
      <c r="J49" s="116">
        <v>-0.35756853396901073</v>
      </c>
    </row>
    <row r="50" spans="1:12" s="110" customFormat="1" ht="13.5" customHeight="1" x14ac:dyDescent="0.2">
      <c r="A50" s="120"/>
      <c r="B50" s="119" t="s">
        <v>107</v>
      </c>
      <c r="C50" s="113">
        <v>55.504302315266564</v>
      </c>
      <c r="D50" s="115">
        <v>6257</v>
      </c>
      <c r="E50" s="114">
        <v>6530</v>
      </c>
      <c r="F50" s="114">
        <v>6585</v>
      </c>
      <c r="G50" s="114">
        <v>6323</v>
      </c>
      <c r="H50" s="140">
        <v>6348</v>
      </c>
      <c r="I50" s="115">
        <v>-91</v>
      </c>
      <c r="J50" s="116">
        <v>-1.4335223692501575</v>
      </c>
    </row>
    <row r="51" spans="1:12" s="110" customFormat="1" ht="13.5" customHeight="1" x14ac:dyDescent="0.2">
      <c r="A51" s="118" t="s">
        <v>105</v>
      </c>
      <c r="B51" s="121" t="s">
        <v>108</v>
      </c>
      <c r="C51" s="113">
        <v>11.310210236849109</v>
      </c>
      <c r="D51" s="115">
        <v>1275</v>
      </c>
      <c r="E51" s="114">
        <v>1426</v>
      </c>
      <c r="F51" s="114">
        <v>1488</v>
      </c>
      <c r="G51" s="114">
        <v>1276</v>
      </c>
      <c r="H51" s="140">
        <v>1324</v>
      </c>
      <c r="I51" s="115">
        <v>-49</v>
      </c>
      <c r="J51" s="116">
        <v>-3.7009063444108761</v>
      </c>
    </row>
    <row r="52" spans="1:12" s="110" customFormat="1" ht="13.5" customHeight="1" x14ac:dyDescent="0.2">
      <c r="A52" s="118"/>
      <c r="B52" s="121" t="s">
        <v>109</v>
      </c>
      <c r="C52" s="113">
        <v>68.491084893107427</v>
      </c>
      <c r="D52" s="115">
        <v>7721</v>
      </c>
      <c r="E52" s="114">
        <v>7994</v>
      </c>
      <c r="F52" s="114">
        <v>8006</v>
      </c>
      <c r="G52" s="114">
        <v>7872</v>
      </c>
      <c r="H52" s="140">
        <v>7881</v>
      </c>
      <c r="I52" s="115">
        <v>-160</v>
      </c>
      <c r="J52" s="116">
        <v>-2.0301992132978048</v>
      </c>
    </row>
    <row r="53" spans="1:12" s="110" customFormat="1" ht="13.5" customHeight="1" x14ac:dyDescent="0.2">
      <c r="A53" s="118"/>
      <c r="B53" s="121" t="s">
        <v>110</v>
      </c>
      <c r="C53" s="113">
        <v>18.832608888494633</v>
      </c>
      <c r="D53" s="115">
        <v>2123</v>
      </c>
      <c r="E53" s="114">
        <v>2088</v>
      </c>
      <c r="F53" s="114">
        <v>2075</v>
      </c>
      <c r="G53" s="114">
        <v>2029</v>
      </c>
      <c r="H53" s="140">
        <v>2024</v>
      </c>
      <c r="I53" s="115">
        <v>99</v>
      </c>
      <c r="J53" s="116">
        <v>4.8913043478260869</v>
      </c>
    </row>
    <row r="54" spans="1:12" s="110" customFormat="1" ht="13.5" customHeight="1" x14ac:dyDescent="0.2">
      <c r="A54" s="120"/>
      <c r="B54" s="121" t="s">
        <v>111</v>
      </c>
      <c r="C54" s="113">
        <v>1.3660959815488336</v>
      </c>
      <c r="D54" s="115">
        <v>154</v>
      </c>
      <c r="E54" s="114">
        <v>167</v>
      </c>
      <c r="F54" s="114">
        <v>171</v>
      </c>
      <c r="G54" s="114">
        <v>150</v>
      </c>
      <c r="H54" s="140">
        <v>153</v>
      </c>
      <c r="I54" s="115">
        <v>1</v>
      </c>
      <c r="J54" s="116">
        <v>0.65359477124183007</v>
      </c>
    </row>
    <row r="55" spans="1:12" s="110" customFormat="1" ht="13.5" customHeight="1" x14ac:dyDescent="0.2">
      <c r="A55" s="120"/>
      <c r="B55" s="121" t="s">
        <v>112</v>
      </c>
      <c r="C55" s="113">
        <v>0.33708861882373814</v>
      </c>
      <c r="D55" s="115">
        <v>38</v>
      </c>
      <c r="E55" s="114">
        <v>41</v>
      </c>
      <c r="F55" s="114">
        <v>50</v>
      </c>
      <c r="G55" s="114">
        <v>42</v>
      </c>
      <c r="H55" s="140">
        <v>40</v>
      </c>
      <c r="I55" s="115">
        <v>-2</v>
      </c>
      <c r="J55" s="116">
        <v>-5</v>
      </c>
    </row>
    <row r="56" spans="1:12" s="110" customFormat="1" ht="13.5" customHeight="1" x14ac:dyDescent="0.2">
      <c r="A56" s="118" t="s">
        <v>113</v>
      </c>
      <c r="B56" s="122" t="s">
        <v>116</v>
      </c>
      <c r="C56" s="113">
        <v>86.844673112747273</v>
      </c>
      <c r="D56" s="115">
        <v>9790</v>
      </c>
      <c r="E56" s="114">
        <v>10161</v>
      </c>
      <c r="F56" s="114">
        <v>10232</v>
      </c>
      <c r="G56" s="114">
        <v>9893</v>
      </c>
      <c r="H56" s="140">
        <v>9972</v>
      </c>
      <c r="I56" s="115">
        <v>-182</v>
      </c>
      <c r="J56" s="116">
        <v>-1.8251103088648215</v>
      </c>
    </row>
    <row r="57" spans="1:12" s="110" customFormat="1" ht="13.5" customHeight="1" x14ac:dyDescent="0.2">
      <c r="A57" s="142"/>
      <c r="B57" s="124" t="s">
        <v>117</v>
      </c>
      <c r="C57" s="125">
        <v>13.155326887252727</v>
      </c>
      <c r="D57" s="143">
        <v>1483</v>
      </c>
      <c r="E57" s="144">
        <v>1514</v>
      </c>
      <c r="F57" s="144">
        <v>1508</v>
      </c>
      <c r="G57" s="144">
        <v>1434</v>
      </c>
      <c r="H57" s="145">
        <v>1410</v>
      </c>
      <c r="I57" s="143">
        <v>73</v>
      </c>
      <c r="J57" s="146">
        <v>5.1773049645390072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153957</v>
      </c>
      <c r="E12" s="236">
        <v>154757</v>
      </c>
      <c r="F12" s="114">
        <v>155781</v>
      </c>
      <c r="G12" s="114">
        <v>153163</v>
      </c>
      <c r="H12" s="140">
        <v>153368</v>
      </c>
      <c r="I12" s="115">
        <v>589</v>
      </c>
      <c r="J12" s="116">
        <v>0.38404360753221012</v>
      </c>
    </row>
    <row r="13" spans="1:15" s="110" customFormat="1" ht="12" customHeight="1" x14ac:dyDescent="0.2">
      <c r="A13" s="118" t="s">
        <v>105</v>
      </c>
      <c r="B13" s="119" t="s">
        <v>106</v>
      </c>
      <c r="C13" s="113">
        <v>52.708223724806274</v>
      </c>
      <c r="D13" s="115">
        <v>81148</v>
      </c>
      <c r="E13" s="114">
        <v>81700</v>
      </c>
      <c r="F13" s="114">
        <v>83082</v>
      </c>
      <c r="G13" s="114">
        <v>82034</v>
      </c>
      <c r="H13" s="140">
        <v>81685</v>
      </c>
      <c r="I13" s="115">
        <v>-537</v>
      </c>
      <c r="J13" s="116">
        <v>-0.6574034400440717</v>
      </c>
    </row>
    <row r="14" spans="1:15" s="110" customFormat="1" ht="12" customHeight="1" x14ac:dyDescent="0.2">
      <c r="A14" s="118"/>
      <c r="B14" s="119" t="s">
        <v>107</v>
      </c>
      <c r="C14" s="113">
        <v>47.291776275193726</v>
      </c>
      <c r="D14" s="115">
        <v>72809</v>
      </c>
      <c r="E14" s="114">
        <v>73057</v>
      </c>
      <c r="F14" s="114">
        <v>72699</v>
      </c>
      <c r="G14" s="114">
        <v>71129</v>
      </c>
      <c r="H14" s="140">
        <v>71683</v>
      </c>
      <c r="I14" s="115">
        <v>1126</v>
      </c>
      <c r="J14" s="116">
        <v>1.5708047933261722</v>
      </c>
    </row>
    <row r="15" spans="1:15" s="110" customFormat="1" ht="12" customHeight="1" x14ac:dyDescent="0.2">
      <c r="A15" s="118" t="s">
        <v>105</v>
      </c>
      <c r="B15" s="121" t="s">
        <v>108</v>
      </c>
      <c r="C15" s="113">
        <v>9.7098540501568618</v>
      </c>
      <c r="D15" s="115">
        <v>14949</v>
      </c>
      <c r="E15" s="114">
        <v>15644</v>
      </c>
      <c r="F15" s="114">
        <v>16011</v>
      </c>
      <c r="G15" s="114">
        <v>14639</v>
      </c>
      <c r="H15" s="140">
        <v>14996</v>
      </c>
      <c r="I15" s="115">
        <v>-47</v>
      </c>
      <c r="J15" s="116">
        <v>-0.31341691117631371</v>
      </c>
    </row>
    <row r="16" spans="1:15" s="110" customFormat="1" ht="12" customHeight="1" x14ac:dyDescent="0.2">
      <c r="A16" s="118"/>
      <c r="B16" s="121" t="s">
        <v>109</v>
      </c>
      <c r="C16" s="113">
        <v>67.07457277031898</v>
      </c>
      <c r="D16" s="115">
        <v>103266</v>
      </c>
      <c r="E16" s="114">
        <v>103597</v>
      </c>
      <c r="F16" s="114">
        <v>104525</v>
      </c>
      <c r="G16" s="114">
        <v>103921</v>
      </c>
      <c r="H16" s="140">
        <v>104202</v>
      </c>
      <c r="I16" s="115">
        <v>-936</v>
      </c>
      <c r="J16" s="116">
        <v>-0.89825531179823803</v>
      </c>
    </row>
    <row r="17" spans="1:10" s="110" customFormat="1" ht="12" customHeight="1" x14ac:dyDescent="0.2">
      <c r="A17" s="118"/>
      <c r="B17" s="121" t="s">
        <v>110</v>
      </c>
      <c r="C17" s="113">
        <v>21.778808368570445</v>
      </c>
      <c r="D17" s="115">
        <v>33530</v>
      </c>
      <c r="E17" s="114">
        <v>33301</v>
      </c>
      <c r="F17" s="114">
        <v>33070</v>
      </c>
      <c r="G17" s="114">
        <v>32501</v>
      </c>
      <c r="H17" s="140">
        <v>32178</v>
      </c>
      <c r="I17" s="115">
        <v>1352</v>
      </c>
      <c r="J17" s="116">
        <v>4.2016284417925291</v>
      </c>
    </row>
    <row r="18" spans="1:10" s="110" customFormat="1" ht="12" customHeight="1" x14ac:dyDescent="0.2">
      <c r="A18" s="120"/>
      <c r="B18" s="121" t="s">
        <v>111</v>
      </c>
      <c r="C18" s="113">
        <v>1.4367648109537079</v>
      </c>
      <c r="D18" s="115">
        <v>2212</v>
      </c>
      <c r="E18" s="114">
        <v>2215</v>
      </c>
      <c r="F18" s="114">
        <v>2175</v>
      </c>
      <c r="G18" s="114">
        <v>2102</v>
      </c>
      <c r="H18" s="140">
        <v>1992</v>
      </c>
      <c r="I18" s="115">
        <v>220</v>
      </c>
      <c r="J18" s="116">
        <v>11.04417670682731</v>
      </c>
    </row>
    <row r="19" spans="1:10" s="110" customFormat="1" ht="12" customHeight="1" x14ac:dyDescent="0.2">
      <c r="A19" s="120"/>
      <c r="B19" s="121" t="s">
        <v>112</v>
      </c>
      <c r="C19" s="113">
        <v>0.40206031554265154</v>
      </c>
      <c r="D19" s="115">
        <v>619</v>
      </c>
      <c r="E19" s="114">
        <v>607</v>
      </c>
      <c r="F19" s="114">
        <v>644</v>
      </c>
      <c r="G19" s="114">
        <v>599</v>
      </c>
      <c r="H19" s="140">
        <v>564</v>
      </c>
      <c r="I19" s="115">
        <v>55</v>
      </c>
      <c r="J19" s="116">
        <v>9.75177304964539</v>
      </c>
    </row>
    <row r="20" spans="1:10" s="110" customFormat="1" ht="12" customHeight="1" x14ac:dyDescent="0.2">
      <c r="A20" s="118" t="s">
        <v>113</v>
      </c>
      <c r="B20" s="119" t="s">
        <v>181</v>
      </c>
      <c r="C20" s="113">
        <v>71.442675552264589</v>
      </c>
      <c r="D20" s="115">
        <v>109991</v>
      </c>
      <c r="E20" s="114">
        <v>110728</v>
      </c>
      <c r="F20" s="114">
        <v>112066</v>
      </c>
      <c r="G20" s="114">
        <v>110150</v>
      </c>
      <c r="H20" s="140">
        <v>110481</v>
      </c>
      <c r="I20" s="115">
        <v>-490</v>
      </c>
      <c r="J20" s="116">
        <v>-0.44351517455490086</v>
      </c>
    </row>
    <row r="21" spans="1:10" s="110" customFormat="1" ht="12" customHeight="1" x14ac:dyDescent="0.2">
      <c r="A21" s="118"/>
      <c r="B21" s="119" t="s">
        <v>182</v>
      </c>
      <c r="C21" s="113">
        <v>28.557324447735407</v>
      </c>
      <c r="D21" s="115">
        <v>43966</v>
      </c>
      <c r="E21" s="114">
        <v>44029</v>
      </c>
      <c r="F21" s="114">
        <v>43715</v>
      </c>
      <c r="G21" s="114">
        <v>43013</v>
      </c>
      <c r="H21" s="140">
        <v>42887</v>
      </c>
      <c r="I21" s="115">
        <v>1079</v>
      </c>
      <c r="J21" s="116">
        <v>2.5159139133070627</v>
      </c>
    </row>
    <row r="22" spans="1:10" s="110" customFormat="1" ht="12" customHeight="1" x14ac:dyDescent="0.2">
      <c r="A22" s="118" t="s">
        <v>113</v>
      </c>
      <c r="B22" s="119" t="s">
        <v>116</v>
      </c>
      <c r="C22" s="113">
        <v>84.551530622186718</v>
      </c>
      <c r="D22" s="115">
        <v>130173</v>
      </c>
      <c r="E22" s="114">
        <v>131107</v>
      </c>
      <c r="F22" s="114">
        <v>131522</v>
      </c>
      <c r="G22" s="114">
        <v>129052</v>
      </c>
      <c r="H22" s="140">
        <v>129690</v>
      </c>
      <c r="I22" s="115">
        <v>483</v>
      </c>
      <c r="J22" s="116">
        <v>0.37242655563266253</v>
      </c>
    </row>
    <row r="23" spans="1:10" s="110" customFormat="1" ht="12" customHeight="1" x14ac:dyDescent="0.2">
      <c r="A23" s="118"/>
      <c r="B23" s="119" t="s">
        <v>117</v>
      </c>
      <c r="C23" s="113">
        <v>15.412745117143098</v>
      </c>
      <c r="D23" s="115">
        <v>23729</v>
      </c>
      <c r="E23" s="114">
        <v>23596</v>
      </c>
      <c r="F23" s="114">
        <v>24203</v>
      </c>
      <c r="G23" s="114">
        <v>24058</v>
      </c>
      <c r="H23" s="140">
        <v>23624</v>
      </c>
      <c r="I23" s="115">
        <v>105</v>
      </c>
      <c r="J23" s="116">
        <v>0.44446325770402978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391175</v>
      </c>
      <c r="E25" s="236">
        <v>393534</v>
      </c>
      <c r="F25" s="236">
        <v>395985</v>
      </c>
      <c r="G25" s="236">
        <v>391368</v>
      </c>
      <c r="H25" s="241">
        <v>391966</v>
      </c>
      <c r="I25" s="235">
        <v>-791</v>
      </c>
      <c r="J25" s="116">
        <v>-0.20180321762601858</v>
      </c>
    </row>
    <row r="26" spans="1:10" s="110" customFormat="1" ht="12" customHeight="1" x14ac:dyDescent="0.2">
      <c r="A26" s="118" t="s">
        <v>105</v>
      </c>
      <c r="B26" s="119" t="s">
        <v>106</v>
      </c>
      <c r="C26" s="113">
        <v>53.819645938518569</v>
      </c>
      <c r="D26" s="115">
        <v>210529</v>
      </c>
      <c r="E26" s="114">
        <v>212106</v>
      </c>
      <c r="F26" s="114">
        <v>214813</v>
      </c>
      <c r="G26" s="114">
        <v>213235</v>
      </c>
      <c r="H26" s="140">
        <v>212930</v>
      </c>
      <c r="I26" s="115">
        <v>-2401</v>
      </c>
      <c r="J26" s="116">
        <v>-1.1276006199220401</v>
      </c>
    </row>
    <row r="27" spans="1:10" s="110" customFormat="1" ht="12" customHeight="1" x14ac:dyDescent="0.2">
      <c r="A27" s="118"/>
      <c r="B27" s="119" t="s">
        <v>107</v>
      </c>
      <c r="C27" s="113">
        <v>46.180354061481431</v>
      </c>
      <c r="D27" s="115">
        <v>180646</v>
      </c>
      <c r="E27" s="114">
        <v>181428</v>
      </c>
      <c r="F27" s="114">
        <v>181172</v>
      </c>
      <c r="G27" s="114">
        <v>178133</v>
      </c>
      <c r="H27" s="140">
        <v>179036</v>
      </c>
      <c r="I27" s="115">
        <v>1610</v>
      </c>
      <c r="J27" s="116">
        <v>0.89926048392502067</v>
      </c>
    </row>
    <row r="28" spans="1:10" s="110" customFormat="1" ht="12" customHeight="1" x14ac:dyDescent="0.2">
      <c r="A28" s="118" t="s">
        <v>105</v>
      </c>
      <c r="B28" s="121" t="s">
        <v>108</v>
      </c>
      <c r="C28" s="113">
        <v>9.951044928740334</v>
      </c>
      <c r="D28" s="115">
        <v>38926</v>
      </c>
      <c r="E28" s="114">
        <v>40825</v>
      </c>
      <c r="F28" s="114">
        <v>41783</v>
      </c>
      <c r="G28" s="114">
        <v>38231</v>
      </c>
      <c r="H28" s="140">
        <v>39545</v>
      </c>
      <c r="I28" s="115">
        <v>-619</v>
      </c>
      <c r="J28" s="116">
        <v>-1.5653053483373371</v>
      </c>
    </row>
    <row r="29" spans="1:10" s="110" customFormat="1" ht="12" customHeight="1" x14ac:dyDescent="0.2">
      <c r="A29" s="118"/>
      <c r="B29" s="121" t="s">
        <v>109</v>
      </c>
      <c r="C29" s="113">
        <v>66.454144564453244</v>
      </c>
      <c r="D29" s="115">
        <v>259952</v>
      </c>
      <c r="E29" s="114">
        <v>260929</v>
      </c>
      <c r="F29" s="114">
        <v>263132</v>
      </c>
      <c r="G29" s="114">
        <v>263303</v>
      </c>
      <c r="H29" s="140">
        <v>263919</v>
      </c>
      <c r="I29" s="115">
        <v>-3967</v>
      </c>
      <c r="J29" s="116">
        <v>-1.5031126974564166</v>
      </c>
    </row>
    <row r="30" spans="1:10" s="110" customFormat="1" ht="12" customHeight="1" x14ac:dyDescent="0.2">
      <c r="A30" s="118"/>
      <c r="B30" s="121" t="s">
        <v>110</v>
      </c>
      <c r="C30" s="113">
        <v>22.314309452291173</v>
      </c>
      <c r="D30" s="115">
        <v>87288</v>
      </c>
      <c r="E30" s="114">
        <v>86718</v>
      </c>
      <c r="F30" s="114">
        <v>86129</v>
      </c>
      <c r="G30" s="114">
        <v>85057</v>
      </c>
      <c r="H30" s="140">
        <v>83962</v>
      </c>
      <c r="I30" s="115">
        <v>3326</v>
      </c>
      <c r="J30" s="116">
        <v>3.9613158333531837</v>
      </c>
    </row>
    <row r="31" spans="1:10" s="110" customFormat="1" ht="12" customHeight="1" x14ac:dyDescent="0.2">
      <c r="A31" s="120"/>
      <c r="B31" s="121" t="s">
        <v>111</v>
      </c>
      <c r="C31" s="113">
        <v>1.2805010545152424</v>
      </c>
      <c r="D31" s="115">
        <v>5009</v>
      </c>
      <c r="E31" s="114">
        <v>5062</v>
      </c>
      <c r="F31" s="114">
        <v>4941</v>
      </c>
      <c r="G31" s="114">
        <v>4777</v>
      </c>
      <c r="H31" s="140">
        <v>4540</v>
      </c>
      <c r="I31" s="115">
        <v>469</v>
      </c>
      <c r="J31" s="116">
        <v>10.330396475770925</v>
      </c>
    </row>
    <row r="32" spans="1:10" s="110" customFormat="1" ht="12" customHeight="1" x14ac:dyDescent="0.2">
      <c r="A32" s="120"/>
      <c r="B32" s="121" t="s">
        <v>112</v>
      </c>
      <c r="C32" s="113">
        <v>0.36965552502077076</v>
      </c>
      <c r="D32" s="115">
        <v>1446</v>
      </c>
      <c r="E32" s="114">
        <v>1452</v>
      </c>
      <c r="F32" s="114">
        <v>1507</v>
      </c>
      <c r="G32" s="114">
        <v>1358</v>
      </c>
      <c r="H32" s="140">
        <v>1262</v>
      </c>
      <c r="I32" s="115">
        <v>184</v>
      </c>
      <c r="J32" s="116">
        <v>14.580031695721077</v>
      </c>
    </row>
    <row r="33" spans="1:10" s="110" customFormat="1" ht="12" customHeight="1" x14ac:dyDescent="0.2">
      <c r="A33" s="118" t="s">
        <v>113</v>
      </c>
      <c r="B33" s="119" t="s">
        <v>181</v>
      </c>
      <c r="C33" s="113">
        <v>72.472934108774851</v>
      </c>
      <c r="D33" s="115">
        <v>283496</v>
      </c>
      <c r="E33" s="114">
        <v>285688</v>
      </c>
      <c r="F33" s="114">
        <v>288623</v>
      </c>
      <c r="G33" s="114">
        <v>284964</v>
      </c>
      <c r="H33" s="140">
        <v>286234</v>
      </c>
      <c r="I33" s="115">
        <v>-2738</v>
      </c>
      <c r="J33" s="116">
        <v>-0.95656001732847951</v>
      </c>
    </row>
    <row r="34" spans="1:10" s="110" customFormat="1" ht="12" customHeight="1" x14ac:dyDescent="0.2">
      <c r="A34" s="118"/>
      <c r="B34" s="119" t="s">
        <v>182</v>
      </c>
      <c r="C34" s="113">
        <v>27.527065891225156</v>
      </c>
      <c r="D34" s="115">
        <v>107679</v>
      </c>
      <c r="E34" s="114">
        <v>107846</v>
      </c>
      <c r="F34" s="114">
        <v>107362</v>
      </c>
      <c r="G34" s="114">
        <v>106404</v>
      </c>
      <c r="H34" s="140">
        <v>105732</v>
      </c>
      <c r="I34" s="115">
        <v>1947</v>
      </c>
      <c r="J34" s="116">
        <v>1.8414481897627966</v>
      </c>
    </row>
    <row r="35" spans="1:10" s="110" customFormat="1" ht="12" customHeight="1" x14ac:dyDescent="0.2">
      <c r="A35" s="118" t="s">
        <v>113</v>
      </c>
      <c r="B35" s="119" t="s">
        <v>116</v>
      </c>
      <c r="C35" s="113">
        <v>87.212117338786982</v>
      </c>
      <c r="D35" s="115">
        <v>341152</v>
      </c>
      <c r="E35" s="114">
        <v>343674</v>
      </c>
      <c r="F35" s="114">
        <v>345324</v>
      </c>
      <c r="G35" s="114">
        <v>341152</v>
      </c>
      <c r="H35" s="140">
        <v>342561</v>
      </c>
      <c r="I35" s="115">
        <v>-1409</v>
      </c>
      <c r="J35" s="116">
        <v>-0.41131360546004947</v>
      </c>
    </row>
    <row r="36" spans="1:10" s="110" customFormat="1" ht="12" customHeight="1" x14ac:dyDescent="0.2">
      <c r="A36" s="118"/>
      <c r="B36" s="119" t="s">
        <v>117</v>
      </c>
      <c r="C36" s="113">
        <v>12.760273534862913</v>
      </c>
      <c r="D36" s="115">
        <v>49915</v>
      </c>
      <c r="E36" s="114">
        <v>49752</v>
      </c>
      <c r="F36" s="114">
        <v>50555</v>
      </c>
      <c r="G36" s="114">
        <v>50103</v>
      </c>
      <c r="H36" s="140">
        <v>49294</v>
      </c>
      <c r="I36" s="115">
        <v>621</v>
      </c>
      <c r="J36" s="116">
        <v>1.2597882095183999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120177</v>
      </c>
      <c r="E64" s="236">
        <v>121272</v>
      </c>
      <c r="F64" s="236">
        <v>121738</v>
      </c>
      <c r="G64" s="236">
        <v>119924</v>
      </c>
      <c r="H64" s="140">
        <v>120100</v>
      </c>
      <c r="I64" s="115">
        <v>77</v>
      </c>
      <c r="J64" s="116">
        <v>6.4113238967527061E-2</v>
      </c>
    </row>
    <row r="65" spans="1:12" s="110" customFormat="1" ht="12" customHeight="1" x14ac:dyDescent="0.2">
      <c r="A65" s="118" t="s">
        <v>105</v>
      </c>
      <c r="B65" s="119" t="s">
        <v>106</v>
      </c>
      <c r="C65" s="113">
        <v>53.705783968646244</v>
      </c>
      <c r="D65" s="235">
        <v>64542</v>
      </c>
      <c r="E65" s="236">
        <v>65168</v>
      </c>
      <c r="F65" s="236">
        <v>65735</v>
      </c>
      <c r="G65" s="236">
        <v>64949</v>
      </c>
      <c r="H65" s="140">
        <v>64757</v>
      </c>
      <c r="I65" s="115">
        <v>-215</v>
      </c>
      <c r="J65" s="116">
        <v>-0.33201043902589683</v>
      </c>
    </row>
    <row r="66" spans="1:12" s="110" customFormat="1" ht="12" customHeight="1" x14ac:dyDescent="0.2">
      <c r="A66" s="118"/>
      <c r="B66" s="119" t="s">
        <v>107</v>
      </c>
      <c r="C66" s="113">
        <v>46.294216031353756</v>
      </c>
      <c r="D66" s="235">
        <v>55635</v>
      </c>
      <c r="E66" s="236">
        <v>56104</v>
      </c>
      <c r="F66" s="236">
        <v>56003</v>
      </c>
      <c r="G66" s="236">
        <v>54975</v>
      </c>
      <c r="H66" s="140">
        <v>55343</v>
      </c>
      <c r="I66" s="115">
        <v>292</v>
      </c>
      <c r="J66" s="116">
        <v>0.52761866902769994</v>
      </c>
    </row>
    <row r="67" spans="1:12" s="110" customFormat="1" ht="12" customHeight="1" x14ac:dyDescent="0.2">
      <c r="A67" s="118" t="s">
        <v>105</v>
      </c>
      <c r="B67" s="121" t="s">
        <v>108</v>
      </c>
      <c r="C67" s="113">
        <v>10.223254033633724</v>
      </c>
      <c r="D67" s="235">
        <v>12286</v>
      </c>
      <c r="E67" s="236">
        <v>12937</v>
      </c>
      <c r="F67" s="236">
        <v>13138</v>
      </c>
      <c r="G67" s="236">
        <v>11972</v>
      </c>
      <c r="H67" s="140">
        <v>12312</v>
      </c>
      <c r="I67" s="115">
        <v>-26</v>
      </c>
      <c r="J67" s="116">
        <v>-0.21117608836907081</v>
      </c>
    </row>
    <row r="68" spans="1:12" s="110" customFormat="1" ht="12" customHeight="1" x14ac:dyDescent="0.2">
      <c r="A68" s="118"/>
      <c r="B68" s="121" t="s">
        <v>109</v>
      </c>
      <c r="C68" s="113">
        <v>67.522071611040388</v>
      </c>
      <c r="D68" s="235">
        <v>81146</v>
      </c>
      <c r="E68" s="236">
        <v>81723</v>
      </c>
      <c r="F68" s="236">
        <v>82205</v>
      </c>
      <c r="G68" s="236">
        <v>82001</v>
      </c>
      <c r="H68" s="140">
        <v>82133</v>
      </c>
      <c r="I68" s="115">
        <v>-987</v>
      </c>
      <c r="J68" s="116">
        <v>-1.2017094225220071</v>
      </c>
    </row>
    <row r="69" spans="1:12" s="110" customFormat="1" ht="12" customHeight="1" x14ac:dyDescent="0.2">
      <c r="A69" s="118"/>
      <c r="B69" s="121" t="s">
        <v>110</v>
      </c>
      <c r="C69" s="113">
        <v>20.862561055776062</v>
      </c>
      <c r="D69" s="235">
        <v>25072</v>
      </c>
      <c r="E69" s="236">
        <v>24944</v>
      </c>
      <c r="F69" s="236">
        <v>24740</v>
      </c>
      <c r="G69" s="236">
        <v>24389</v>
      </c>
      <c r="H69" s="140">
        <v>24149</v>
      </c>
      <c r="I69" s="115">
        <v>923</v>
      </c>
      <c r="J69" s="116">
        <v>3.8221044349662514</v>
      </c>
    </row>
    <row r="70" spans="1:12" s="110" customFormat="1" ht="12" customHeight="1" x14ac:dyDescent="0.2">
      <c r="A70" s="120"/>
      <c r="B70" s="121" t="s">
        <v>111</v>
      </c>
      <c r="C70" s="113">
        <v>1.3921132995498307</v>
      </c>
      <c r="D70" s="235">
        <v>1673</v>
      </c>
      <c r="E70" s="236">
        <v>1668</v>
      </c>
      <c r="F70" s="236">
        <v>1655</v>
      </c>
      <c r="G70" s="236">
        <v>1562</v>
      </c>
      <c r="H70" s="140">
        <v>1506</v>
      </c>
      <c r="I70" s="115">
        <v>167</v>
      </c>
      <c r="J70" s="116">
        <v>11.088977423638779</v>
      </c>
    </row>
    <row r="71" spans="1:12" s="110" customFormat="1" ht="12" customHeight="1" x14ac:dyDescent="0.2">
      <c r="A71" s="120"/>
      <c r="B71" s="121" t="s">
        <v>112</v>
      </c>
      <c r="C71" s="113">
        <v>0.41605298850861644</v>
      </c>
      <c r="D71" s="235">
        <v>500</v>
      </c>
      <c r="E71" s="236">
        <v>476</v>
      </c>
      <c r="F71" s="236">
        <v>497</v>
      </c>
      <c r="G71" s="236">
        <v>418</v>
      </c>
      <c r="H71" s="140">
        <v>397</v>
      </c>
      <c r="I71" s="115">
        <v>103</v>
      </c>
      <c r="J71" s="116">
        <v>25.944584382871536</v>
      </c>
    </row>
    <row r="72" spans="1:12" s="110" customFormat="1" ht="12" customHeight="1" x14ac:dyDescent="0.2">
      <c r="A72" s="118" t="s">
        <v>113</v>
      </c>
      <c r="B72" s="119" t="s">
        <v>181</v>
      </c>
      <c r="C72" s="113">
        <v>71.074332026926953</v>
      </c>
      <c r="D72" s="235">
        <v>85415</v>
      </c>
      <c r="E72" s="236">
        <v>86245</v>
      </c>
      <c r="F72" s="236">
        <v>86978</v>
      </c>
      <c r="G72" s="236">
        <v>85508</v>
      </c>
      <c r="H72" s="140">
        <v>85921</v>
      </c>
      <c r="I72" s="115">
        <v>-506</v>
      </c>
      <c r="J72" s="116">
        <v>-0.5889130713096915</v>
      </c>
    </row>
    <row r="73" spans="1:12" s="110" customFormat="1" ht="12" customHeight="1" x14ac:dyDescent="0.2">
      <c r="A73" s="118"/>
      <c r="B73" s="119" t="s">
        <v>182</v>
      </c>
      <c r="C73" s="113">
        <v>28.92566797307305</v>
      </c>
      <c r="D73" s="115">
        <v>34762</v>
      </c>
      <c r="E73" s="114">
        <v>35027</v>
      </c>
      <c r="F73" s="114">
        <v>34760</v>
      </c>
      <c r="G73" s="114">
        <v>34416</v>
      </c>
      <c r="H73" s="140">
        <v>34179</v>
      </c>
      <c r="I73" s="115">
        <v>583</v>
      </c>
      <c r="J73" s="116">
        <v>1.7057257380262734</v>
      </c>
    </row>
    <row r="74" spans="1:12" s="110" customFormat="1" ht="12" customHeight="1" x14ac:dyDescent="0.2">
      <c r="A74" s="118" t="s">
        <v>113</v>
      </c>
      <c r="B74" s="119" t="s">
        <v>116</v>
      </c>
      <c r="C74" s="113">
        <v>87.26295380979721</v>
      </c>
      <c r="D74" s="115">
        <v>104870</v>
      </c>
      <c r="E74" s="114">
        <v>105855</v>
      </c>
      <c r="F74" s="114">
        <v>106390</v>
      </c>
      <c r="G74" s="114">
        <v>104894</v>
      </c>
      <c r="H74" s="140">
        <v>105345</v>
      </c>
      <c r="I74" s="115">
        <v>-475</v>
      </c>
      <c r="J74" s="116">
        <v>-0.45089942569652097</v>
      </c>
    </row>
    <row r="75" spans="1:12" s="110" customFormat="1" ht="12" customHeight="1" x14ac:dyDescent="0.2">
      <c r="A75" s="142"/>
      <c r="B75" s="124" t="s">
        <v>117</v>
      </c>
      <c r="C75" s="125">
        <v>12.701265633191044</v>
      </c>
      <c r="D75" s="143">
        <v>15264</v>
      </c>
      <c r="E75" s="144">
        <v>15370</v>
      </c>
      <c r="F75" s="144">
        <v>15299</v>
      </c>
      <c r="G75" s="144">
        <v>14982</v>
      </c>
      <c r="H75" s="145">
        <v>14710</v>
      </c>
      <c r="I75" s="143">
        <v>554</v>
      </c>
      <c r="J75" s="146">
        <v>3.7661454792658056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153957</v>
      </c>
      <c r="G11" s="114">
        <v>154757</v>
      </c>
      <c r="H11" s="114">
        <v>155781</v>
      </c>
      <c r="I11" s="114">
        <v>153163</v>
      </c>
      <c r="J11" s="140">
        <v>153368</v>
      </c>
      <c r="K11" s="114">
        <v>589</v>
      </c>
      <c r="L11" s="116">
        <v>0.38404360753221012</v>
      </c>
    </row>
    <row r="12" spans="1:17" s="110" customFormat="1" ht="24.95" customHeight="1" x14ac:dyDescent="0.2">
      <c r="A12" s="606" t="s">
        <v>185</v>
      </c>
      <c r="B12" s="607"/>
      <c r="C12" s="607"/>
      <c r="D12" s="608"/>
      <c r="E12" s="113">
        <v>52.708223724806274</v>
      </c>
      <c r="F12" s="115">
        <v>81148</v>
      </c>
      <c r="G12" s="114">
        <v>81700</v>
      </c>
      <c r="H12" s="114">
        <v>83082</v>
      </c>
      <c r="I12" s="114">
        <v>82034</v>
      </c>
      <c r="J12" s="140">
        <v>81685</v>
      </c>
      <c r="K12" s="114">
        <v>-537</v>
      </c>
      <c r="L12" s="116">
        <v>-0.6574034400440717</v>
      </c>
    </row>
    <row r="13" spans="1:17" s="110" customFormat="1" ht="15" customHeight="1" x14ac:dyDescent="0.2">
      <c r="A13" s="120"/>
      <c r="B13" s="609" t="s">
        <v>107</v>
      </c>
      <c r="C13" s="609"/>
      <c r="E13" s="113">
        <v>47.291776275193726</v>
      </c>
      <c r="F13" s="115">
        <v>72809</v>
      </c>
      <c r="G13" s="114">
        <v>73057</v>
      </c>
      <c r="H13" s="114">
        <v>72699</v>
      </c>
      <c r="I13" s="114">
        <v>71129</v>
      </c>
      <c r="J13" s="140">
        <v>71683</v>
      </c>
      <c r="K13" s="114">
        <v>1126</v>
      </c>
      <c r="L13" s="116">
        <v>1.5708047933261722</v>
      </c>
    </row>
    <row r="14" spans="1:17" s="110" customFormat="1" ht="24.95" customHeight="1" x14ac:dyDescent="0.2">
      <c r="A14" s="606" t="s">
        <v>186</v>
      </c>
      <c r="B14" s="607"/>
      <c r="C14" s="607"/>
      <c r="D14" s="608"/>
      <c r="E14" s="113">
        <v>9.7098540501568618</v>
      </c>
      <c r="F14" s="115">
        <v>14949</v>
      </c>
      <c r="G14" s="114">
        <v>15644</v>
      </c>
      <c r="H14" s="114">
        <v>16011</v>
      </c>
      <c r="I14" s="114">
        <v>14639</v>
      </c>
      <c r="J14" s="140">
        <v>14996</v>
      </c>
      <c r="K14" s="114">
        <v>-47</v>
      </c>
      <c r="L14" s="116">
        <v>-0.31341691117631371</v>
      </c>
    </row>
    <row r="15" spans="1:17" s="110" customFormat="1" ht="15" customHeight="1" x14ac:dyDescent="0.2">
      <c r="A15" s="120"/>
      <c r="B15" s="119"/>
      <c r="C15" s="258" t="s">
        <v>106</v>
      </c>
      <c r="E15" s="113">
        <v>53.36811826878052</v>
      </c>
      <c r="F15" s="115">
        <v>7978</v>
      </c>
      <c r="G15" s="114">
        <v>8337</v>
      </c>
      <c r="H15" s="114">
        <v>8691</v>
      </c>
      <c r="I15" s="114">
        <v>7918</v>
      </c>
      <c r="J15" s="140">
        <v>8034</v>
      </c>
      <c r="K15" s="114">
        <v>-56</v>
      </c>
      <c r="L15" s="116">
        <v>-0.69703759024147371</v>
      </c>
    </row>
    <row r="16" spans="1:17" s="110" customFormat="1" ht="15" customHeight="1" x14ac:dyDescent="0.2">
      <c r="A16" s="120"/>
      <c r="B16" s="119"/>
      <c r="C16" s="258" t="s">
        <v>107</v>
      </c>
      <c r="E16" s="113">
        <v>46.63188173121948</v>
      </c>
      <c r="F16" s="115">
        <v>6971</v>
      </c>
      <c r="G16" s="114">
        <v>7307</v>
      </c>
      <c r="H16" s="114">
        <v>7320</v>
      </c>
      <c r="I16" s="114">
        <v>6721</v>
      </c>
      <c r="J16" s="140">
        <v>6962</v>
      </c>
      <c r="K16" s="114">
        <v>9</v>
      </c>
      <c r="L16" s="116">
        <v>0.12927319735708129</v>
      </c>
    </row>
    <row r="17" spans="1:12" s="110" customFormat="1" ht="15" customHeight="1" x14ac:dyDescent="0.2">
      <c r="A17" s="120"/>
      <c r="B17" s="121" t="s">
        <v>109</v>
      </c>
      <c r="C17" s="258"/>
      <c r="E17" s="113">
        <v>67.07457277031898</v>
      </c>
      <c r="F17" s="115">
        <v>103266</v>
      </c>
      <c r="G17" s="114">
        <v>103597</v>
      </c>
      <c r="H17" s="114">
        <v>104525</v>
      </c>
      <c r="I17" s="114">
        <v>103921</v>
      </c>
      <c r="J17" s="140">
        <v>104202</v>
      </c>
      <c r="K17" s="114">
        <v>-936</v>
      </c>
      <c r="L17" s="116">
        <v>-0.89825531179823803</v>
      </c>
    </row>
    <row r="18" spans="1:12" s="110" customFormat="1" ht="15" customHeight="1" x14ac:dyDescent="0.2">
      <c r="A18" s="120"/>
      <c r="B18" s="119"/>
      <c r="C18" s="258" t="s">
        <v>106</v>
      </c>
      <c r="E18" s="113">
        <v>52.864447155888676</v>
      </c>
      <c r="F18" s="115">
        <v>54591</v>
      </c>
      <c r="G18" s="114">
        <v>54816</v>
      </c>
      <c r="H18" s="114">
        <v>55779</v>
      </c>
      <c r="I18" s="114">
        <v>55716</v>
      </c>
      <c r="J18" s="140">
        <v>55601</v>
      </c>
      <c r="K18" s="114">
        <v>-1010</v>
      </c>
      <c r="L18" s="116">
        <v>-1.816514091473175</v>
      </c>
    </row>
    <row r="19" spans="1:12" s="110" customFormat="1" ht="15" customHeight="1" x14ac:dyDescent="0.2">
      <c r="A19" s="120"/>
      <c r="B19" s="119"/>
      <c r="C19" s="258" t="s">
        <v>107</v>
      </c>
      <c r="E19" s="113">
        <v>47.135552844111324</v>
      </c>
      <c r="F19" s="115">
        <v>48675</v>
      </c>
      <c r="G19" s="114">
        <v>48781</v>
      </c>
      <c r="H19" s="114">
        <v>48746</v>
      </c>
      <c r="I19" s="114">
        <v>48205</v>
      </c>
      <c r="J19" s="140">
        <v>48601</v>
      </c>
      <c r="K19" s="114">
        <v>74</v>
      </c>
      <c r="L19" s="116">
        <v>0.15226024155881565</v>
      </c>
    </row>
    <row r="20" spans="1:12" s="110" customFormat="1" ht="15" customHeight="1" x14ac:dyDescent="0.2">
      <c r="A20" s="120"/>
      <c r="B20" s="121" t="s">
        <v>110</v>
      </c>
      <c r="C20" s="258"/>
      <c r="E20" s="113">
        <v>21.778808368570445</v>
      </c>
      <c r="F20" s="115">
        <v>33530</v>
      </c>
      <c r="G20" s="114">
        <v>33301</v>
      </c>
      <c r="H20" s="114">
        <v>33070</v>
      </c>
      <c r="I20" s="114">
        <v>32501</v>
      </c>
      <c r="J20" s="140">
        <v>32178</v>
      </c>
      <c r="K20" s="114">
        <v>1352</v>
      </c>
      <c r="L20" s="116">
        <v>4.2016284417925291</v>
      </c>
    </row>
    <row r="21" spans="1:12" s="110" customFormat="1" ht="15" customHeight="1" x14ac:dyDescent="0.2">
      <c r="A21" s="120"/>
      <c r="B21" s="119"/>
      <c r="C21" s="258" t="s">
        <v>106</v>
      </c>
      <c r="E21" s="113">
        <v>51.422606620936477</v>
      </c>
      <c r="F21" s="115">
        <v>17242</v>
      </c>
      <c r="G21" s="114">
        <v>17214</v>
      </c>
      <c r="H21" s="114">
        <v>17290</v>
      </c>
      <c r="I21" s="114">
        <v>17102</v>
      </c>
      <c r="J21" s="140">
        <v>16816</v>
      </c>
      <c r="K21" s="114">
        <v>426</v>
      </c>
      <c r="L21" s="116">
        <v>2.5333016175071359</v>
      </c>
    </row>
    <row r="22" spans="1:12" s="110" customFormat="1" ht="15" customHeight="1" x14ac:dyDescent="0.2">
      <c r="A22" s="120"/>
      <c r="B22" s="119"/>
      <c r="C22" s="258" t="s">
        <v>107</v>
      </c>
      <c r="E22" s="113">
        <v>48.577393379063523</v>
      </c>
      <c r="F22" s="115">
        <v>16288</v>
      </c>
      <c r="G22" s="114">
        <v>16087</v>
      </c>
      <c r="H22" s="114">
        <v>15780</v>
      </c>
      <c r="I22" s="114">
        <v>15399</v>
      </c>
      <c r="J22" s="140">
        <v>15362</v>
      </c>
      <c r="K22" s="114">
        <v>926</v>
      </c>
      <c r="L22" s="116">
        <v>6.0278609556047389</v>
      </c>
    </row>
    <row r="23" spans="1:12" s="110" customFormat="1" ht="15" customHeight="1" x14ac:dyDescent="0.2">
      <c r="A23" s="120"/>
      <c r="B23" s="121" t="s">
        <v>111</v>
      </c>
      <c r="C23" s="258"/>
      <c r="E23" s="113">
        <v>1.4367648109537079</v>
      </c>
      <c r="F23" s="115">
        <v>2212</v>
      </c>
      <c r="G23" s="114">
        <v>2215</v>
      </c>
      <c r="H23" s="114">
        <v>2175</v>
      </c>
      <c r="I23" s="114">
        <v>2102</v>
      </c>
      <c r="J23" s="140">
        <v>1992</v>
      </c>
      <c r="K23" s="114">
        <v>220</v>
      </c>
      <c r="L23" s="116">
        <v>11.04417670682731</v>
      </c>
    </row>
    <row r="24" spans="1:12" s="110" customFormat="1" ht="15" customHeight="1" x14ac:dyDescent="0.2">
      <c r="A24" s="120"/>
      <c r="B24" s="119"/>
      <c r="C24" s="258" t="s">
        <v>106</v>
      </c>
      <c r="E24" s="113">
        <v>60.443037974683541</v>
      </c>
      <c r="F24" s="115">
        <v>1337</v>
      </c>
      <c r="G24" s="114">
        <v>1333</v>
      </c>
      <c r="H24" s="114">
        <v>1322</v>
      </c>
      <c r="I24" s="114">
        <v>1298</v>
      </c>
      <c r="J24" s="140">
        <v>1234</v>
      </c>
      <c r="K24" s="114">
        <v>103</v>
      </c>
      <c r="L24" s="116">
        <v>8.3468395461912479</v>
      </c>
    </row>
    <row r="25" spans="1:12" s="110" customFormat="1" ht="15" customHeight="1" x14ac:dyDescent="0.2">
      <c r="A25" s="120"/>
      <c r="B25" s="119"/>
      <c r="C25" s="258" t="s">
        <v>107</v>
      </c>
      <c r="E25" s="113">
        <v>39.556962025316459</v>
      </c>
      <c r="F25" s="115">
        <v>875</v>
      </c>
      <c r="G25" s="114">
        <v>882</v>
      </c>
      <c r="H25" s="114">
        <v>853</v>
      </c>
      <c r="I25" s="114">
        <v>804</v>
      </c>
      <c r="J25" s="140">
        <v>758</v>
      </c>
      <c r="K25" s="114">
        <v>117</v>
      </c>
      <c r="L25" s="116">
        <v>15.435356200527705</v>
      </c>
    </row>
    <row r="26" spans="1:12" s="110" customFormat="1" ht="15" customHeight="1" x14ac:dyDescent="0.2">
      <c r="A26" s="120"/>
      <c r="C26" s="121" t="s">
        <v>187</v>
      </c>
      <c r="D26" s="110" t="s">
        <v>188</v>
      </c>
      <c r="E26" s="113">
        <v>0.40206031554265154</v>
      </c>
      <c r="F26" s="115">
        <v>619</v>
      </c>
      <c r="G26" s="114">
        <v>607</v>
      </c>
      <c r="H26" s="114">
        <v>644</v>
      </c>
      <c r="I26" s="114">
        <v>599</v>
      </c>
      <c r="J26" s="140">
        <v>564</v>
      </c>
      <c r="K26" s="114">
        <v>55</v>
      </c>
      <c r="L26" s="116">
        <v>9.75177304964539</v>
      </c>
    </row>
    <row r="27" spans="1:12" s="110" customFormat="1" ht="15" customHeight="1" x14ac:dyDescent="0.2">
      <c r="A27" s="120"/>
      <c r="B27" s="119"/>
      <c r="D27" s="259" t="s">
        <v>106</v>
      </c>
      <c r="E27" s="113">
        <v>54.281098546042003</v>
      </c>
      <c r="F27" s="115">
        <v>336</v>
      </c>
      <c r="G27" s="114">
        <v>317</v>
      </c>
      <c r="H27" s="114">
        <v>329</v>
      </c>
      <c r="I27" s="114">
        <v>308</v>
      </c>
      <c r="J27" s="140">
        <v>300</v>
      </c>
      <c r="K27" s="114">
        <v>36</v>
      </c>
      <c r="L27" s="116">
        <v>12</v>
      </c>
    </row>
    <row r="28" spans="1:12" s="110" customFormat="1" ht="15" customHeight="1" x14ac:dyDescent="0.2">
      <c r="A28" s="120"/>
      <c r="B28" s="119"/>
      <c r="D28" s="259" t="s">
        <v>107</v>
      </c>
      <c r="E28" s="113">
        <v>45.718901453957997</v>
      </c>
      <c r="F28" s="115">
        <v>283</v>
      </c>
      <c r="G28" s="114">
        <v>290</v>
      </c>
      <c r="H28" s="114">
        <v>315</v>
      </c>
      <c r="I28" s="114">
        <v>291</v>
      </c>
      <c r="J28" s="140">
        <v>264</v>
      </c>
      <c r="K28" s="114">
        <v>19</v>
      </c>
      <c r="L28" s="116">
        <v>7.1969696969696972</v>
      </c>
    </row>
    <row r="29" spans="1:12" s="110" customFormat="1" ht="24.95" customHeight="1" x14ac:dyDescent="0.2">
      <c r="A29" s="606" t="s">
        <v>189</v>
      </c>
      <c r="B29" s="607"/>
      <c r="C29" s="607"/>
      <c r="D29" s="608"/>
      <c r="E29" s="113">
        <v>84.551530622186718</v>
      </c>
      <c r="F29" s="115">
        <v>130173</v>
      </c>
      <c r="G29" s="114">
        <v>131107</v>
      </c>
      <c r="H29" s="114">
        <v>131522</v>
      </c>
      <c r="I29" s="114">
        <v>129052</v>
      </c>
      <c r="J29" s="140">
        <v>129690</v>
      </c>
      <c r="K29" s="114">
        <v>483</v>
      </c>
      <c r="L29" s="116">
        <v>0.37242655563266253</v>
      </c>
    </row>
    <row r="30" spans="1:12" s="110" customFormat="1" ht="15" customHeight="1" x14ac:dyDescent="0.2">
      <c r="A30" s="120"/>
      <c r="B30" s="119"/>
      <c r="C30" s="258" t="s">
        <v>106</v>
      </c>
      <c r="E30" s="113">
        <v>51.484562850975237</v>
      </c>
      <c r="F30" s="115">
        <v>67019</v>
      </c>
      <c r="G30" s="114">
        <v>67591</v>
      </c>
      <c r="H30" s="114">
        <v>68104</v>
      </c>
      <c r="I30" s="114">
        <v>67092</v>
      </c>
      <c r="J30" s="140">
        <v>67124</v>
      </c>
      <c r="K30" s="114">
        <v>-105</v>
      </c>
      <c r="L30" s="116">
        <v>-0.15642691138787915</v>
      </c>
    </row>
    <row r="31" spans="1:12" s="110" customFormat="1" ht="15" customHeight="1" x14ac:dyDescent="0.2">
      <c r="A31" s="120"/>
      <c r="B31" s="119"/>
      <c r="C31" s="258" t="s">
        <v>107</v>
      </c>
      <c r="E31" s="113">
        <v>48.515437149024763</v>
      </c>
      <c r="F31" s="115">
        <v>63154</v>
      </c>
      <c r="G31" s="114">
        <v>63516</v>
      </c>
      <c r="H31" s="114">
        <v>63418</v>
      </c>
      <c r="I31" s="114">
        <v>61960</v>
      </c>
      <c r="J31" s="140">
        <v>62566</v>
      </c>
      <c r="K31" s="114">
        <v>588</v>
      </c>
      <c r="L31" s="116">
        <v>0.93980756321324677</v>
      </c>
    </row>
    <row r="32" spans="1:12" s="110" customFormat="1" ht="15" customHeight="1" x14ac:dyDescent="0.2">
      <c r="A32" s="120"/>
      <c r="B32" s="119" t="s">
        <v>117</v>
      </c>
      <c r="C32" s="258"/>
      <c r="E32" s="113">
        <v>15.412745117143098</v>
      </c>
      <c r="F32" s="115">
        <v>23729</v>
      </c>
      <c r="G32" s="114">
        <v>23596</v>
      </c>
      <c r="H32" s="114">
        <v>24203</v>
      </c>
      <c r="I32" s="114">
        <v>24058</v>
      </c>
      <c r="J32" s="140">
        <v>23624</v>
      </c>
      <c r="K32" s="114">
        <v>105</v>
      </c>
      <c r="L32" s="116">
        <v>0.44446325770402978</v>
      </c>
    </row>
    <row r="33" spans="1:12" s="110" customFormat="1" ht="15" customHeight="1" x14ac:dyDescent="0.2">
      <c r="A33" s="120"/>
      <c r="B33" s="119"/>
      <c r="C33" s="258" t="s">
        <v>106</v>
      </c>
      <c r="E33" s="113">
        <v>59.378819166420833</v>
      </c>
      <c r="F33" s="115">
        <v>14090</v>
      </c>
      <c r="G33" s="114">
        <v>14072</v>
      </c>
      <c r="H33" s="114">
        <v>14939</v>
      </c>
      <c r="I33" s="114">
        <v>14908</v>
      </c>
      <c r="J33" s="140">
        <v>14526</v>
      </c>
      <c r="K33" s="114">
        <v>-436</v>
      </c>
      <c r="L33" s="116">
        <v>-3.0015145256780946</v>
      </c>
    </row>
    <row r="34" spans="1:12" s="110" customFormat="1" ht="15" customHeight="1" x14ac:dyDescent="0.2">
      <c r="A34" s="120"/>
      <c r="B34" s="119"/>
      <c r="C34" s="258" t="s">
        <v>107</v>
      </c>
      <c r="E34" s="113">
        <v>40.621180833579167</v>
      </c>
      <c r="F34" s="115">
        <v>9639</v>
      </c>
      <c r="G34" s="114">
        <v>9524</v>
      </c>
      <c r="H34" s="114">
        <v>9264</v>
      </c>
      <c r="I34" s="114">
        <v>9150</v>
      </c>
      <c r="J34" s="140">
        <v>9098</v>
      </c>
      <c r="K34" s="114">
        <v>541</v>
      </c>
      <c r="L34" s="116">
        <v>5.9463618377665419</v>
      </c>
    </row>
    <row r="35" spans="1:12" s="110" customFormat="1" ht="24.95" customHeight="1" x14ac:dyDescent="0.2">
      <c r="A35" s="606" t="s">
        <v>190</v>
      </c>
      <c r="B35" s="607"/>
      <c r="C35" s="607"/>
      <c r="D35" s="608"/>
      <c r="E35" s="113">
        <v>71.442675552264589</v>
      </c>
      <c r="F35" s="115">
        <v>109991</v>
      </c>
      <c r="G35" s="114">
        <v>110728</v>
      </c>
      <c r="H35" s="114">
        <v>112066</v>
      </c>
      <c r="I35" s="114">
        <v>110150</v>
      </c>
      <c r="J35" s="140">
        <v>110481</v>
      </c>
      <c r="K35" s="114">
        <v>-490</v>
      </c>
      <c r="L35" s="116">
        <v>-0.44351517455490086</v>
      </c>
    </row>
    <row r="36" spans="1:12" s="110" customFormat="1" ht="15" customHeight="1" x14ac:dyDescent="0.2">
      <c r="A36" s="120"/>
      <c r="B36" s="119"/>
      <c r="C36" s="258" t="s">
        <v>106</v>
      </c>
      <c r="E36" s="113">
        <v>64.780754789028194</v>
      </c>
      <c r="F36" s="115">
        <v>71253</v>
      </c>
      <c r="G36" s="114">
        <v>71732</v>
      </c>
      <c r="H36" s="114">
        <v>73211</v>
      </c>
      <c r="I36" s="114">
        <v>72279</v>
      </c>
      <c r="J36" s="140">
        <v>72242</v>
      </c>
      <c r="K36" s="114">
        <v>-989</v>
      </c>
      <c r="L36" s="116">
        <v>-1.3690097173389442</v>
      </c>
    </row>
    <row r="37" spans="1:12" s="110" customFormat="1" ht="15" customHeight="1" x14ac:dyDescent="0.2">
      <c r="A37" s="120"/>
      <c r="B37" s="119"/>
      <c r="C37" s="258" t="s">
        <v>107</v>
      </c>
      <c r="E37" s="113">
        <v>35.219245210971806</v>
      </c>
      <c r="F37" s="115">
        <v>38738</v>
      </c>
      <c r="G37" s="114">
        <v>38996</v>
      </c>
      <c r="H37" s="114">
        <v>38855</v>
      </c>
      <c r="I37" s="114">
        <v>37871</v>
      </c>
      <c r="J37" s="140">
        <v>38239</v>
      </c>
      <c r="K37" s="114">
        <v>499</v>
      </c>
      <c r="L37" s="116">
        <v>1.3049504432647296</v>
      </c>
    </row>
    <row r="38" spans="1:12" s="110" customFormat="1" ht="15" customHeight="1" x14ac:dyDescent="0.2">
      <c r="A38" s="120"/>
      <c r="B38" s="119" t="s">
        <v>182</v>
      </c>
      <c r="C38" s="258"/>
      <c r="E38" s="113">
        <v>28.557324447735407</v>
      </c>
      <c r="F38" s="115">
        <v>43966</v>
      </c>
      <c r="G38" s="114">
        <v>44029</v>
      </c>
      <c r="H38" s="114">
        <v>43715</v>
      </c>
      <c r="I38" s="114">
        <v>43013</v>
      </c>
      <c r="J38" s="140">
        <v>42887</v>
      </c>
      <c r="K38" s="114">
        <v>1079</v>
      </c>
      <c r="L38" s="116">
        <v>2.5159139133070627</v>
      </c>
    </row>
    <row r="39" spans="1:12" s="110" customFormat="1" ht="15" customHeight="1" x14ac:dyDescent="0.2">
      <c r="A39" s="120"/>
      <c r="B39" s="119"/>
      <c r="C39" s="258" t="s">
        <v>106</v>
      </c>
      <c r="E39" s="113">
        <v>22.506027384797342</v>
      </c>
      <c r="F39" s="115">
        <v>9895</v>
      </c>
      <c r="G39" s="114">
        <v>9968</v>
      </c>
      <c r="H39" s="114">
        <v>9871</v>
      </c>
      <c r="I39" s="114">
        <v>9755</v>
      </c>
      <c r="J39" s="140">
        <v>9443</v>
      </c>
      <c r="K39" s="114">
        <v>452</v>
      </c>
      <c r="L39" s="116">
        <v>4.7866144233823995</v>
      </c>
    </row>
    <row r="40" spans="1:12" s="110" customFormat="1" ht="15" customHeight="1" x14ac:dyDescent="0.2">
      <c r="A40" s="120"/>
      <c r="B40" s="119"/>
      <c r="C40" s="258" t="s">
        <v>107</v>
      </c>
      <c r="E40" s="113">
        <v>77.493972615202651</v>
      </c>
      <c r="F40" s="115">
        <v>34071</v>
      </c>
      <c r="G40" s="114">
        <v>34061</v>
      </c>
      <c r="H40" s="114">
        <v>33844</v>
      </c>
      <c r="I40" s="114">
        <v>33258</v>
      </c>
      <c r="J40" s="140">
        <v>33444</v>
      </c>
      <c r="K40" s="114">
        <v>627</v>
      </c>
      <c r="L40" s="116">
        <v>1.8747757445281665</v>
      </c>
    </row>
    <row r="41" spans="1:12" s="110" customFormat="1" ht="24.75" customHeight="1" x14ac:dyDescent="0.2">
      <c r="A41" s="606" t="s">
        <v>518</v>
      </c>
      <c r="B41" s="607"/>
      <c r="C41" s="607"/>
      <c r="D41" s="608"/>
      <c r="E41" s="113">
        <v>4.5798502179179899</v>
      </c>
      <c r="F41" s="115">
        <v>7051</v>
      </c>
      <c r="G41" s="114">
        <v>7778</v>
      </c>
      <c r="H41" s="114">
        <v>7659</v>
      </c>
      <c r="I41" s="114">
        <v>5891</v>
      </c>
      <c r="J41" s="140">
        <v>6663</v>
      </c>
      <c r="K41" s="114">
        <v>388</v>
      </c>
      <c r="L41" s="116">
        <v>5.8232027615188358</v>
      </c>
    </row>
    <row r="42" spans="1:12" s="110" customFormat="1" ht="15" customHeight="1" x14ac:dyDescent="0.2">
      <c r="A42" s="120"/>
      <c r="B42" s="119"/>
      <c r="C42" s="258" t="s">
        <v>106</v>
      </c>
      <c r="E42" s="113">
        <v>54.474542618068362</v>
      </c>
      <c r="F42" s="115">
        <v>3841</v>
      </c>
      <c r="G42" s="114">
        <v>4287</v>
      </c>
      <c r="H42" s="114">
        <v>4285</v>
      </c>
      <c r="I42" s="114">
        <v>3205</v>
      </c>
      <c r="J42" s="140">
        <v>3596</v>
      </c>
      <c r="K42" s="114">
        <v>245</v>
      </c>
      <c r="L42" s="116">
        <v>6.8131256952169075</v>
      </c>
    </row>
    <row r="43" spans="1:12" s="110" customFormat="1" ht="15" customHeight="1" x14ac:dyDescent="0.2">
      <c r="A43" s="123"/>
      <c r="B43" s="124"/>
      <c r="C43" s="260" t="s">
        <v>107</v>
      </c>
      <c r="D43" s="261"/>
      <c r="E43" s="125">
        <v>45.525457381931638</v>
      </c>
      <c r="F43" s="143">
        <v>3210</v>
      </c>
      <c r="G43" s="144">
        <v>3491</v>
      </c>
      <c r="H43" s="144">
        <v>3374</v>
      </c>
      <c r="I43" s="144">
        <v>2686</v>
      </c>
      <c r="J43" s="145">
        <v>3067</v>
      </c>
      <c r="K43" s="144">
        <v>143</v>
      </c>
      <c r="L43" s="146">
        <v>4.6625366807955659</v>
      </c>
    </row>
    <row r="44" spans="1:12" s="110" customFormat="1" ht="45.75" customHeight="1" x14ac:dyDescent="0.2">
      <c r="A44" s="606" t="s">
        <v>191</v>
      </c>
      <c r="B44" s="607"/>
      <c r="C44" s="607"/>
      <c r="D44" s="608"/>
      <c r="E44" s="113">
        <v>0.83075144358489705</v>
      </c>
      <c r="F44" s="115">
        <v>1279</v>
      </c>
      <c r="G44" s="114">
        <v>1297</v>
      </c>
      <c r="H44" s="114">
        <v>1311</v>
      </c>
      <c r="I44" s="114">
        <v>1275</v>
      </c>
      <c r="J44" s="140">
        <v>1298</v>
      </c>
      <c r="K44" s="114">
        <v>-19</v>
      </c>
      <c r="L44" s="116">
        <v>-1.4637904468412943</v>
      </c>
    </row>
    <row r="45" spans="1:12" s="110" customFormat="1" ht="15" customHeight="1" x14ac:dyDescent="0.2">
      <c r="A45" s="120"/>
      <c r="B45" s="119"/>
      <c r="C45" s="258" t="s">
        <v>106</v>
      </c>
      <c r="E45" s="113">
        <v>59.265050820953867</v>
      </c>
      <c r="F45" s="115">
        <v>758</v>
      </c>
      <c r="G45" s="114">
        <v>769</v>
      </c>
      <c r="H45" s="114">
        <v>780</v>
      </c>
      <c r="I45" s="114">
        <v>752</v>
      </c>
      <c r="J45" s="140">
        <v>758</v>
      </c>
      <c r="K45" s="114">
        <v>0</v>
      </c>
      <c r="L45" s="116">
        <v>0</v>
      </c>
    </row>
    <row r="46" spans="1:12" s="110" customFormat="1" ht="15" customHeight="1" x14ac:dyDescent="0.2">
      <c r="A46" s="123"/>
      <c r="B46" s="124"/>
      <c r="C46" s="260" t="s">
        <v>107</v>
      </c>
      <c r="D46" s="261"/>
      <c r="E46" s="125">
        <v>40.734949179046133</v>
      </c>
      <c r="F46" s="143">
        <v>521</v>
      </c>
      <c r="G46" s="144">
        <v>528</v>
      </c>
      <c r="H46" s="144">
        <v>531</v>
      </c>
      <c r="I46" s="144">
        <v>523</v>
      </c>
      <c r="J46" s="145">
        <v>540</v>
      </c>
      <c r="K46" s="144">
        <v>-19</v>
      </c>
      <c r="L46" s="146">
        <v>-3.5185185185185186</v>
      </c>
    </row>
    <row r="47" spans="1:12" s="110" customFormat="1" ht="39" customHeight="1" x14ac:dyDescent="0.2">
      <c r="A47" s="606" t="s">
        <v>519</v>
      </c>
      <c r="B47" s="610"/>
      <c r="C47" s="610"/>
      <c r="D47" s="611"/>
      <c r="E47" s="113">
        <v>0.37932669511616879</v>
      </c>
      <c r="F47" s="115">
        <v>584</v>
      </c>
      <c r="G47" s="114">
        <v>587</v>
      </c>
      <c r="H47" s="114">
        <v>561</v>
      </c>
      <c r="I47" s="114">
        <v>530</v>
      </c>
      <c r="J47" s="140">
        <v>580</v>
      </c>
      <c r="K47" s="114">
        <v>4</v>
      </c>
      <c r="L47" s="116">
        <v>0.68965517241379315</v>
      </c>
    </row>
    <row r="48" spans="1:12" s="110" customFormat="1" ht="15" customHeight="1" x14ac:dyDescent="0.2">
      <c r="A48" s="120"/>
      <c r="B48" s="119"/>
      <c r="C48" s="258" t="s">
        <v>106</v>
      </c>
      <c r="E48" s="113">
        <v>39.041095890410958</v>
      </c>
      <c r="F48" s="115">
        <v>228</v>
      </c>
      <c r="G48" s="114">
        <v>221</v>
      </c>
      <c r="H48" s="114">
        <v>214</v>
      </c>
      <c r="I48" s="114">
        <v>190</v>
      </c>
      <c r="J48" s="140">
        <v>219</v>
      </c>
      <c r="K48" s="114">
        <v>9</v>
      </c>
      <c r="L48" s="116">
        <v>4.1095890410958908</v>
      </c>
    </row>
    <row r="49" spans="1:12" s="110" customFormat="1" ht="15" customHeight="1" x14ac:dyDescent="0.2">
      <c r="A49" s="123"/>
      <c r="B49" s="124"/>
      <c r="C49" s="260" t="s">
        <v>107</v>
      </c>
      <c r="D49" s="261"/>
      <c r="E49" s="125">
        <v>60.958904109589042</v>
      </c>
      <c r="F49" s="143">
        <v>356</v>
      </c>
      <c r="G49" s="144">
        <v>366</v>
      </c>
      <c r="H49" s="144">
        <v>347</v>
      </c>
      <c r="I49" s="144">
        <v>340</v>
      </c>
      <c r="J49" s="145">
        <v>361</v>
      </c>
      <c r="K49" s="144">
        <v>-5</v>
      </c>
      <c r="L49" s="146">
        <v>-1.3850415512465375</v>
      </c>
    </row>
    <row r="50" spans="1:12" s="110" customFormat="1" ht="24.95" customHeight="1" x14ac:dyDescent="0.2">
      <c r="A50" s="612" t="s">
        <v>192</v>
      </c>
      <c r="B50" s="613"/>
      <c r="C50" s="613"/>
      <c r="D50" s="614"/>
      <c r="E50" s="262">
        <v>13.433621076014731</v>
      </c>
      <c r="F50" s="263">
        <v>20682</v>
      </c>
      <c r="G50" s="264">
        <v>21402</v>
      </c>
      <c r="H50" s="264">
        <v>21658</v>
      </c>
      <c r="I50" s="264">
        <v>20420</v>
      </c>
      <c r="J50" s="265">
        <v>20341</v>
      </c>
      <c r="K50" s="263">
        <v>341</v>
      </c>
      <c r="L50" s="266">
        <v>1.67641708863871</v>
      </c>
    </row>
    <row r="51" spans="1:12" s="110" customFormat="1" ht="15" customHeight="1" x14ac:dyDescent="0.2">
      <c r="A51" s="120"/>
      <c r="B51" s="119"/>
      <c r="C51" s="258" t="s">
        <v>106</v>
      </c>
      <c r="E51" s="113">
        <v>54.308093994778069</v>
      </c>
      <c r="F51" s="115">
        <v>11232</v>
      </c>
      <c r="G51" s="114">
        <v>11604</v>
      </c>
      <c r="H51" s="114">
        <v>12053</v>
      </c>
      <c r="I51" s="114">
        <v>11343</v>
      </c>
      <c r="J51" s="140">
        <v>11130</v>
      </c>
      <c r="K51" s="114">
        <v>102</v>
      </c>
      <c r="L51" s="116">
        <v>0.9164420485175202</v>
      </c>
    </row>
    <row r="52" spans="1:12" s="110" customFormat="1" ht="15" customHeight="1" x14ac:dyDescent="0.2">
      <c r="A52" s="120"/>
      <c r="B52" s="119"/>
      <c r="C52" s="258" t="s">
        <v>107</v>
      </c>
      <c r="E52" s="113">
        <v>45.691906005221931</v>
      </c>
      <c r="F52" s="115">
        <v>9450</v>
      </c>
      <c r="G52" s="114">
        <v>9798</v>
      </c>
      <c r="H52" s="114">
        <v>9605</v>
      </c>
      <c r="I52" s="114">
        <v>9077</v>
      </c>
      <c r="J52" s="140">
        <v>9211</v>
      </c>
      <c r="K52" s="114">
        <v>239</v>
      </c>
      <c r="L52" s="116">
        <v>2.5947236999240038</v>
      </c>
    </row>
    <row r="53" spans="1:12" s="110" customFormat="1" ht="15" customHeight="1" x14ac:dyDescent="0.2">
      <c r="A53" s="120"/>
      <c r="B53" s="119"/>
      <c r="C53" s="258" t="s">
        <v>187</v>
      </c>
      <c r="D53" s="110" t="s">
        <v>193</v>
      </c>
      <c r="E53" s="113">
        <v>23.619572575186151</v>
      </c>
      <c r="F53" s="115">
        <v>4885</v>
      </c>
      <c r="G53" s="114">
        <v>5584</v>
      </c>
      <c r="H53" s="114">
        <v>5517</v>
      </c>
      <c r="I53" s="114">
        <v>4226</v>
      </c>
      <c r="J53" s="140">
        <v>4548</v>
      </c>
      <c r="K53" s="114">
        <v>337</v>
      </c>
      <c r="L53" s="116">
        <v>7.4098504837291115</v>
      </c>
    </row>
    <row r="54" spans="1:12" s="110" customFormat="1" ht="15" customHeight="1" x14ac:dyDescent="0.2">
      <c r="A54" s="120"/>
      <c r="B54" s="119"/>
      <c r="D54" s="267" t="s">
        <v>194</v>
      </c>
      <c r="E54" s="113">
        <v>55.332650972364384</v>
      </c>
      <c r="F54" s="115">
        <v>2703</v>
      </c>
      <c r="G54" s="114">
        <v>3085</v>
      </c>
      <c r="H54" s="114">
        <v>3187</v>
      </c>
      <c r="I54" s="114">
        <v>2409</v>
      </c>
      <c r="J54" s="140">
        <v>2573</v>
      </c>
      <c r="K54" s="114">
        <v>130</v>
      </c>
      <c r="L54" s="116">
        <v>5.0524679362611735</v>
      </c>
    </row>
    <row r="55" spans="1:12" s="110" customFormat="1" ht="15" customHeight="1" x14ac:dyDescent="0.2">
      <c r="A55" s="120"/>
      <c r="B55" s="119"/>
      <c r="D55" s="267" t="s">
        <v>195</v>
      </c>
      <c r="E55" s="113">
        <v>44.667349027635616</v>
      </c>
      <c r="F55" s="115">
        <v>2182</v>
      </c>
      <c r="G55" s="114">
        <v>2499</v>
      </c>
      <c r="H55" s="114">
        <v>2330</v>
      </c>
      <c r="I55" s="114">
        <v>1817</v>
      </c>
      <c r="J55" s="140">
        <v>1975</v>
      </c>
      <c r="K55" s="114">
        <v>207</v>
      </c>
      <c r="L55" s="116">
        <v>10.481012658227849</v>
      </c>
    </row>
    <row r="56" spans="1:12" s="110" customFormat="1" ht="15" customHeight="1" x14ac:dyDescent="0.2">
      <c r="A56" s="120"/>
      <c r="B56" s="119" t="s">
        <v>196</v>
      </c>
      <c r="C56" s="258"/>
      <c r="E56" s="113">
        <v>60.900121462486275</v>
      </c>
      <c r="F56" s="115">
        <v>93760</v>
      </c>
      <c r="G56" s="114">
        <v>94054</v>
      </c>
      <c r="H56" s="114">
        <v>94814</v>
      </c>
      <c r="I56" s="114">
        <v>93766</v>
      </c>
      <c r="J56" s="140">
        <v>94257</v>
      </c>
      <c r="K56" s="114">
        <v>-497</v>
      </c>
      <c r="L56" s="116">
        <v>-0.52728179339465509</v>
      </c>
    </row>
    <row r="57" spans="1:12" s="110" customFormat="1" ht="15" customHeight="1" x14ac:dyDescent="0.2">
      <c r="A57" s="120"/>
      <c r="B57" s="119"/>
      <c r="C57" s="258" t="s">
        <v>106</v>
      </c>
      <c r="E57" s="113">
        <v>51.655290102389081</v>
      </c>
      <c r="F57" s="115">
        <v>48432</v>
      </c>
      <c r="G57" s="114">
        <v>48682</v>
      </c>
      <c r="H57" s="114">
        <v>49309</v>
      </c>
      <c r="I57" s="114">
        <v>49021</v>
      </c>
      <c r="J57" s="140">
        <v>49068</v>
      </c>
      <c r="K57" s="114">
        <v>-636</v>
      </c>
      <c r="L57" s="116">
        <v>-1.2961604304230863</v>
      </c>
    </row>
    <row r="58" spans="1:12" s="110" customFormat="1" ht="15" customHeight="1" x14ac:dyDescent="0.2">
      <c r="A58" s="120"/>
      <c r="B58" s="119"/>
      <c r="C58" s="258" t="s">
        <v>107</v>
      </c>
      <c r="E58" s="113">
        <v>48.344709897610919</v>
      </c>
      <c r="F58" s="115">
        <v>45328</v>
      </c>
      <c r="G58" s="114">
        <v>45372</v>
      </c>
      <c r="H58" s="114">
        <v>45505</v>
      </c>
      <c r="I58" s="114">
        <v>44745</v>
      </c>
      <c r="J58" s="140">
        <v>45189</v>
      </c>
      <c r="K58" s="114">
        <v>139</v>
      </c>
      <c r="L58" s="116">
        <v>0.30759698156631038</v>
      </c>
    </row>
    <row r="59" spans="1:12" s="110" customFormat="1" ht="15" customHeight="1" x14ac:dyDescent="0.2">
      <c r="A59" s="120"/>
      <c r="B59" s="119"/>
      <c r="C59" s="258" t="s">
        <v>105</v>
      </c>
      <c r="D59" s="110" t="s">
        <v>197</v>
      </c>
      <c r="E59" s="113">
        <v>93.357508532423211</v>
      </c>
      <c r="F59" s="115">
        <v>87532</v>
      </c>
      <c r="G59" s="114">
        <v>87808</v>
      </c>
      <c r="H59" s="114">
        <v>88507</v>
      </c>
      <c r="I59" s="114">
        <v>87536</v>
      </c>
      <c r="J59" s="140">
        <v>88027</v>
      </c>
      <c r="K59" s="114">
        <v>-495</v>
      </c>
      <c r="L59" s="116">
        <v>-0.56232746770877118</v>
      </c>
    </row>
    <row r="60" spans="1:12" s="110" customFormat="1" ht="15" customHeight="1" x14ac:dyDescent="0.2">
      <c r="A60" s="120"/>
      <c r="B60" s="119"/>
      <c r="C60" s="258"/>
      <c r="D60" s="267" t="s">
        <v>198</v>
      </c>
      <c r="E60" s="113">
        <v>50.225060549284834</v>
      </c>
      <c r="F60" s="115">
        <v>43963</v>
      </c>
      <c r="G60" s="114">
        <v>44181</v>
      </c>
      <c r="H60" s="114">
        <v>44740</v>
      </c>
      <c r="I60" s="114">
        <v>44478</v>
      </c>
      <c r="J60" s="140">
        <v>44520</v>
      </c>
      <c r="K60" s="114">
        <v>-557</v>
      </c>
      <c r="L60" s="116">
        <v>-1.2511230907457322</v>
      </c>
    </row>
    <row r="61" spans="1:12" s="110" customFormat="1" ht="15" customHeight="1" x14ac:dyDescent="0.2">
      <c r="A61" s="120"/>
      <c r="B61" s="119"/>
      <c r="C61" s="258"/>
      <c r="D61" s="267" t="s">
        <v>199</v>
      </c>
      <c r="E61" s="113">
        <v>49.774939450715166</v>
      </c>
      <c r="F61" s="115">
        <v>43569</v>
      </c>
      <c r="G61" s="114">
        <v>43627</v>
      </c>
      <c r="H61" s="114">
        <v>43767</v>
      </c>
      <c r="I61" s="114">
        <v>43058</v>
      </c>
      <c r="J61" s="140">
        <v>43507</v>
      </c>
      <c r="K61" s="114">
        <v>62</v>
      </c>
      <c r="L61" s="116">
        <v>0.14250580366377824</v>
      </c>
    </row>
    <row r="62" spans="1:12" s="110" customFormat="1" ht="15" customHeight="1" x14ac:dyDescent="0.2">
      <c r="A62" s="120"/>
      <c r="B62" s="119"/>
      <c r="C62" s="258"/>
      <c r="D62" s="258" t="s">
        <v>200</v>
      </c>
      <c r="E62" s="113">
        <v>6.6424914675767921</v>
      </c>
      <c r="F62" s="115">
        <v>6228</v>
      </c>
      <c r="G62" s="114">
        <v>6246</v>
      </c>
      <c r="H62" s="114">
        <v>6307</v>
      </c>
      <c r="I62" s="114">
        <v>6230</v>
      </c>
      <c r="J62" s="140">
        <v>6230</v>
      </c>
      <c r="K62" s="114">
        <v>-2</v>
      </c>
      <c r="L62" s="116">
        <v>-3.2102728731942212E-2</v>
      </c>
    </row>
    <row r="63" spans="1:12" s="110" customFormat="1" ht="15" customHeight="1" x14ac:dyDescent="0.2">
      <c r="A63" s="120"/>
      <c r="B63" s="119"/>
      <c r="C63" s="258"/>
      <c r="D63" s="267" t="s">
        <v>198</v>
      </c>
      <c r="E63" s="113">
        <v>71.756583172768146</v>
      </c>
      <c r="F63" s="115">
        <v>4469</v>
      </c>
      <c r="G63" s="114">
        <v>4501</v>
      </c>
      <c r="H63" s="114">
        <v>4569</v>
      </c>
      <c r="I63" s="114">
        <v>4543</v>
      </c>
      <c r="J63" s="140">
        <v>4548</v>
      </c>
      <c r="K63" s="114">
        <v>-79</v>
      </c>
      <c r="L63" s="116">
        <v>-1.7370272647317502</v>
      </c>
    </row>
    <row r="64" spans="1:12" s="110" customFormat="1" ht="15" customHeight="1" x14ac:dyDescent="0.2">
      <c r="A64" s="120"/>
      <c r="B64" s="119"/>
      <c r="C64" s="258"/>
      <c r="D64" s="267" t="s">
        <v>199</v>
      </c>
      <c r="E64" s="113">
        <v>28.243416827231854</v>
      </c>
      <c r="F64" s="115">
        <v>1759</v>
      </c>
      <c r="G64" s="114">
        <v>1745</v>
      </c>
      <c r="H64" s="114">
        <v>1738</v>
      </c>
      <c r="I64" s="114">
        <v>1687</v>
      </c>
      <c r="J64" s="140">
        <v>1682</v>
      </c>
      <c r="K64" s="114">
        <v>77</v>
      </c>
      <c r="L64" s="116">
        <v>4.5778834720570751</v>
      </c>
    </row>
    <row r="65" spans="1:12" s="110" customFormat="1" ht="15" customHeight="1" x14ac:dyDescent="0.2">
      <c r="A65" s="120"/>
      <c r="B65" s="119" t="s">
        <v>201</v>
      </c>
      <c r="C65" s="258"/>
      <c r="E65" s="113">
        <v>16.50655702566301</v>
      </c>
      <c r="F65" s="115">
        <v>25413</v>
      </c>
      <c r="G65" s="114">
        <v>25282</v>
      </c>
      <c r="H65" s="114">
        <v>25026</v>
      </c>
      <c r="I65" s="114">
        <v>24693</v>
      </c>
      <c r="J65" s="140">
        <v>24410</v>
      </c>
      <c r="K65" s="114">
        <v>1003</v>
      </c>
      <c r="L65" s="116">
        <v>4.1089717328963538</v>
      </c>
    </row>
    <row r="66" spans="1:12" s="110" customFormat="1" ht="15" customHeight="1" x14ac:dyDescent="0.2">
      <c r="A66" s="120"/>
      <c r="B66" s="119"/>
      <c r="C66" s="258" t="s">
        <v>106</v>
      </c>
      <c r="E66" s="113">
        <v>56.113013024829812</v>
      </c>
      <c r="F66" s="115">
        <v>14260</v>
      </c>
      <c r="G66" s="114">
        <v>14204</v>
      </c>
      <c r="H66" s="114">
        <v>14074</v>
      </c>
      <c r="I66" s="114">
        <v>13971</v>
      </c>
      <c r="J66" s="140">
        <v>13768</v>
      </c>
      <c r="K66" s="114">
        <v>492</v>
      </c>
      <c r="L66" s="116">
        <v>3.5735037768739106</v>
      </c>
    </row>
    <row r="67" spans="1:12" s="110" customFormat="1" ht="15" customHeight="1" x14ac:dyDescent="0.2">
      <c r="A67" s="120"/>
      <c r="B67" s="119"/>
      <c r="C67" s="258" t="s">
        <v>107</v>
      </c>
      <c r="E67" s="113">
        <v>43.886986975170188</v>
      </c>
      <c r="F67" s="115">
        <v>11153</v>
      </c>
      <c r="G67" s="114">
        <v>11078</v>
      </c>
      <c r="H67" s="114">
        <v>10952</v>
      </c>
      <c r="I67" s="114">
        <v>10722</v>
      </c>
      <c r="J67" s="140">
        <v>10642</v>
      </c>
      <c r="K67" s="114">
        <v>511</v>
      </c>
      <c r="L67" s="116">
        <v>4.8017289983085885</v>
      </c>
    </row>
    <row r="68" spans="1:12" s="110" customFormat="1" ht="15" customHeight="1" x14ac:dyDescent="0.2">
      <c r="A68" s="120"/>
      <c r="B68" s="119"/>
      <c r="C68" s="258" t="s">
        <v>105</v>
      </c>
      <c r="D68" s="110" t="s">
        <v>202</v>
      </c>
      <c r="E68" s="113">
        <v>18.1481918703026</v>
      </c>
      <c r="F68" s="115">
        <v>4612</v>
      </c>
      <c r="G68" s="114">
        <v>4541</v>
      </c>
      <c r="H68" s="114">
        <v>4370</v>
      </c>
      <c r="I68" s="114">
        <v>4176</v>
      </c>
      <c r="J68" s="140">
        <v>3999</v>
      </c>
      <c r="K68" s="114">
        <v>613</v>
      </c>
      <c r="L68" s="116">
        <v>15.328832208052013</v>
      </c>
    </row>
    <row r="69" spans="1:12" s="110" customFormat="1" ht="15" customHeight="1" x14ac:dyDescent="0.2">
      <c r="A69" s="120"/>
      <c r="B69" s="119"/>
      <c r="C69" s="258"/>
      <c r="D69" s="267" t="s">
        <v>198</v>
      </c>
      <c r="E69" s="113">
        <v>53.881179531656549</v>
      </c>
      <c r="F69" s="115">
        <v>2485</v>
      </c>
      <c r="G69" s="114">
        <v>2445</v>
      </c>
      <c r="H69" s="114">
        <v>2357</v>
      </c>
      <c r="I69" s="114">
        <v>2260</v>
      </c>
      <c r="J69" s="140">
        <v>2162</v>
      </c>
      <c r="K69" s="114">
        <v>323</v>
      </c>
      <c r="L69" s="116">
        <v>14.939870490286772</v>
      </c>
    </row>
    <row r="70" spans="1:12" s="110" customFormat="1" ht="15" customHeight="1" x14ac:dyDescent="0.2">
      <c r="A70" s="120"/>
      <c r="B70" s="119"/>
      <c r="C70" s="258"/>
      <c r="D70" s="267" t="s">
        <v>199</v>
      </c>
      <c r="E70" s="113">
        <v>46.118820468343451</v>
      </c>
      <c r="F70" s="115">
        <v>2127</v>
      </c>
      <c r="G70" s="114">
        <v>2096</v>
      </c>
      <c r="H70" s="114">
        <v>2013</v>
      </c>
      <c r="I70" s="114">
        <v>1916</v>
      </c>
      <c r="J70" s="140">
        <v>1837</v>
      </c>
      <c r="K70" s="114">
        <v>290</v>
      </c>
      <c r="L70" s="116">
        <v>15.786608600979859</v>
      </c>
    </row>
    <row r="71" spans="1:12" s="110" customFormat="1" ht="15" customHeight="1" x14ac:dyDescent="0.2">
      <c r="A71" s="120"/>
      <c r="B71" s="119"/>
      <c r="C71" s="258"/>
      <c r="D71" s="110" t="s">
        <v>203</v>
      </c>
      <c r="E71" s="113">
        <v>75.193798449612402</v>
      </c>
      <c r="F71" s="115">
        <v>19109</v>
      </c>
      <c r="G71" s="114">
        <v>19051</v>
      </c>
      <c r="H71" s="114">
        <v>18976</v>
      </c>
      <c r="I71" s="114">
        <v>18882</v>
      </c>
      <c r="J71" s="140">
        <v>18777</v>
      </c>
      <c r="K71" s="114">
        <v>332</v>
      </c>
      <c r="L71" s="116">
        <v>1.7681205730414868</v>
      </c>
    </row>
    <row r="72" spans="1:12" s="110" customFormat="1" ht="15" customHeight="1" x14ac:dyDescent="0.2">
      <c r="A72" s="120"/>
      <c r="B72" s="119"/>
      <c r="C72" s="258"/>
      <c r="D72" s="267" t="s">
        <v>198</v>
      </c>
      <c r="E72" s="113">
        <v>56.203882987074152</v>
      </c>
      <c r="F72" s="115">
        <v>10740</v>
      </c>
      <c r="G72" s="114">
        <v>10729</v>
      </c>
      <c r="H72" s="114">
        <v>10689</v>
      </c>
      <c r="I72" s="114">
        <v>10709</v>
      </c>
      <c r="J72" s="140">
        <v>10609</v>
      </c>
      <c r="K72" s="114">
        <v>131</v>
      </c>
      <c r="L72" s="116">
        <v>1.2348006409652181</v>
      </c>
    </row>
    <row r="73" spans="1:12" s="110" customFormat="1" ht="15" customHeight="1" x14ac:dyDescent="0.2">
      <c r="A73" s="120"/>
      <c r="B73" s="119"/>
      <c r="C73" s="258"/>
      <c r="D73" s="267" t="s">
        <v>199</v>
      </c>
      <c r="E73" s="113">
        <v>43.796117012925848</v>
      </c>
      <c r="F73" s="115">
        <v>8369</v>
      </c>
      <c r="G73" s="114">
        <v>8322</v>
      </c>
      <c r="H73" s="114">
        <v>8287</v>
      </c>
      <c r="I73" s="114">
        <v>8173</v>
      </c>
      <c r="J73" s="140">
        <v>8168</v>
      </c>
      <c r="K73" s="114">
        <v>201</v>
      </c>
      <c r="L73" s="116">
        <v>2.460822722820764</v>
      </c>
    </row>
    <row r="74" spans="1:12" s="110" customFormat="1" ht="15" customHeight="1" x14ac:dyDescent="0.2">
      <c r="A74" s="120"/>
      <c r="B74" s="119"/>
      <c r="C74" s="258"/>
      <c r="D74" s="110" t="s">
        <v>204</v>
      </c>
      <c r="E74" s="113">
        <v>6.6580096800849962</v>
      </c>
      <c r="F74" s="115">
        <v>1692</v>
      </c>
      <c r="G74" s="114">
        <v>1690</v>
      </c>
      <c r="H74" s="114">
        <v>1680</v>
      </c>
      <c r="I74" s="114">
        <v>1635</v>
      </c>
      <c r="J74" s="140">
        <v>1634</v>
      </c>
      <c r="K74" s="114">
        <v>58</v>
      </c>
      <c r="L74" s="116">
        <v>3.5495716034271725</v>
      </c>
    </row>
    <row r="75" spans="1:12" s="110" customFormat="1" ht="15" customHeight="1" x14ac:dyDescent="0.2">
      <c r="A75" s="120"/>
      <c r="B75" s="119"/>
      <c r="C75" s="258"/>
      <c r="D75" s="267" t="s">
        <v>198</v>
      </c>
      <c r="E75" s="113">
        <v>61.170212765957444</v>
      </c>
      <c r="F75" s="115">
        <v>1035</v>
      </c>
      <c r="G75" s="114">
        <v>1030</v>
      </c>
      <c r="H75" s="114">
        <v>1028</v>
      </c>
      <c r="I75" s="114">
        <v>1002</v>
      </c>
      <c r="J75" s="140">
        <v>997</v>
      </c>
      <c r="K75" s="114">
        <v>38</v>
      </c>
      <c r="L75" s="116">
        <v>3.8114343029087263</v>
      </c>
    </row>
    <row r="76" spans="1:12" s="110" customFormat="1" ht="15" customHeight="1" x14ac:dyDescent="0.2">
      <c r="A76" s="120"/>
      <c r="B76" s="119"/>
      <c r="C76" s="258"/>
      <c r="D76" s="267" t="s">
        <v>199</v>
      </c>
      <c r="E76" s="113">
        <v>38.829787234042556</v>
      </c>
      <c r="F76" s="115">
        <v>657</v>
      </c>
      <c r="G76" s="114">
        <v>660</v>
      </c>
      <c r="H76" s="114">
        <v>652</v>
      </c>
      <c r="I76" s="114">
        <v>633</v>
      </c>
      <c r="J76" s="140">
        <v>637</v>
      </c>
      <c r="K76" s="114">
        <v>20</v>
      </c>
      <c r="L76" s="116">
        <v>3.1397174254317113</v>
      </c>
    </row>
    <row r="77" spans="1:12" s="110" customFormat="1" ht="15" customHeight="1" x14ac:dyDescent="0.2">
      <c r="A77" s="533"/>
      <c r="B77" s="119" t="s">
        <v>205</v>
      </c>
      <c r="C77" s="268"/>
      <c r="D77" s="182"/>
      <c r="E77" s="113">
        <v>9.1597004358359797</v>
      </c>
      <c r="F77" s="115">
        <v>14102</v>
      </c>
      <c r="G77" s="114">
        <v>14019</v>
      </c>
      <c r="H77" s="114">
        <v>14283</v>
      </c>
      <c r="I77" s="114">
        <v>14284</v>
      </c>
      <c r="J77" s="140">
        <v>14360</v>
      </c>
      <c r="K77" s="114">
        <v>-258</v>
      </c>
      <c r="L77" s="116">
        <v>-1.7966573816155988</v>
      </c>
    </row>
    <row r="78" spans="1:12" s="110" customFormat="1" ht="15" customHeight="1" x14ac:dyDescent="0.2">
      <c r="A78" s="120"/>
      <c r="B78" s="119"/>
      <c r="C78" s="268" t="s">
        <v>106</v>
      </c>
      <c r="D78" s="182"/>
      <c r="E78" s="113">
        <v>51.226776343781026</v>
      </c>
      <c r="F78" s="115">
        <v>7224</v>
      </c>
      <c r="G78" s="114">
        <v>7210</v>
      </c>
      <c r="H78" s="114">
        <v>7646</v>
      </c>
      <c r="I78" s="114">
        <v>7699</v>
      </c>
      <c r="J78" s="140">
        <v>7719</v>
      </c>
      <c r="K78" s="114">
        <v>-495</v>
      </c>
      <c r="L78" s="116">
        <v>-6.4127477652545668</v>
      </c>
    </row>
    <row r="79" spans="1:12" s="110" customFormat="1" ht="15" customHeight="1" x14ac:dyDescent="0.2">
      <c r="A79" s="123"/>
      <c r="B79" s="124"/>
      <c r="C79" s="260" t="s">
        <v>107</v>
      </c>
      <c r="D79" s="261"/>
      <c r="E79" s="125">
        <v>48.773223656218974</v>
      </c>
      <c r="F79" s="143">
        <v>6878</v>
      </c>
      <c r="G79" s="144">
        <v>6809</v>
      </c>
      <c r="H79" s="144">
        <v>6637</v>
      </c>
      <c r="I79" s="144">
        <v>6585</v>
      </c>
      <c r="J79" s="145">
        <v>6641</v>
      </c>
      <c r="K79" s="144">
        <v>237</v>
      </c>
      <c r="L79" s="146">
        <v>3.5687396476434272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153957</v>
      </c>
      <c r="E11" s="114">
        <v>154757</v>
      </c>
      <c r="F11" s="114">
        <v>155781</v>
      </c>
      <c r="G11" s="114">
        <v>153163</v>
      </c>
      <c r="H11" s="140">
        <v>153368</v>
      </c>
      <c r="I11" s="115">
        <v>589</v>
      </c>
      <c r="J11" s="116">
        <v>0.38404360753221012</v>
      </c>
    </row>
    <row r="12" spans="1:15" s="110" customFormat="1" ht="24.95" customHeight="1" x14ac:dyDescent="0.2">
      <c r="A12" s="193" t="s">
        <v>132</v>
      </c>
      <c r="B12" s="194" t="s">
        <v>133</v>
      </c>
      <c r="C12" s="113">
        <v>0.12535967835174758</v>
      </c>
      <c r="D12" s="115">
        <v>193</v>
      </c>
      <c r="E12" s="114">
        <v>185</v>
      </c>
      <c r="F12" s="114">
        <v>194</v>
      </c>
      <c r="G12" s="114">
        <v>183</v>
      </c>
      <c r="H12" s="140">
        <v>188</v>
      </c>
      <c r="I12" s="115">
        <v>5</v>
      </c>
      <c r="J12" s="116">
        <v>2.6595744680851063</v>
      </c>
    </row>
    <row r="13" spans="1:15" s="110" customFormat="1" ht="24.95" customHeight="1" x14ac:dyDescent="0.2">
      <c r="A13" s="193" t="s">
        <v>134</v>
      </c>
      <c r="B13" s="199" t="s">
        <v>214</v>
      </c>
      <c r="C13" s="113">
        <v>2.2831050228310503</v>
      </c>
      <c r="D13" s="115">
        <v>3515</v>
      </c>
      <c r="E13" s="114">
        <v>3508</v>
      </c>
      <c r="F13" s="114">
        <v>3530</v>
      </c>
      <c r="G13" s="114">
        <v>3464</v>
      </c>
      <c r="H13" s="140">
        <v>3467</v>
      </c>
      <c r="I13" s="115">
        <v>48</v>
      </c>
      <c r="J13" s="116">
        <v>1.3844822613210268</v>
      </c>
    </row>
    <row r="14" spans="1:15" s="287" customFormat="1" ht="24" customHeight="1" x14ac:dyDescent="0.2">
      <c r="A14" s="193" t="s">
        <v>215</v>
      </c>
      <c r="B14" s="199" t="s">
        <v>137</v>
      </c>
      <c r="C14" s="113">
        <v>16.874841676572029</v>
      </c>
      <c r="D14" s="115">
        <v>25980</v>
      </c>
      <c r="E14" s="114">
        <v>26514</v>
      </c>
      <c r="F14" s="114">
        <v>26878</v>
      </c>
      <c r="G14" s="114">
        <v>27106</v>
      </c>
      <c r="H14" s="140">
        <v>27295</v>
      </c>
      <c r="I14" s="115">
        <v>-1315</v>
      </c>
      <c r="J14" s="116">
        <v>-4.8177321853819377</v>
      </c>
      <c r="K14" s="110"/>
      <c r="L14" s="110"/>
      <c r="M14" s="110"/>
      <c r="N14" s="110"/>
      <c r="O14" s="110"/>
    </row>
    <row r="15" spans="1:15" s="110" customFormat="1" ht="24.75" customHeight="1" x14ac:dyDescent="0.2">
      <c r="A15" s="193" t="s">
        <v>216</v>
      </c>
      <c r="B15" s="199" t="s">
        <v>217</v>
      </c>
      <c r="C15" s="113">
        <v>1.8108952499723949</v>
      </c>
      <c r="D15" s="115">
        <v>2788</v>
      </c>
      <c r="E15" s="114">
        <v>2713</v>
      </c>
      <c r="F15" s="114">
        <v>2760</v>
      </c>
      <c r="G15" s="114">
        <v>2946</v>
      </c>
      <c r="H15" s="140">
        <v>2966</v>
      </c>
      <c r="I15" s="115">
        <v>-178</v>
      </c>
      <c r="J15" s="116">
        <v>-6.0013486176668911</v>
      </c>
    </row>
    <row r="16" spans="1:15" s="287" customFormat="1" ht="24.95" customHeight="1" x14ac:dyDescent="0.2">
      <c r="A16" s="193" t="s">
        <v>218</v>
      </c>
      <c r="B16" s="199" t="s">
        <v>141</v>
      </c>
      <c r="C16" s="113">
        <v>14.603428229960313</v>
      </c>
      <c r="D16" s="115">
        <v>22483</v>
      </c>
      <c r="E16" s="114">
        <v>23038</v>
      </c>
      <c r="F16" s="114">
        <v>23346</v>
      </c>
      <c r="G16" s="114">
        <v>23371</v>
      </c>
      <c r="H16" s="140">
        <v>23513</v>
      </c>
      <c r="I16" s="115">
        <v>-1030</v>
      </c>
      <c r="J16" s="116">
        <v>-4.3805554374175983</v>
      </c>
      <c r="K16" s="110"/>
      <c r="L16" s="110"/>
      <c r="M16" s="110"/>
      <c r="N16" s="110"/>
      <c r="O16" s="110"/>
    </row>
    <row r="17" spans="1:15" s="110" customFormat="1" ht="24.95" customHeight="1" x14ac:dyDescent="0.2">
      <c r="A17" s="193" t="s">
        <v>219</v>
      </c>
      <c r="B17" s="199" t="s">
        <v>220</v>
      </c>
      <c r="C17" s="113">
        <v>0.46051819663932136</v>
      </c>
      <c r="D17" s="115">
        <v>709</v>
      </c>
      <c r="E17" s="114">
        <v>763</v>
      </c>
      <c r="F17" s="114">
        <v>772</v>
      </c>
      <c r="G17" s="114">
        <v>789</v>
      </c>
      <c r="H17" s="140">
        <v>816</v>
      </c>
      <c r="I17" s="115">
        <v>-107</v>
      </c>
      <c r="J17" s="116">
        <v>-13.112745098039216</v>
      </c>
    </row>
    <row r="18" spans="1:15" s="287" customFormat="1" ht="24.95" customHeight="1" x14ac:dyDescent="0.2">
      <c r="A18" s="201" t="s">
        <v>144</v>
      </c>
      <c r="B18" s="202" t="s">
        <v>145</v>
      </c>
      <c r="C18" s="113">
        <v>3.7913183551251324</v>
      </c>
      <c r="D18" s="115">
        <v>5837</v>
      </c>
      <c r="E18" s="114">
        <v>5718</v>
      </c>
      <c r="F18" s="114">
        <v>5902</v>
      </c>
      <c r="G18" s="114">
        <v>5668</v>
      </c>
      <c r="H18" s="140">
        <v>5633</v>
      </c>
      <c r="I18" s="115">
        <v>204</v>
      </c>
      <c r="J18" s="116">
        <v>3.6215160660394106</v>
      </c>
      <c r="K18" s="110"/>
      <c r="L18" s="110"/>
      <c r="M18" s="110"/>
      <c r="N18" s="110"/>
      <c r="O18" s="110"/>
    </row>
    <row r="19" spans="1:15" s="110" customFormat="1" ht="24.95" customHeight="1" x14ac:dyDescent="0.2">
      <c r="A19" s="193" t="s">
        <v>146</v>
      </c>
      <c r="B19" s="199" t="s">
        <v>147</v>
      </c>
      <c r="C19" s="113">
        <v>12.696402242184506</v>
      </c>
      <c r="D19" s="115">
        <v>19547</v>
      </c>
      <c r="E19" s="114">
        <v>19743</v>
      </c>
      <c r="F19" s="114">
        <v>19865</v>
      </c>
      <c r="G19" s="114">
        <v>19634</v>
      </c>
      <c r="H19" s="140">
        <v>19762</v>
      </c>
      <c r="I19" s="115">
        <v>-215</v>
      </c>
      <c r="J19" s="116">
        <v>-1.087946564112944</v>
      </c>
    </row>
    <row r="20" spans="1:15" s="287" customFormat="1" ht="24.95" customHeight="1" x14ac:dyDescent="0.2">
      <c r="A20" s="193" t="s">
        <v>148</v>
      </c>
      <c r="B20" s="199" t="s">
        <v>149</v>
      </c>
      <c r="C20" s="113">
        <v>4.80004157004878</v>
      </c>
      <c r="D20" s="115">
        <v>7390</v>
      </c>
      <c r="E20" s="114">
        <v>7585</v>
      </c>
      <c r="F20" s="114">
        <v>7609</v>
      </c>
      <c r="G20" s="114">
        <v>7285</v>
      </c>
      <c r="H20" s="140">
        <v>7182</v>
      </c>
      <c r="I20" s="115">
        <v>208</v>
      </c>
      <c r="J20" s="116">
        <v>2.8961292119186854</v>
      </c>
      <c r="K20" s="110"/>
      <c r="L20" s="110"/>
      <c r="M20" s="110"/>
      <c r="N20" s="110"/>
      <c r="O20" s="110"/>
    </row>
    <row r="21" spans="1:15" s="110" customFormat="1" ht="24.95" customHeight="1" x14ac:dyDescent="0.2">
      <c r="A21" s="201" t="s">
        <v>150</v>
      </c>
      <c r="B21" s="202" t="s">
        <v>151</v>
      </c>
      <c r="C21" s="113">
        <v>2.4091142331949831</v>
      </c>
      <c r="D21" s="115">
        <v>3709</v>
      </c>
      <c r="E21" s="114">
        <v>3805</v>
      </c>
      <c r="F21" s="114">
        <v>3844</v>
      </c>
      <c r="G21" s="114">
        <v>3808</v>
      </c>
      <c r="H21" s="140">
        <v>3694</v>
      </c>
      <c r="I21" s="115">
        <v>15</v>
      </c>
      <c r="J21" s="116">
        <v>0.40606388738494859</v>
      </c>
    </row>
    <row r="22" spans="1:15" s="110" customFormat="1" ht="24.95" customHeight="1" x14ac:dyDescent="0.2">
      <c r="A22" s="201" t="s">
        <v>152</v>
      </c>
      <c r="B22" s="199" t="s">
        <v>153</v>
      </c>
      <c r="C22" s="113">
        <v>4.5629623856011747</v>
      </c>
      <c r="D22" s="115">
        <v>7025</v>
      </c>
      <c r="E22" s="114">
        <v>6944</v>
      </c>
      <c r="F22" s="114">
        <v>6867</v>
      </c>
      <c r="G22" s="114">
        <v>6791</v>
      </c>
      <c r="H22" s="140">
        <v>6822</v>
      </c>
      <c r="I22" s="115">
        <v>203</v>
      </c>
      <c r="J22" s="116">
        <v>2.9756669598358254</v>
      </c>
    </row>
    <row r="23" spans="1:15" s="110" customFormat="1" ht="24.95" customHeight="1" x14ac:dyDescent="0.2">
      <c r="A23" s="193" t="s">
        <v>154</v>
      </c>
      <c r="B23" s="199" t="s">
        <v>155</v>
      </c>
      <c r="C23" s="113">
        <v>4.6435043551121415</v>
      </c>
      <c r="D23" s="115">
        <v>7149</v>
      </c>
      <c r="E23" s="114">
        <v>7204</v>
      </c>
      <c r="F23" s="114">
        <v>7240</v>
      </c>
      <c r="G23" s="114">
        <v>7132</v>
      </c>
      <c r="H23" s="140">
        <v>7154</v>
      </c>
      <c r="I23" s="115">
        <v>-5</v>
      </c>
      <c r="J23" s="116">
        <v>-6.9890970086664797E-2</v>
      </c>
    </row>
    <row r="24" spans="1:15" s="110" customFormat="1" ht="24.95" customHeight="1" x14ac:dyDescent="0.2">
      <c r="A24" s="193" t="s">
        <v>156</v>
      </c>
      <c r="B24" s="199" t="s">
        <v>221</v>
      </c>
      <c r="C24" s="113">
        <v>7.0948381690991642</v>
      </c>
      <c r="D24" s="115">
        <v>10923</v>
      </c>
      <c r="E24" s="114">
        <v>10955</v>
      </c>
      <c r="F24" s="114">
        <v>10910</v>
      </c>
      <c r="G24" s="114">
        <v>10652</v>
      </c>
      <c r="H24" s="140">
        <v>10640</v>
      </c>
      <c r="I24" s="115">
        <v>283</v>
      </c>
      <c r="J24" s="116">
        <v>2.6597744360902253</v>
      </c>
    </row>
    <row r="25" spans="1:15" s="110" customFormat="1" ht="24.95" customHeight="1" x14ac:dyDescent="0.2">
      <c r="A25" s="193" t="s">
        <v>222</v>
      </c>
      <c r="B25" s="204" t="s">
        <v>159</v>
      </c>
      <c r="C25" s="113">
        <v>5.709386387108089</v>
      </c>
      <c r="D25" s="115">
        <v>8790</v>
      </c>
      <c r="E25" s="114">
        <v>8707</v>
      </c>
      <c r="F25" s="114">
        <v>8727</v>
      </c>
      <c r="G25" s="114">
        <v>8698</v>
      </c>
      <c r="H25" s="140">
        <v>8783</v>
      </c>
      <c r="I25" s="115">
        <v>7</v>
      </c>
      <c r="J25" s="116">
        <v>7.9699419332802002E-2</v>
      </c>
    </row>
    <row r="26" spans="1:15" s="110" customFormat="1" ht="24.95" customHeight="1" x14ac:dyDescent="0.2">
      <c r="A26" s="201">
        <v>782.78300000000002</v>
      </c>
      <c r="B26" s="203" t="s">
        <v>160</v>
      </c>
      <c r="C26" s="113">
        <v>3.039809817026832</v>
      </c>
      <c r="D26" s="115">
        <v>4680</v>
      </c>
      <c r="E26" s="114">
        <v>4660</v>
      </c>
      <c r="F26" s="114">
        <v>5657</v>
      </c>
      <c r="G26" s="114">
        <v>5638</v>
      </c>
      <c r="H26" s="140">
        <v>5413</v>
      </c>
      <c r="I26" s="115">
        <v>-733</v>
      </c>
      <c r="J26" s="116">
        <v>-13.541474228708664</v>
      </c>
    </row>
    <row r="27" spans="1:15" s="110" customFormat="1" ht="24.95" customHeight="1" x14ac:dyDescent="0.2">
      <c r="A27" s="193" t="s">
        <v>161</v>
      </c>
      <c r="B27" s="199" t="s">
        <v>223</v>
      </c>
      <c r="C27" s="113">
        <v>7.4157069831186631</v>
      </c>
      <c r="D27" s="115">
        <v>11417</v>
      </c>
      <c r="E27" s="114">
        <v>11449</v>
      </c>
      <c r="F27" s="114">
        <v>11436</v>
      </c>
      <c r="G27" s="114">
        <v>11245</v>
      </c>
      <c r="H27" s="140">
        <v>11259</v>
      </c>
      <c r="I27" s="115">
        <v>158</v>
      </c>
      <c r="J27" s="116">
        <v>1.4033217870148327</v>
      </c>
    </row>
    <row r="28" spans="1:15" s="110" customFormat="1" ht="24.95" customHeight="1" x14ac:dyDescent="0.2">
      <c r="A28" s="193" t="s">
        <v>163</v>
      </c>
      <c r="B28" s="199" t="s">
        <v>164</v>
      </c>
      <c r="C28" s="113">
        <v>4.5278876569431725</v>
      </c>
      <c r="D28" s="115">
        <v>6971</v>
      </c>
      <c r="E28" s="114">
        <v>7067</v>
      </c>
      <c r="F28" s="114">
        <v>7017</v>
      </c>
      <c r="G28" s="114">
        <v>6720</v>
      </c>
      <c r="H28" s="140">
        <v>6851</v>
      </c>
      <c r="I28" s="115">
        <v>120</v>
      </c>
      <c r="J28" s="116">
        <v>1.7515691139979566</v>
      </c>
    </row>
    <row r="29" spans="1:15" s="110" customFormat="1" ht="24.95" customHeight="1" x14ac:dyDescent="0.2">
      <c r="A29" s="193">
        <v>86</v>
      </c>
      <c r="B29" s="199" t="s">
        <v>165</v>
      </c>
      <c r="C29" s="113">
        <v>8.1321407925589604</v>
      </c>
      <c r="D29" s="115">
        <v>12520</v>
      </c>
      <c r="E29" s="114">
        <v>12506</v>
      </c>
      <c r="F29" s="114">
        <v>12248</v>
      </c>
      <c r="G29" s="114">
        <v>12008</v>
      </c>
      <c r="H29" s="140">
        <v>11850</v>
      </c>
      <c r="I29" s="115">
        <v>670</v>
      </c>
      <c r="J29" s="116">
        <v>5.6540084388185656</v>
      </c>
    </row>
    <row r="30" spans="1:15" s="110" customFormat="1" ht="24.95" customHeight="1" x14ac:dyDescent="0.2">
      <c r="A30" s="193">
        <v>87.88</v>
      </c>
      <c r="B30" s="204" t="s">
        <v>166</v>
      </c>
      <c r="C30" s="113">
        <v>7.093539105074794</v>
      </c>
      <c r="D30" s="115">
        <v>10921</v>
      </c>
      <c r="E30" s="114">
        <v>10977</v>
      </c>
      <c r="F30" s="114">
        <v>10824</v>
      </c>
      <c r="G30" s="114">
        <v>10321</v>
      </c>
      <c r="H30" s="140">
        <v>10605</v>
      </c>
      <c r="I30" s="115">
        <v>316</v>
      </c>
      <c r="J30" s="116">
        <v>2.9797265440829799</v>
      </c>
    </row>
    <row r="31" spans="1:15" s="110" customFormat="1" ht="24.95" customHeight="1" x14ac:dyDescent="0.2">
      <c r="A31" s="193" t="s">
        <v>167</v>
      </c>
      <c r="B31" s="199" t="s">
        <v>168</v>
      </c>
      <c r="C31" s="113">
        <v>4.80004157004878</v>
      </c>
      <c r="D31" s="115">
        <v>7390</v>
      </c>
      <c r="E31" s="114">
        <v>7230</v>
      </c>
      <c r="F31" s="114">
        <v>7033</v>
      </c>
      <c r="G31" s="114">
        <v>6809</v>
      </c>
      <c r="H31" s="140">
        <v>6768</v>
      </c>
      <c r="I31" s="115">
        <v>622</v>
      </c>
      <c r="J31" s="116">
        <v>9.1903073286052006</v>
      </c>
    </row>
    <row r="32" spans="1:15" s="110" customFormat="1" ht="24.95" customHeight="1" x14ac:dyDescent="0.2">
      <c r="A32" s="193"/>
      <c r="B32" s="288" t="s">
        <v>224</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0.12535967835174758</v>
      </c>
      <c r="D34" s="115">
        <v>193</v>
      </c>
      <c r="E34" s="114">
        <v>185</v>
      </c>
      <c r="F34" s="114">
        <v>194</v>
      </c>
      <c r="G34" s="114">
        <v>183</v>
      </c>
      <c r="H34" s="140">
        <v>188</v>
      </c>
      <c r="I34" s="115">
        <v>5</v>
      </c>
      <c r="J34" s="116">
        <v>2.6595744680851063</v>
      </c>
    </row>
    <row r="35" spans="1:10" s="110" customFormat="1" ht="24.95" customHeight="1" x14ac:dyDescent="0.2">
      <c r="A35" s="292" t="s">
        <v>171</v>
      </c>
      <c r="B35" s="293" t="s">
        <v>172</v>
      </c>
      <c r="C35" s="113">
        <v>22.949265054528212</v>
      </c>
      <c r="D35" s="115">
        <v>35332</v>
      </c>
      <c r="E35" s="114">
        <v>35740</v>
      </c>
      <c r="F35" s="114">
        <v>36310</v>
      </c>
      <c r="G35" s="114">
        <v>36238</v>
      </c>
      <c r="H35" s="140">
        <v>36395</v>
      </c>
      <c r="I35" s="115">
        <v>-1063</v>
      </c>
      <c r="J35" s="116">
        <v>-2.9207308696249483</v>
      </c>
    </row>
    <row r="36" spans="1:10" s="110" customFormat="1" ht="24.95" customHeight="1" x14ac:dyDescent="0.2">
      <c r="A36" s="294" t="s">
        <v>173</v>
      </c>
      <c r="B36" s="295" t="s">
        <v>174</v>
      </c>
      <c r="C36" s="125">
        <v>76.925375267120046</v>
      </c>
      <c r="D36" s="143">
        <v>118432</v>
      </c>
      <c r="E36" s="144">
        <v>118832</v>
      </c>
      <c r="F36" s="144">
        <v>119277</v>
      </c>
      <c r="G36" s="144">
        <v>116741</v>
      </c>
      <c r="H36" s="145">
        <v>116783</v>
      </c>
      <c r="I36" s="143">
        <v>1649</v>
      </c>
      <c r="J36" s="146">
        <v>1.4120205851879126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2020-09-25T12:22:45Z</dcterms:created>
  <dcterms:modified xsi:type="dcterms:W3CDTF">2020-09-28T08:12:30Z</dcterms:modified>
</cp:coreProperties>
</file>