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C44" i="24"/>
  <c r="M44" i="24" s="1"/>
  <c r="B44" i="24"/>
  <c r="D44" i="24" s="1"/>
  <c r="M43" i="24"/>
  <c r="K43" i="24"/>
  <c r="H43" i="24"/>
  <c r="F43" i="24"/>
  <c r="E43" i="24"/>
  <c r="C43" i="24"/>
  <c r="B43" i="24"/>
  <c r="D43" i="24" s="1"/>
  <c r="L42" i="24"/>
  <c r="I42" i="24"/>
  <c r="G42" i="24"/>
  <c r="C42" i="24"/>
  <c r="M42" i="24" s="1"/>
  <c r="B42" i="24"/>
  <c r="D42" i="24" s="1"/>
  <c r="K41" i="24"/>
  <c r="H41" i="24"/>
  <c r="F41" i="24"/>
  <c r="C41" i="24"/>
  <c r="B41" i="24"/>
  <c r="D41" i="24" s="1"/>
  <c r="L40" i="24"/>
  <c r="J40" i="24"/>
  <c r="I40" i="24"/>
  <c r="G40" i="24"/>
  <c r="C40" i="24"/>
  <c r="M40" i="24" s="1"/>
  <c r="B40" i="24"/>
  <c r="M36" i="24"/>
  <c r="L36" i="24"/>
  <c r="K36" i="24"/>
  <c r="J36" i="24"/>
  <c r="I36" i="24"/>
  <c r="H36" i="24"/>
  <c r="G36" i="24"/>
  <c r="F36" i="24"/>
  <c r="E36" i="24"/>
  <c r="D36" i="24"/>
  <c r="L57" i="15"/>
  <c r="K57" i="15"/>
  <c r="C38" i="24"/>
  <c r="C37" i="24"/>
  <c r="C35" i="24"/>
  <c r="L35" i="24" s="1"/>
  <c r="C34" i="24"/>
  <c r="C33" i="24"/>
  <c r="C32" i="24"/>
  <c r="G32" i="24" s="1"/>
  <c r="C31" i="24"/>
  <c r="C30" i="24"/>
  <c r="C29" i="24"/>
  <c r="C28" i="24"/>
  <c r="M28" i="24" s="1"/>
  <c r="C27" i="24"/>
  <c r="C26" i="24"/>
  <c r="C25" i="24"/>
  <c r="C24" i="24"/>
  <c r="C23" i="24"/>
  <c r="C22" i="24"/>
  <c r="C21" i="24"/>
  <c r="C20" i="24"/>
  <c r="C19" i="24"/>
  <c r="L19" i="24" s="1"/>
  <c r="C18" i="24"/>
  <c r="E18" i="24" s="1"/>
  <c r="C17" i="24"/>
  <c r="C16" i="24"/>
  <c r="C15" i="24"/>
  <c r="C9" i="24"/>
  <c r="C8" i="24"/>
  <c r="C7" i="24"/>
  <c r="B38" i="24"/>
  <c r="B37" i="24"/>
  <c r="B35" i="24"/>
  <c r="B34" i="24"/>
  <c r="B33" i="24"/>
  <c r="B32" i="24"/>
  <c r="B31" i="24"/>
  <c r="B30" i="24"/>
  <c r="H30" i="24" s="1"/>
  <c r="B29" i="24"/>
  <c r="B28" i="24"/>
  <c r="B27" i="24"/>
  <c r="B26" i="24"/>
  <c r="B25" i="24"/>
  <c r="D25" i="24" s="1"/>
  <c r="B24" i="24"/>
  <c r="B23" i="24"/>
  <c r="B22" i="24"/>
  <c r="B21" i="24"/>
  <c r="K21" i="24" s="1"/>
  <c r="B20" i="24"/>
  <c r="B19" i="24"/>
  <c r="B18" i="24"/>
  <c r="B17" i="24"/>
  <c r="B16" i="24"/>
  <c r="B15" i="24"/>
  <c r="B9" i="24"/>
  <c r="B8" i="24"/>
  <c r="B7" i="24"/>
  <c r="G7" i="24" l="1"/>
  <c r="M7" i="24"/>
  <c r="E7" i="24"/>
  <c r="L7" i="24"/>
  <c r="I7" i="24"/>
  <c r="G27" i="24"/>
  <c r="M27" i="24"/>
  <c r="E27" i="24"/>
  <c r="L27" i="24"/>
  <c r="I27" i="24"/>
  <c r="F7" i="24"/>
  <c r="J7" i="24"/>
  <c r="H7" i="24"/>
  <c r="K7" i="24"/>
  <c r="D7" i="24"/>
  <c r="F15" i="24"/>
  <c r="J15" i="24"/>
  <c r="H15" i="24"/>
  <c r="K15" i="24"/>
  <c r="D15" i="24"/>
  <c r="D38" i="24"/>
  <c r="K38" i="24"/>
  <c r="H38" i="24"/>
  <c r="F38" i="24"/>
  <c r="J38" i="24"/>
  <c r="F9" i="24"/>
  <c r="J9" i="24"/>
  <c r="H9" i="24"/>
  <c r="K9" i="24"/>
  <c r="D9" i="24"/>
  <c r="I16" i="24"/>
  <c r="L16" i="24"/>
  <c r="M16" i="24"/>
  <c r="E16" i="24"/>
  <c r="G23" i="24"/>
  <c r="M23" i="24"/>
  <c r="E23" i="24"/>
  <c r="L23" i="24"/>
  <c r="I26" i="24"/>
  <c r="L26" i="24"/>
  <c r="G26" i="24"/>
  <c r="E26" i="24"/>
  <c r="M26" i="24"/>
  <c r="I30" i="24"/>
  <c r="L30" i="24"/>
  <c r="E30" i="24"/>
  <c r="M30" i="24"/>
  <c r="G30" i="24"/>
  <c r="I41" i="24"/>
  <c r="G41" i="24"/>
  <c r="L41" i="24"/>
  <c r="M41" i="24"/>
  <c r="E41" i="24"/>
  <c r="F23" i="24"/>
  <c r="J23" i="24"/>
  <c r="H23" i="24"/>
  <c r="K23" i="24"/>
  <c r="D23" i="24"/>
  <c r="F29" i="24"/>
  <c r="J29" i="24"/>
  <c r="H29" i="24"/>
  <c r="K29" i="24"/>
  <c r="D29" i="24"/>
  <c r="I20" i="24"/>
  <c r="L20" i="24"/>
  <c r="M20" i="24"/>
  <c r="G20" i="24"/>
  <c r="E20" i="24"/>
  <c r="G33" i="24"/>
  <c r="M33" i="24"/>
  <c r="E33" i="24"/>
  <c r="I33" i="24"/>
  <c r="L33" i="24"/>
  <c r="M38" i="24"/>
  <c r="E38" i="24"/>
  <c r="L38" i="24"/>
  <c r="I38" i="24"/>
  <c r="G38" i="24"/>
  <c r="G16" i="24"/>
  <c r="B14" i="24"/>
  <c r="B6" i="24"/>
  <c r="H37" i="24"/>
  <c r="D37" i="24"/>
  <c r="J37" i="24"/>
  <c r="K37" i="24"/>
  <c r="F37" i="24"/>
  <c r="C14" i="24"/>
  <c r="C6" i="24"/>
  <c r="K58" i="24"/>
  <c r="I58" i="24"/>
  <c r="J58" i="24"/>
  <c r="K20" i="24"/>
  <c r="J20" i="24"/>
  <c r="F20" i="24"/>
  <c r="D20" i="24"/>
  <c r="H20" i="24"/>
  <c r="K24" i="24"/>
  <c r="J24" i="24"/>
  <c r="F24" i="24"/>
  <c r="D24" i="24"/>
  <c r="H24" i="24"/>
  <c r="F27" i="24"/>
  <c r="J27" i="24"/>
  <c r="H27" i="24"/>
  <c r="K27" i="24"/>
  <c r="D27" i="24"/>
  <c r="K30" i="24"/>
  <c r="J30" i="24"/>
  <c r="F30" i="24"/>
  <c r="D30" i="24"/>
  <c r="G17" i="24"/>
  <c r="M17" i="24"/>
  <c r="E17" i="24"/>
  <c r="I17" i="24"/>
  <c r="L17" i="24"/>
  <c r="G21" i="24"/>
  <c r="M21" i="24"/>
  <c r="E21" i="24"/>
  <c r="L21" i="24"/>
  <c r="I21" i="24"/>
  <c r="I24" i="24"/>
  <c r="L24" i="24"/>
  <c r="M24" i="24"/>
  <c r="G24" i="24"/>
  <c r="E24" i="24"/>
  <c r="G31" i="24"/>
  <c r="M31" i="24"/>
  <c r="E31" i="24"/>
  <c r="L31" i="24"/>
  <c r="I31" i="24"/>
  <c r="I34" i="24"/>
  <c r="L34" i="24"/>
  <c r="M34" i="24"/>
  <c r="G34" i="24"/>
  <c r="C39" i="24"/>
  <c r="C45" i="24"/>
  <c r="E34" i="24"/>
  <c r="K74" i="24"/>
  <c r="I74" i="24"/>
  <c r="J74" i="24"/>
  <c r="K18" i="24"/>
  <c r="J18" i="24"/>
  <c r="F18" i="24"/>
  <c r="D18" i="24"/>
  <c r="H18" i="24"/>
  <c r="K34" i="24"/>
  <c r="J34" i="24"/>
  <c r="F34" i="24"/>
  <c r="D34" i="24"/>
  <c r="H34" i="24"/>
  <c r="I28" i="24"/>
  <c r="L28" i="24"/>
  <c r="G28" i="24"/>
  <c r="E28" i="24"/>
  <c r="F21" i="24"/>
  <c r="J21" i="24"/>
  <c r="H21" i="24"/>
  <c r="D21" i="24"/>
  <c r="F31" i="24"/>
  <c r="J31" i="24"/>
  <c r="H31" i="24"/>
  <c r="K31" i="24"/>
  <c r="D31" i="24"/>
  <c r="G15" i="24"/>
  <c r="M15" i="24"/>
  <c r="E15" i="24"/>
  <c r="L15" i="24"/>
  <c r="I15" i="24"/>
  <c r="I18" i="24"/>
  <c r="L18" i="24"/>
  <c r="M18" i="24"/>
  <c r="G18" i="24"/>
  <c r="I22" i="24"/>
  <c r="L22" i="24"/>
  <c r="M22" i="24"/>
  <c r="G22" i="24"/>
  <c r="E22" i="24"/>
  <c r="G35" i="24"/>
  <c r="M35" i="24"/>
  <c r="E35" i="24"/>
  <c r="I35" i="24"/>
  <c r="I23" i="24"/>
  <c r="K8" i="24"/>
  <c r="J8" i="24"/>
  <c r="F8" i="24"/>
  <c r="D8" i="24"/>
  <c r="H8" i="24"/>
  <c r="K28" i="24"/>
  <c r="J28" i="24"/>
  <c r="F28" i="24"/>
  <c r="D28" i="24"/>
  <c r="H28" i="24"/>
  <c r="G25" i="24"/>
  <c r="M25" i="24"/>
  <c r="E25" i="24"/>
  <c r="L25" i="24"/>
  <c r="I25" i="24"/>
  <c r="G29" i="24"/>
  <c r="M29" i="24"/>
  <c r="E29" i="24"/>
  <c r="L29" i="24"/>
  <c r="I29" i="24"/>
  <c r="I32" i="24"/>
  <c r="L32" i="24"/>
  <c r="M32" i="24"/>
  <c r="E32" i="24"/>
  <c r="K26" i="24"/>
  <c r="J26" i="24"/>
  <c r="F26" i="24"/>
  <c r="D26" i="24"/>
  <c r="H26" i="24"/>
  <c r="K16" i="24"/>
  <c r="J16" i="24"/>
  <c r="F16" i="24"/>
  <c r="D16" i="24"/>
  <c r="H16" i="24"/>
  <c r="F19" i="24"/>
  <c r="J19" i="24"/>
  <c r="H19" i="24"/>
  <c r="D19" i="24"/>
  <c r="K19" i="24"/>
  <c r="K22" i="24"/>
  <c r="J22" i="24"/>
  <c r="F22" i="24"/>
  <c r="D22" i="24"/>
  <c r="H22" i="24"/>
  <c r="K32" i="24"/>
  <c r="J32" i="24"/>
  <c r="F32" i="24"/>
  <c r="D32" i="24"/>
  <c r="H32" i="24"/>
  <c r="F35" i="24"/>
  <c r="J35" i="24"/>
  <c r="H35" i="24"/>
  <c r="D35" i="24"/>
  <c r="K35" i="24"/>
  <c r="B45" i="24"/>
  <c r="B39" i="24"/>
  <c r="I8" i="24"/>
  <c r="L8" i="24"/>
  <c r="G8" i="24"/>
  <c r="E8" i="24"/>
  <c r="G9" i="24"/>
  <c r="M9" i="24"/>
  <c r="E9" i="24"/>
  <c r="L9" i="24"/>
  <c r="I9" i="24"/>
  <c r="G19" i="24"/>
  <c r="M19" i="24"/>
  <c r="E19" i="24"/>
  <c r="I19" i="24"/>
  <c r="I37" i="24"/>
  <c r="G37" i="24"/>
  <c r="L37" i="24"/>
  <c r="E37" i="24"/>
  <c r="M37" i="24"/>
  <c r="M8" i="24"/>
  <c r="K66" i="24"/>
  <c r="I66" i="24"/>
  <c r="J66" i="24"/>
  <c r="J77" i="24"/>
  <c r="F17" i="24"/>
  <c r="J17" i="24"/>
  <c r="H17" i="24"/>
  <c r="F25" i="24"/>
  <c r="J25" i="24"/>
  <c r="H25" i="24"/>
  <c r="F33" i="24"/>
  <c r="J33" i="24"/>
  <c r="H33" i="24"/>
  <c r="K53" i="24"/>
  <c r="I53" i="24"/>
  <c r="K61" i="24"/>
  <c r="I61" i="24"/>
  <c r="K69" i="24"/>
  <c r="I69" i="24"/>
  <c r="D40" i="24"/>
  <c r="K40" i="24"/>
  <c r="H40" i="24"/>
  <c r="F40" i="24"/>
  <c r="K55" i="24"/>
  <c r="I55" i="24"/>
  <c r="K63" i="24"/>
  <c r="I63" i="24"/>
  <c r="K71" i="24"/>
  <c r="I71" i="24"/>
  <c r="K25" i="24"/>
  <c r="K52" i="24"/>
  <c r="I52" i="24"/>
  <c r="K60" i="24"/>
  <c r="I60" i="24"/>
  <c r="K68" i="24"/>
  <c r="I68" i="24"/>
  <c r="K57" i="24"/>
  <c r="I57" i="24"/>
  <c r="K65" i="24"/>
  <c r="I65" i="24"/>
  <c r="K73" i="24"/>
  <c r="I73" i="24"/>
  <c r="D17" i="24"/>
  <c r="D33" i="24"/>
  <c r="I43" i="24"/>
  <c r="G43" i="24"/>
  <c r="L43" i="24"/>
  <c r="K54" i="24"/>
  <c r="I54" i="24"/>
  <c r="K62" i="24"/>
  <c r="I62" i="24"/>
  <c r="K70" i="24"/>
  <c r="I70" i="24"/>
  <c r="K51" i="24"/>
  <c r="I51" i="24"/>
  <c r="K59" i="24"/>
  <c r="I59" i="24"/>
  <c r="K67" i="24"/>
  <c r="I67" i="24"/>
  <c r="K75" i="24"/>
  <c r="K77" i="24" s="1"/>
  <c r="I75" i="24"/>
  <c r="K17" i="24"/>
  <c r="K33" i="24"/>
  <c r="K56" i="24"/>
  <c r="I56" i="24"/>
  <c r="K64" i="24"/>
  <c r="I64" i="24"/>
  <c r="K72" i="24"/>
  <c r="I72" i="24"/>
  <c r="J41" i="24"/>
  <c r="F42" i="24"/>
  <c r="J43" i="24"/>
  <c r="F44" i="24"/>
  <c r="H42" i="24"/>
  <c r="H44" i="24"/>
  <c r="J42" i="24"/>
  <c r="J44" i="24"/>
  <c r="K42" i="24"/>
  <c r="K44" i="24"/>
  <c r="E40" i="24"/>
  <c r="E42" i="24"/>
  <c r="E44" i="24"/>
  <c r="I45" i="24" l="1"/>
  <c r="G45" i="24"/>
  <c r="M45" i="24"/>
  <c r="E45" i="24"/>
  <c r="L45" i="24"/>
  <c r="I6" i="24"/>
  <c r="L6" i="24"/>
  <c r="G6" i="24"/>
  <c r="E6" i="24"/>
  <c r="M6" i="24"/>
  <c r="I39" i="24"/>
  <c r="G39" i="24"/>
  <c r="L39" i="24"/>
  <c r="E39" i="24"/>
  <c r="M39" i="24"/>
  <c r="I14" i="24"/>
  <c r="L14" i="24"/>
  <c r="E14" i="24"/>
  <c r="M14" i="24"/>
  <c r="G14" i="24"/>
  <c r="K14" i="24"/>
  <c r="J14" i="24"/>
  <c r="F14" i="24"/>
  <c r="D14" i="24"/>
  <c r="H14" i="24"/>
  <c r="I77" i="24"/>
  <c r="J78" i="24" s="1"/>
  <c r="H39" i="24"/>
  <c r="D39" i="24"/>
  <c r="J39" i="24"/>
  <c r="F39" i="24"/>
  <c r="K39" i="24"/>
  <c r="K79" i="24"/>
  <c r="J79" i="24"/>
  <c r="H45" i="24"/>
  <c r="F45" i="24"/>
  <c r="D45" i="24"/>
  <c r="J45" i="24"/>
  <c r="K45" i="24"/>
  <c r="K6" i="24"/>
  <c r="J6" i="24"/>
  <c r="F6" i="24"/>
  <c r="D6" i="24"/>
  <c r="H6" i="24"/>
  <c r="I78" i="24" l="1"/>
  <c r="I79" i="24"/>
  <c r="K78" i="24"/>
  <c r="I83" i="24" l="1"/>
  <c r="I82" i="24"/>
  <c r="I81" i="24"/>
</calcChain>
</file>

<file path=xl/sharedStrings.xml><?xml version="1.0" encoding="utf-8"?>
<sst xmlns="http://schemas.openxmlformats.org/spreadsheetml/2006/main" count="1820" uniqueCount="522">
  <si>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</si>
  <si>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</si>
  <si>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</si>
  <si>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</si>
  <si>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</si>
  <si>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</si>
  <si>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</si>
  <si>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</si>
  <si>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</si>
  <si>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</si>
  <si>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</si>
  <si>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</si>
  <si>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</si>
  <si>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Merzig-Wadern (10042)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</si>
  <si>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</si>
  <si>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</si>
  <si>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</si>
  <si>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</si>
  <si>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</si>
  <si>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</si>
  <si>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</si>
  <si>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</si>
  <si>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</si>
  <si>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</si>
  <si>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</si>
  <si>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</si>
  <si>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</si>
  <si>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</si>
  <si>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</si>
  <si>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</si>
  <si>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</si>
  <si>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</si>
  <si>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</si>
  <si>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</si>
  <si>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</si>
  <si>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</si>
  <si>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</si>
  <si>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</si>
  <si>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</si>
  <si>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</si>
  <si>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</si>
  <si>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</si>
  <si>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</si>
  <si>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</si>
  <si>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</si>
  <si>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</si>
  <si>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</si>
  <si>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</si>
  <si>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</si>
  <si>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</si>
  <si>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</si>
  <si>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</si>
  <si>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</si>
  <si>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</si>
  <si>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</si>
  <si>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</si>
  <si>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</si>
  <si>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</si>
  <si>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</si>
  <si>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</si>
  <si>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</si>
  <si>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</si>
  <si>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</si>
  <si>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</si>
  <si>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</si>
  <si>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</si>
  <si>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</si>
  <si>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</si>
  <si>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</si>
  <si>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</si>
  <si>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</si>
  <si>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</si>
  <si>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</si>
  <si>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</si>
  <si>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</si>
  <si>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</si>
  <si>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</si>
  <si>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</si>
  <si>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</si>
  <si>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</si>
  <si>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</si>
  <si>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</si>
  <si>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</si>
  <si>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</si>
  <si>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</si>
  <si>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</si>
  <si>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</si>
  <si>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</si>
  <si>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</si>
  <si>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</si>
  <si>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</si>
  <si>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</si>
  <si>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Merzig-Wadern (10042);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</si>
  <si>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</si>
  <si>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</si>
  <si>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</si>
  <si>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</si>
  <si>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</si>
  <si>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</si>
  <si>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</si>
  <si>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</si>
  <si>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</si>
  <si>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</si>
  <si>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</si>
  <si>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</si>
  <si>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</si>
  <si>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</si>
  <si>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</si>
  <si>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</si>
  <si>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</si>
  <si>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</si>
  <si>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</si>
  <si>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</si>
  <si>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</si>
  <si>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</si>
  <si>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</si>
  <si>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</si>
  <si>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</si>
  <si>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</si>
  <si>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</si>
  <si>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</si>
  <si>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</si>
  <si>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</si>
  <si>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</si>
  <si>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</si>
  <si>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</si>
  <si>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</si>
  <si>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</si>
  <si>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</si>
  <si>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Saarland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</si>
  <si>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</si>
  <si>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</si>
  <si>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</si>
  <si>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</si>
  <si>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</si>
  <si>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</si>
  <si>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</si>
  <si>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</si>
  <si>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</si>
  <si>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</si>
  <si>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</si>
  <si>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</si>
  <si>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</si>
  <si>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</si>
  <si>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</si>
  <si>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</si>
  <si>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</si>
  <si>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</si>
  <si>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</si>
  <si>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</si>
  <si>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</si>
  <si>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</si>
  <si>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</si>
  <si>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</si>
  <si>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</si>
  <si>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</si>
  <si>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</si>
  <si>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</si>
  <si>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</si>
  <si>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</si>
  <si>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</si>
  <si>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</si>
  <si>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</si>
  <si>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</si>
  <si>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</si>
  <si>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</si>
  <si>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</si>
  <si>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</si>
  <si>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</si>
  <si>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</si>
  <si>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</si>
  <si>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</si>
  <si>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</si>
  <si>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</si>
  <si>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</si>
  <si>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</si>
  <si>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</si>
  <si>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</si>
  <si>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</si>
  <si>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</si>
  <si>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</si>
  <si>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</si>
  <si>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</si>
  <si>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Merzig-Wadern (10042)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</si>
  <si>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</si>
  <si>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</si>
  <si>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</si>
  <si>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</si>
  <si>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</si>
  <si>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</si>
  <si>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</si>
  <si>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</si>
  <si>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</si>
  <si>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</si>
  <si>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</si>
  <si>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</si>
  <si>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</si>
  <si>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</si>
  <si>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</si>
  <si>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</si>
  <si>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</si>
  <si>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</si>
  <si>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</si>
  <si>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</si>
  <si>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</si>
  <si>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</si>
  <si>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</si>
  <si>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</si>
  <si>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</si>
  <si>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</si>
  <si>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</si>
  <si>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</si>
  <si>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</si>
  <si>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</si>
  <si>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</si>
  <si>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</si>
  <si>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</si>
  <si>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</si>
  <si>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</si>
  <si>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</si>
  <si>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</si>
  <si>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</si>
  <si>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</si>
  <si>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</si>
  <si>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</si>
  <si>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</si>
  <si>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</si>
  <si>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</si>
  <si>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</si>
  <si>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</si>
  <si>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</si>
  <si>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</si>
  <si>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</si>
  <si>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</si>
  <si>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</si>
  <si>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</si>
  <si>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</si>
  <si>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</si>
  <si>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</si>
  <si>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</si>
  <si>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</si>
  <si>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</si>
  <si>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</si>
  <si>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</si>
  <si>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</si>
  <si>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</si>
  <si>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</si>
  <si>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</si>
  <si>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</si>
  <si>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</si>
  <si>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</si>
  <si>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</si>
  <si>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</si>
  <si>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</si>
  <si>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</si>
  <si>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</si>
  <si>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</si>
  <si>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</si>
  <si>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</si>
  <si>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</si>
  <si>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</si>
  <si>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</si>
  <si>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</si>
  <si>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</si>
  <si>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</si>
  <si>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</si>
  <si>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</si>
  <si>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</si>
  <si>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</si>
  <si>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</si>
  <si>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</si>
  <si>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</si>
  <si>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</si>
  <si>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</si>
  <si>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</si>
  <si>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</si>
  <si>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</si>
  <si>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</si>
  <si>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</si>
  <si>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</si>
  <si>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</si>
  <si>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</si>
  <si>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</si>
  <si>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</si>
  <si>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</si>
  <si>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</si>
  <si>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</si>
  <si>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</si>
  <si>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</si>
  <si>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</si>
  <si>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</si>
  <si>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</si>
  <si>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</si>
  <si>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</si>
  <si>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</si>
  <si>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</si>
  <si>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</si>
  <si>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</si>
  <si>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</si>
  <si>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</si>
  <si>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</si>
  <si>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</si>
  <si>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</si>
  <si>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</si>
  <si>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</si>
  <si>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</si>
  <si>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</si>
  <si>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</si>
  <si>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</si>
  <si>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</si>
  <si>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</si>
  <si>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</si>
  <si>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</si>
  <si>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</si>
  <si>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</si>
  <si>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</si>
  <si>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</si>
  <si>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</si>
  <si>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</si>
  <si>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</si>
  <si>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</si>
  <si>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</si>
  <si>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</si>
  <si>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</si>
  <si>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</si>
  <si>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</si>
  <si>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</si>
  <si>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</si>
  <si>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</si>
  <si>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</si>
  <si>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</si>
  <si>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</si>
  <si>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</si>
  <si>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</si>
  <si>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</si>
  <si>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</si>
  <si>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</si>
  <si>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</si>
  <si>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</si>
  <si>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</si>
  <si>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</si>
  <si>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</si>
  <si>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</si>
  <si>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</si>
  <si>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</si>
  <si>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</si>
  <si>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</si>
  <si>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</si>
  <si>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</si>
  <si>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</si>
  <si>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</si>
  <si>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</si>
  <si>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</si>
  <si>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</si>
  <si>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</si>
  <si>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</si>
  <si>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</si>
  <si>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</si>
  <si>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</si>
  <si>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</si>
  <si>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</si>
  <si>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</si>
  <si>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</si>
  <si>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</si>
  <si>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</si>
  <si>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</si>
  <si>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</si>
  <si>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</si>
  <si>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</si>
  <si>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</si>
  <si>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</si>
  <si>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</si>
  <si>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</si>
  <si>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Merzig-Wadern (10042);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</si>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</sst>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{662EE66E-5A6F-4D08-9547-26E8CAFB2CFC}</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1A29-46D6-AD8A-1C56BEAB1530}"/>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{04041CE3-6B94-4BFF-B026-05DCCA7C109B}</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1A29-46D6-AD8A-1C56BEAB153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{F2D45D31-1519-468E-91A7-53F45E5A35F9}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A29-46D6-AD8A-1C56BEAB153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{9056B691-7E7E-4A83-977D-A0E9CF998D1B}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A29-46D6-AD8A-1C56BEAB153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1.2896479609620077</c:v>
                </c:pt>
                <c:pt idx="1">
                  <c:v>-0.20180321762601858</c:v>
                </c:pt>
                <c:pt idx="2">
                  <c:v>1.1186464311118853</c:v>
                </c:pt>
                <c:pt idx="3">
                  <c:v>1.0875687030768</c:v>
                </c:pt>
              </c:numCache>
            </c:numRef>
          </c:val>
          <c:extLst>
            <c:ext xmlns:c16="http://schemas.microsoft.com/office/drawing/2014/chart" uri="{C3380CC4-5D6E-409C-BE32-E72D297353CC}">
              <c16:uniqueId val="{00000004-1A29-46D6-AD8A-1C56BEAB153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{DD8641D7-048A-4F3F-BCEB-4E3BADA8A0C2}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A29-46D6-AD8A-1C56BEAB153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{EC99D3DA-1685-4B3A-A0BC-0E043999FC76}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A29-46D6-AD8A-1C56BEAB153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{C825CF18-EEE4-4B93-8F94-B4BE3D8501AD}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A29-46D6-AD8A-1C56BEAB153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{12B1FB09-CD31-4B99-AD5D-A1FC42E0152B}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A29-46D6-AD8A-1C56BEAB15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A29-46D6-AD8A-1C56BEAB153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A29-46D6-AD8A-1C56BEAB153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{F1CE08FF-AB33-44E8-8624-88A03D607C55}</c15:txfldGUID>
                      <c15:f>Daten_Diagramme!$E$6</c15:f>
                      <c15:dlblFieldTableCache>
                        <c:ptCount val="1"/>
                        <c:pt idx="0">
                          <c:v>-5.9</c:v>
                        </c:pt>
                      </c15:dlblFieldTableCache>
                    </c15:dlblFTEntry>
                  </c15:dlblFieldTable>
                  <c15:showDataLabelsRange val="0"/>
                </c:ext>
                <c:ext xmlns:c16="http://schemas.microsoft.com/office/drawing/2014/chart" uri="{C3380CC4-5D6E-409C-BE32-E72D297353CC}">
                  <c16:uniqueId val="{00000000-EB36-43A0-A62B-EC50036E72D9}"/>
                </c:ext>
              </c:extLst>
            </c:dLbl>
            <c:dLbl>
              <c:idx val="1"/>
              <c:tx>
                <c:strRef>
                  <c:f>Daten_Diagramme!$E$7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{FADFCF14-8AF1-41D2-A8AA-2269AF7FD85E}</c15:txfldGUID>
                      <c15:f>Daten_Diagramme!$E$7</c15:f>
                      <c15:dlblFieldTableCache>
                        <c:ptCount val="1"/>
                        <c:pt idx="0">
                          <c:v>-4.2</c:v>
                        </c:pt>
                      </c15:dlblFieldTableCache>
                    </c15:dlblFTEntry>
                  </c15:dlblFieldTable>
                  <c15:showDataLabelsRange val="0"/>
                </c:ext>
                <c:ext xmlns:c16="http://schemas.microsoft.com/office/drawing/2014/chart" uri="{C3380CC4-5D6E-409C-BE32-E72D297353CC}">
                  <c16:uniqueId val="{00000001-EB36-43A0-A62B-EC50036E72D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{30B81872-ACC6-49A1-B3B1-38083D48BC9F}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B36-43A0-A62B-EC50036E72D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{B77D032B-4E35-4BD3-87B7-E9897B029580}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B36-43A0-A62B-EC50036E72D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-5.9392575928008995</c:v>
                </c:pt>
                <c:pt idx="1">
                  <c:v>-4.2268774619623501</c:v>
                </c:pt>
                <c:pt idx="2">
                  <c:v>-2.7637010795899166</c:v>
                </c:pt>
                <c:pt idx="3">
                  <c:v>-2.8655893304673015</c:v>
                </c:pt>
              </c:numCache>
            </c:numRef>
          </c:val>
          <c:extLst>
            <c:ext xmlns:c16="http://schemas.microsoft.com/office/drawing/2014/chart" uri="{C3380CC4-5D6E-409C-BE32-E72D297353CC}">
              <c16:uniqueId val="{00000004-EB36-43A0-A62B-EC50036E72D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{8B2539B7-9E44-45A4-91A3-40896F76A5EE}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B36-43A0-A62B-EC50036E72D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{380772A4-22BC-4CB1-8A0F-8A09A95E911B}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B36-43A0-A62B-EC50036E72D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{5A61A3F5-B641-473C-A91B-8855D58150FA}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B36-43A0-A62B-EC50036E72D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{BA1EC964-3B86-4ACE-B406-921670755CE1}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B36-43A0-A62B-EC50036E72D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B36-43A0-A62B-EC50036E72D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B36-43A0-A62B-EC50036E72D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{71DA7D54-4466-4DB0-A540-69CDA7B9AD7B}</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34CD-482E-A60F-2C5868D86EB5}"/>
                </c:ext>
              </c:extLst>
            </c:dLbl>
            <c:dLbl>
              <c:idx val="1"/>
              <c:tx>
                <c:strRef>
                  <c:f>Daten_Diagramme!$D$15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{A835390F-7AD2-4FF0-BB30-65FC0ECF9013}</c15:txfldGUID>
                      <c15:f>Daten_Diagramme!$D$15</c15:f>
                      <c15:dlblFieldTableCache>
                        <c:ptCount val="1"/>
                        <c:pt idx="0">
                          <c:v>-4.3</c:v>
                        </c:pt>
                      </c15:dlblFieldTableCache>
                    </c15:dlblFTEntry>
                  </c15:dlblFieldTable>
                  <c15:showDataLabelsRange val="0"/>
                </c:ext>
                <c:ext xmlns:c16="http://schemas.microsoft.com/office/drawing/2014/chart" uri="{C3380CC4-5D6E-409C-BE32-E72D297353CC}">
                  <c16:uniqueId val="{00000001-34CD-482E-A60F-2C5868D86EB5}"/>
                </c:ext>
              </c:extLst>
            </c:dLbl>
            <c:dLbl>
              <c:idx val="2"/>
              <c:tx>
                <c:strRef>
                  <c:f>Daten_Diagramme!$D$16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{94BCDA86-3E7A-4789-B790-3D2FF29FF11D}</c15:txfldGUID>
                      <c15:f>Daten_Diagramme!$D$16</c15:f>
                      <c15:dlblFieldTableCache>
                        <c:ptCount val="1"/>
                        <c:pt idx="0">
                          <c:v>3.3</c:v>
                        </c:pt>
                      </c15:dlblFieldTableCache>
                    </c15:dlblFTEntry>
                  </c15:dlblFieldTable>
                  <c15:showDataLabelsRange val="0"/>
                </c:ext>
                <c:ext xmlns:c16="http://schemas.microsoft.com/office/drawing/2014/chart" uri="{C3380CC4-5D6E-409C-BE32-E72D297353CC}">
                  <c16:uniqueId val="{00000002-34CD-482E-A60F-2C5868D86EB5}"/>
                </c:ext>
              </c:extLst>
            </c:dLbl>
            <c:dLbl>
              <c:idx val="3"/>
              <c:tx>
                <c:strRef>
                  <c:f>Daten_Diagramme!$D$17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{A6DFBA3E-3608-4937-A3DE-0E351944E651}</c15:txfldGUID>
                      <c15:f>Daten_Diagramme!$D$17</c15:f>
                      <c15:dlblFieldTableCache>
                        <c:ptCount val="1"/>
                        <c:pt idx="0">
                          <c:v>-1.2</c:v>
                        </c:pt>
                      </c15:dlblFieldTableCache>
                    </c15:dlblFTEntry>
                  </c15:dlblFieldTable>
                  <c15:showDataLabelsRange val="0"/>
                </c:ext>
                <c:ext xmlns:c16="http://schemas.microsoft.com/office/drawing/2014/chart" uri="{C3380CC4-5D6E-409C-BE32-E72D297353CC}">
                  <c16:uniqueId val="{00000003-34CD-482E-A60F-2C5868D86EB5}"/>
                </c:ext>
              </c:extLst>
            </c:dLbl>
            <c:dLbl>
              <c:idx val="4"/>
              <c:tx>
                <c:strRef>
                  <c:f>Daten_Diagramme!$D$18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{88D5C108-4AA2-47DF-9BF7-09B621DF51A1}</c15:txfldGUID>
                      <c15:f>Daten_Diagramme!$D$18</c15:f>
                      <c15:dlblFieldTableCache>
                        <c:ptCount val="1"/>
                        <c:pt idx="0">
                          <c:v>-1.8</c:v>
                        </c:pt>
                      </c15:dlblFieldTableCache>
                    </c15:dlblFTEntry>
                  </c15:dlblFieldTable>
                  <c15:showDataLabelsRange val="0"/>
                </c:ext>
                <c:ext xmlns:c16="http://schemas.microsoft.com/office/drawing/2014/chart" uri="{C3380CC4-5D6E-409C-BE32-E72D297353CC}">
                  <c16:uniqueId val="{00000004-34CD-482E-A60F-2C5868D86EB5}"/>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{220F0C50-CC47-4C4E-8F64-EAC8F5803780}</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34CD-482E-A60F-2C5868D86EB5}"/>
                </c:ext>
              </c:extLst>
            </c:dLbl>
            <c:dLbl>
              <c:idx val="6"/>
              <c:tx>
                <c:strRef>
                  <c:f>Daten_Diagramme!$D$20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{F630D572-AA40-4580-9606-A8641E9F476A}</c15:txfldGUID>
                      <c15:f>Daten_Diagramme!$D$20</c15:f>
                      <c15:dlblFieldTableCache>
                        <c:ptCount val="1"/>
                        <c:pt idx="0">
                          <c:v>-1.6</c:v>
                        </c:pt>
                      </c15:dlblFieldTableCache>
                    </c15:dlblFTEntry>
                  </c15:dlblFieldTable>
                  <c15:showDataLabelsRange val="0"/>
                </c:ext>
                <c:ext xmlns:c16="http://schemas.microsoft.com/office/drawing/2014/chart" uri="{C3380CC4-5D6E-409C-BE32-E72D297353CC}">
                  <c16:uniqueId val="{00000006-34CD-482E-A60F-2C5868D86EB5}"/>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{A395C8B3-1711-4B0F-9D7A-7108B29AE3AD}</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34CD-482E-A60F-2C5868D86EB5}"/>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{4B12D215-F5B9-4C22-8A94-9384497841EA}</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34CD-482E-A60F-2C5868D86EB5}"/>
                </c:ext>
              </c:extLst>
            </c:dLbl>
            <c:dLbl>
              <c:idx val="9"/>
              <c:tx>
                <c:strRef>
                  <c:f>Daten_Diagramme!$D$23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{BC3CF5CD-DDC8-452F-BF8E-7D6F415E046B}</c15:txfldGUID>
                      <c15:f>Daten_Diagramme!$D$23</c15:f>
                      <c15:dlblFieldTableCache>
                        <c:ptCount val="1"/>
                        <c:pt idx="0">
                          <c:v>4.5</c:v>
                        </c:pt>
                      </c15:dlblFieldTableCache>
                    </c15:dlblFTEntry>
                  </c15:dlblFieldTable>
                  <c15:showDataLabelsRange val="0"/>
                </c:ext>
                <c:ext xmlns:c16="http://schemas.microsoft.com/office/drawing/2014/chart" uri="{C3380CC4-5D6E-409C-BE32-E72D297353CC}">
                  <c16:uniqueId val="{00000009-34CD-482E-A60F-2C5868D86EB5}"/>
                </c:ext>
              </c:extLst>
            </c:dLbl>
            <c:dLbl>
              <c:idx val="10"/>
              <c:tx>
                <c:strRef>
                  <c:f>Daten_Diagramme!$D$24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{FB467902-1E70-43E0-8EEE-F12E302AF99C}</c15:txfldGUID>
                      <c15:f>Daten_Diagramme!$D$24</c15:f>
                      <c15:dlblFieldTableCache>
                        <c:ptCount val="1"/>
                        <c:pt idx="0">
                          <c:v>-3.4</c:v>
                        </c:pt>
                      </c15:dlblFieldTableCache>
                    </c15:dlblFTEntry>
                  </c15:dlblFieldTable>
                  <c15:showDataLabelsRange val="0"/>
                </c:ext>
                <c:ext xmlns:c16="http://schemas.microsoft.com/office/drawing/2014/chart" uri="{C3380CC4-5D6E-409C-BE32-E72D297353CC}">
                  <c16:uniqueId val="{0000000A-34CD-482E-A60F-2C5868D86EB5}"/>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{1A5105DA-25BB-4F5D-A3DA-D19FB9E8924F}</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34CD-482E-A60F-2C5868D86EB5}"/>
                </c:ext>
              </c:extLst>
            </c:dLbl>
            <c:dLbl>
              <c:idx val="12"/>
              <c:tx>
                <c:strRef>
                  <c:f>Daten_Diagramme!$D$26</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{3FC4D157-A64A-467B-B562-EFFC192EE8AD}</c15:txfldGUID>
                      <c15:f>Daten_Diagramme!$D$26</c15:f>
                      <c15:dlblFieldTableCache>
                        <c:ptCount val="1"/>
                        <c:pt idx="0">
                          <c:v>-6.0</c:v>
                        </c:pt>
                      </c15:dlblFieldTableCache>
                    </c15:dlblFTEntry>
                  </c15:dlblFieldTable>
                  <c15:showDataLabelsRange val="0"/>
                </c:ext>
                <c:ext xmlns:c16="http://schemas.microsoft.com/office/drawing/2014/chart" uri="{C3380CC4-5D6E-409C-BE32-E72D297353CC}">
                  <c16:uniqueId val="{0000000C-34CD-482E-A60F-2C5868D86EB5}"/>
                </c:ext>
              </c:extLst>
            </c:dLbl>
            <c:dLbl>
              <c:idx val="13"/>
              <c:tx>
                <c:strRef>
                  <c:f>Daten_Diagramme!$D$27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{F87534C3-CECD-45C8-9268-9994184A53F7}</c15:txfldGUID>
                      <c15:f>Daten_Diagramme!$D$27</c15:f>
                      <c15:dlblFieldTableCache>
                        <c:ptCount val="1"/>
                        <c:pt idx="0">
                          <c:v>5.1</c:v>
                        </c:pt>
                      </c15:dlblFieldTableCache>
                    </c15:dlblFTEntry>
                  </c15:dlblFieldTable>
                  <c15:showDataLabelsRange val="0"/>
                </c:ext>
                <c:ext xmlns:c16="http://schemas.microsoft.com/office/drawing/2014/chart" uri="{C3380CC4-5D6E-409C-BE32-E72D297353CC}">
                  <c16:uniqueId val="{0000000D-34CD-482E-A60F-2C5868D86EB5}"/>
                </c:ext>
              </c:extLst>
            </c:dLbl>
            <c:dLbl>
              <c:idx val="14"/>
              <c:tx>
                <c:strRef>
                  <c:f>Daten_Diagramme!$D$28</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{E30FDD49-3452-4F2B-A0A8-1F0802822A62}</c15:txfldGUID>
                      <c15:f>Daten_Diagramme!$D$28</c15:f>
                      <c15:dlblFieldTableCache>
                        <c:ptCount val="1"/>
                        <c:pt idx="0">
                          <c:v>9.1</c:v>
                        </c:pt>
                      </c15:dlblFieldTableCache>
                    </c15:dlblFTEntry>
                  </c15:dlblFieldTable>
                  <c15:showDataLabelsRange val="0"/>
                </c:ext>
                <c:ext xmlns:c16="http://schemas.microsoft.com/office/drawing/2014/chart" uri="{C3380CC4-5D6E-409C-BE32-E72D297353CC}">
                  <c16:uniqueId val="{0000000E-34CD-482E-A60F-2C5868D86EB5}"/>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{F88F4385-646F-4DF9-AE95-508AD90CE0FF}</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34CD-482E-A60F-2C5868D86EB5}"/>
                </c:ext>
              </c:extLst>
            </c:dLbl>
            <c:dLbl>
              <c:idx val="16"/>
              <c:tx>
                <c:strRef>
                  <c:f>Daten_Diagramme!$D$30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{484382BB-3B29-483E-B0B3-CE56B46E714E}</c15:txfldGUID>
                      <c15:f>Daten_Diagramme!$D$30</c15:f>
                      <c15:dlblFieldTableCache>
                        <c:ptCount val="1"/>
                        <c:pt idx="0">
                          <c:v>2.1</c:v>
                        </c:pt>
                      </c15:dlblFieldTableCache>
                    </c15:dlblFTEntry>
                  </c15:dlblFieldTable>
                  <c15:showDataLabelsRange val="0"/>
                </c:ext>
                <c:ext xmlns:c16="http://schemas.microsoft.com/office/drawing/2014/chart" uri="{C3380CC4-5D6E-409C-BE32-E72D297353CC}">
                  <c16:uniqueId val="{00000010-34CD-482E-A60F-2C5868D86EB5}"/>
                </c:ext>
              </c:extLst>
            </c:dLbl>
            <c:dLbl>
              <c:idx val="17"/>
              <c:tx>
                <c:strRef>
                  <c:f>Daten_Diagramme!$D$31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{0B289304-ADB2-43DC-9993-0AD12E93047C}</c15:txfldGUID>
                      <c15:f>Daten_Diagramme!$D$31</c15:f>
                      <c15:dlblFieldTableCache>
                        <c:ptCount val="1"/>
                        <c:pt idx="0">
                          <c:v>-0.5</c:v>
                        </c:pt>
                      </c15:dlblFieldTableCache>
                    </c15:dlblFTEntry>
                  </c15:dlblFieldTable>
                  <c15:showDataLabelsRange val="0"/>
                </c:ext>
                <c:ext xmlns:c16="http://schemas.microsoft.com/office/drawing/2014/chart" uri="{C3380CC4-5D6E-409C-BE32-E72D297353CC}">
                  <c16:uniqueId val="{00000011-34CD-482E-A60F-2C5868D86EB5}"/>
                </c:ext>
              </c:extLst>
            </c:dLbl>
            <c:dLbl>
              <c:idx val="18"/>
              <c:tx>
                <c:strRef>
                  <c:f>Daten_Diagramme!$D$32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{E8F95168-4047-41E1-B6F4-67C8890542D0}</c15:txfldGUID>
                      <c15:f>Daten_Diagramme!$D$32</c15:f>
                      <c15:dlblFieldTableCache>
                        <c:ptCount val="1"/>
                        <c:pt idx="0">
                          <c:v>3.4</c:v>
                        </c:pt>
                      </c15:dlblFieldTableCache>
                    </c15:dlblFTEntry>
                  </c15:dlblFieldTable>
                  <c15:showDataLabelsRange val="0"/>
                </c:ext>
                <c:ext xmlns:c16="http://schemas.microsoft.com/office/drawing/2014/chart" uri="{C3380CC4-5D6E-409C-BE32-E72D297353CC}">
                  <c16:uniqueId val="{00000012-34CD-482E-A60F-2C5868D86EB5}"/>
                </c:ext>
              </c:extLst>
            </c:dLbl>
            <c:dLbl>
              <c:idx val="19"/>
              <c:tx>
                <c:strRef>
                  <c:f>Daten_Diagramme!$D$33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{304DEAC1-B52F-4E90-B487-107D4C9CE357}</c15:txfldGUID>
                      <c15:f>Daten_Diagramme!$D$33</c15:f>
                      <c15:dlblFieldTableCache>
                        <c:ptCount val="1"/>
                        <c:pt idx="0">
                          <c:v>2.8</c:v>
                        </c:pt>
                      </c15:dlblFieldTableCache>
                    </c15:dlblFTEntry>
                  </c15:dlblFieldTable>
                  <c15:showDataLabelsRange val="0"/>
                </c:ext>
                <c:ext xmlns:c16="http://schemas.microsoft.com/office/drawing/2014/chart" uri="{C3380CC4-5D6E-409C-BE32-E72D297353CC}">
                  <c16:uniqueId val="{00000013-34CD-482E-A60F-2C5868D86EB5}"/>
                </c:ext>
              </c:extLst>
            </c:dLbl>
            <c:dLbl>
              <c:idx val="20"/>
              <c:tx>
                <c:strRef>
                  <c:f>Daten_Diagramme!$D$34</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{65C7D8A2-CBF2-4457-9C52-0E1AB26C3D45}</c15:txfldGUID>
                      <c15:f>Daten_Diagramme!$D$34</c15:f>
                      <c15:dlblFieldTableCache>
                        <c:ptCount val="1"/>
                        <c:pt idx="0">
                          <c:v>-8.6</c:v>
                        </c:pt>
                      </c15:dlblFieldTableCache>
                    </c15:dlblFTEntry>
                  </c15:dlblFieldTable>
                  <c15:showDataLabelsRange val="0"/>
                </c:ext>
                <c:ext xmlns:c16="http://schemas.microsoft.com/office/drawing/2014/chart" uri="{C3380CC4-5D6E-409C-BE32-E72D297353CC}">
                  <c16:uniqueId val="{00000014-34CD-482E-A60F-2C5868D86EB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{87906FE0-4E82-45DC-8941-A23DE0E216B3}</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4CD-482E-A60F-2C5868D86EB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{E923E1C7-C789-4D93-B0F6-FD284C41068A}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4CD-482E-A60F-2C5868D86EB5}"/>
                </c:ext>
              </c:extLst>
            </c:dLbl>
            <c:dLbl>
              <c:idx val="23"/>
              <c:tx>
                <c:strRef>
                  <c:f>Daten_Diagramme!$D$37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{448F9027-A378-4A4D-BD9B-80C4A43E6FD1}</c15:txfldGUID>
                      <c15:f>Daten_Diagramme!$D$37</c15:f>
                      <c15:dlblFieldTableCache>
                        <c:ptCount val="1"/>
                        <c:pt idx="0">
                          <c:v>-4.3</c:v>
                        </c:pt>
                      </c15:dlblFieldTableCache>
                    </c15:dlblFTEntry>
                  </c15:dlblFieldTable>
                  <c15:showDataLabelsRange val="0"/>
                </c:ext>
                <c:ext xmlns:c16="http://schemas.microsoft.com/office/drawing/2014/chart" uri="{C3380CC4-5D6E-409C-BE32-E72D297353CC}">
                  <c16:uniqueId val="{00000017-34CD-482E-A60F-2C5868D86EB5}"/>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{0789D853-80BC-488D-B489-456474FD3C94}</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34CD-482E-A60F-2C5868D86EB5}"/>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{A53EA9DB-F522-4BFD-A629-0A7A06744400}</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34CD-482E-A60F-2C5868D86EB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{E45972E7-151A-4F35-8144-5ACE7401CFBC}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4CD-482E-A60F-2C5868D86EB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{2A61ED5C-3C40-4DAE-9666-C19DEE852FAA}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4CD-482E-A60F-2C5868D86EB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{306C3C13-CF24-441C-8EE5-1A3274A04AE9}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4CD-482E-A60F-2C5868D86EB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{685EB9B5-7395-4474-AB0C-DAF71E282BC0}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4CD-482E-A60F-2C5868D86EB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{FE341441-A978-4A8D-867E-8D117BED4A2F}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4CD-482E-A60F-2C5868D86EB5}"/>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{44FB22A2-23DE-4510-97CF-44D32280AF47}</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34CD-482E-A60F-2C5868D86E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1.2896479609620077</c:v>
                </c:pt>
                <c:pt idx="1">
                  <c:v>-4.296875</c:v>
                </c:pt>
                <c:pt idx="2">
                  <c:v>3.2846715328467155</c:v>
                </c:pt>
                <c:pt idx="3">
                  <c:v>-1.196788365399182</c:v>
                </c:pt>
                <c:pt idx="4">
                  <c:v>-1.7587939698492463</c:v>
                </c:pt>
                <c:pt idx="5">
                  <c:v>-0.43807248108323377</c:v>
                </c:pt>
                <c:pt idx="6">
                  <c:v>-1.639344262295082</c:v>
                </c:pt>
                <c:pt idx="7">
                  <c:v>2.4106758501937149</c:v>
                </c:pt>
                <c:pt idx="8">
                  <c:v>1.4097744360902256</c:v>
                </c:pt>
                <c:pt idx="9">
                  <c:v>4.5335658238884049</c:v>
                </c:pt>
                <c:pt idx="10">
                  <c:v>-3.4290271132376398</c:v>
                </c:pt>
                <c:pt idx="11">
                  <c:v>0</c:v>
                </c:pt>
                <c:pt idx="12">
                  <c:v>-5.9941520467836256</c:v>
                </c:pt>
                <c:pt idx="13">
                  <c:v>5.0896954526491447</c:v>
                </c:pt>
                <c:pt idx="14">
                  <c:v>9.0828138913624219</c:v>
                </c:pt>
                <c:pt idx="15">
                  <c:v>0</c:v>
                </c:pt>
                <c:pt idx="16">
                  <c:v>2.1074815595363541</c:v>
                </c:pt>
                <c:pt idx="17">
                  <c:v>-0.45662100456621002</c:v>
                </c:pt>
                <c:pt idx="18">
                  <c:v>3.3502538071065988</c:v>
                </c:pt>
                <c:pt idx="19">
                  <c:v>2.7722772277227721</c:v>
                </c:pt>
                <c:pt idx="20">
                  <c:v>-8.5626911314984717</c:v>
                </c:pt>
                <c:pt idx="21">
                  <c:v>0</c:v>
                </c:pt>
                <c:pt idx="23">
                  <c:v>-4.296875</c:v>
                </c:pt>
                <c:pt idx="24">
                  <c:v>-0.15220700152207001</c:v>
                </c:pt>
                <c:pt idx="25">
                  <c:v>1.954308979868808</c:v>
                </c:pt>
              </c:numCache>
            </c:numRef>
          </c:val>
          <c:extLst>
            <c:ext xmlns:c16="http://schemas.microsoft.com/office/drawing/2014/chart" uri="{C3380CC4-5D6E-409C-BE32-E72D297353CC}">
              <c16:uniqueId val="{00000020-34CD-482E-A60F-2C5868D86EB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{FE5E1A1E-0326-40D5-A278-DD6ACC9DC524}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4CD-482E-A60F-2C5868D86EB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{ABBD8C6B-3520-4326-974A-429483F35F9F}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4CD-482E-A60F-2C5868D86EB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{BA9BA3CE-ED5D-49B6-95C1-76506D40C295}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4CD-482E-A60F-2C5868D86EB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{97B2D4F1-2169-4462-A24C-8696099D1204}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4CD-482E-A60F-2C5868D86EB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{BD372F44-765E-4B2B-92E8-06AFDE67B0A2}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4CD-482E-A60F-2C5868D86EB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{0CA6C93A-89C2-4FB0-ACB6-5582E11C253D}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4CD-482E-A60F-2C5868D86EB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{E1CA958A-78BD-4BC5-9FEB-554891EA7484}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4CD-482E-A60F-2C5868D86EB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{9573B8EF-9981-43AE-ABF3-8F4B9BED55C6}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4CD-482E-A60F-2C5868D86EB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{C60F9A29-319F-41D7-95B0-031F0053B994}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4CD-482E-A60F-2C5868D86EB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{23E3C415-42AF-4FA0-AAAA-032F9F7FCD98}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4CD-482E-A60F-2C5868D86EB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{14F66581-B23C-4AFC-9BDC-021688824246}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4CD-482E-A60F-2C5868D86EB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{FDF19A28-EF57-4F37-B714-052217F9E2BC}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4CD-482E-A60F-2C5868D86EB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{6CCF27D8-9D72-484A-BEAA-414F5563580F}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4CD-482E-A60F-2C5868D86EB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{648CE9FD-900D-4D4C-BD4E-B8D0583E8C6C}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4CD-482E-A60F-2C5868D86EB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{FAE0F9C9-ECFE-42ED-9B92-A96100720957}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4CD-482E-A60F-2C5868D86EB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{47E98248-BE89-4A2B-8F20-A8A1D44B4BC9}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4CD-482E-A60F-2C5868D86EB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{AAEF4B5B-CD54-47FD-B1CF-0529E7522ABF}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4CD-482E-A60F-2C5868D86EB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{C2A315D1-9861-4EE8-9970-345A289EF3D1}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4CD-482E-A60F-2C5868D86EB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{FD5D89EB-2A04-4DEC-AAF2-5A233F2EEC18}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4CD-482E-A60F-2C5868D86EB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{4344B98A-76FC-4631-BE27-E438970FDEDA}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4CD-482E-A60F-2C5868D86EB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{0D68E02C-4089-480D-95A7-0DB1619A219B}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4CD-482E-A60F-2C5868D86EB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{AFA3BCEC-0F98-4CBF-9F27-22E257F4F933}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4CD-482E-A60F-2C5868D86EB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{D9C22188-E8DB-49D3-BAC8-9FFFEA08A569}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4CD-482E-A60F-2C5868D86EB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{C5EBDC26-140A-42F5-97B4-30F0B5D227AE}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4CD-482E-A60F-2C5868D86EB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{FDF68D32-97E1-4466-B675-E2B7E2ADFEA2}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4CD-482E-A60F-2C5868D86EB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{6C9CBCBD-345C-438C-98FF-806CC177B0EE}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4CD-482E-A60F-2C5868D86EB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{DF4B9EB1-4004-4F6E-9014-4CF5F5AD5767}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4CD-482E-A60F-2C5868D86EB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{5BC55597-C5DE-41EA-BCDB-0CE4557BF314}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4CD-482E-A60F-2C5868D86EB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{2B0F5B0E-52B5-45C3-B4C6-9F11C5650E9F}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4CD-482E-A60F-2C5868D86EB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{261F2E65-7D23-4A23-A681-8073EF8D518C}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4CD-482E-A60F-2C5868D86EB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{8C8B12B5-7282-42E1-850B-301F7108D3E6}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4CD-482E-A60F-2C5868D86EB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{BA2C041E-E767-4DEE-BD17-0FBC9A415A04}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4CD-482E-A60F-2C5868D86E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4CD-482E-A60F-2C5868D86EB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4CD-482E-A60F-2C5868D86EB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{6928930E-E1BB-4216-BD1B-AAFD5E455ECE}</c15:txfldGUID>
                      <c15:f>Daten_Diagramme!$E$14</c15:f>
                      <c15:dlblFieldTableCache>
                        <c:ptCount val="1"/>
                        <c:pt idx="0">
                          <c:v>-5.9</c:v>
                        </c:pt>
                      </c15:dlblFieldTableCache>
                    </c15:dlblFTEntry>
                  </c15:dlblFieldTable>
                  <c15:showDataLabelsRange val="0"/>
                </c:ext>
                <c:ext xmlns:c16="http://schemas.microsoft.com/office/drawing/2014/chart" uri="{C3380CC4-5D6E-409C-BE32-E72D297353CC}">
                  <c16:uniqueId val="{00000000-8B7B-46F7-930A-71886F8D36C7}"/>
                </c:ext>
              </c:extLst>
            </c:dLbl>
            <c:dLbl>
              <c:idx val="1"/>
              <c:tx>
                <c:strRef>
                  <c:f>Daten_Diagramme!$E$15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{2FA23180-270A-4ECA-8422-11CDD107C152}</c15:txfldGUID>
                      <c15:f>Daten_Diagramme!$E$15</c15:f>
                      <c15:dlblFieldTableCache>
                        <c:ptCount val="1"/>
                        <c:pt idx="0">
                          <c:v>2.1</c:v>
                        </c:pt>
                      </c15:dlblFieldTableCache>
                    </c15:dlblFTEntry>
                  </c15:dlblFieldTable>
                  <c15:showDataLabelsRange val="0"/>
                </c:ext>
                <c:ext xmlns:c16="http://schemas.microsoft.com/office/drawing/2014/chart" uri="{C3380CC4-5D6E-409C-BE32-E72D297353CC}">
                  <c16:uniqueId val="{00000001-8B7B-46F7-930A-71886F8D36C7}"/>
                </c:ext>
              </c:extLst>
            </c:dLbl>
            <c:dLbl>
              <c:idx val="2"/>
              <c:tx>
                <c:strRef>
                  <c:f>Daten_Diagramme!$E$16</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{293C02DD-5BF8-412B-A136-82D4F8C6B9FC}</c15:txfldGUID>
                      <c15:f>Daten_Diagramme!$E$16</c15:f>
                      <c15:dlblFieldTableCache>
                        <c:ptCount val="1"/>
                        <c:pt idx="0">
                          <c:v>14.6</c:v>
                        </c:pt>
                      </c15:dlblFieldTableCache>
                    </c15:dlblFTEntry>
                  </c15:dlblFieldTable>
                  <c15:showDataLabelsRange val="0"/>
                </c:ext>
                <c:ext xmlns:c16="http://schemas.microsoft.com/office/drawing/2014/chart" uri="{C3380CC4-5D6E-409C-BE32-E72D297353CC}">
                  <c16:uniqueId val="{00000002-8B7B-46F7-930A-71886F8D36C7}"/>
                </c:ext>
              </c:extLst>
            </c:dLbl>
            <c:dLbl>
              <c:idx val="3"/>
              <c:tx>
                <c:strRef>
                  <c:f>Daten_Diagramme!$E$17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{A307F02F-33BD-473A-B24E-97274D9BA6EC}</c15:txfldGUID>
                      <c15:f>Daten_Diagramme!$E$17</c15:f>
                      <c15:dlblFieldTableCache>
                        <c:ptCount val="1"/>
                        <c:pt idx="0">
                          <c:v>-3.8</c:v>
                        </c:pt>
                      </c15:dlblFieldTableCache>
                    </c15:dlblFTEntry>
                  </c15:dlblFieldTable>
                  <c15:showDataLabelsRange val="0"/>
                </c:ext>
                <c:ext xmlns:c16="http://schemas.microsoft.com/office/drawing/2014/chart" uri="{C3380CC4-5D6E-409C-BE32-E72D297353CC}">
                  <c16:uniqueId val="{00000003-8B7B-46F7-930A-71886F8D36C7}"/>
                </c:ext>
              </c:extLst>
            </c:dLbl>
            <c:dLbl>
              <c:idx val="4"/>
              <c:tx>
                <c:strRef>
                  <c:f>Daten_Diagramme!$E$18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{40380E9E-BA13-4455-940C-2806C79E4283}</c15:txfldGUID>
                      <c15:f>Daten_Diagramme!$E$18</c15:f>
                      <c15:dlblFieldTableCache>
                        <c:ptCount val="1"/>
                        <c:pt idx="0">
                          <c:v>-2.8</c:v>
                        </c:pt>
                      </c15:dlblFieldTableCache>
                    </c15:dlblFTEntry>
                  </c15:dlblFieldTable>
                  <c15:showDataLabelsRange val="0"/>
                </c:ext>
                <c:ext xmlns:c16="http://schemas.microsoft.com/office/drawing/2014/chart" uri="{C3380CC4-5D6E-409C-BE32-E72D297353CC}">
                  <c16:uniqueId val="{00000004-8B7B-46F7-930A-71886F8D36C7}"/>
                </c:ext>
              </c:extLst>
            </c:dLbl>
            <c:dLbl>
              <c:idx val="5"/>
              <c:tx>
                <c:strRef>
                  <c:f>Daten_Diagramme!$E$19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{7FF08717-6251-4FF2-908C-709D6284D54D}</c15:txfldGUID>
                      <c15:f>Daten_Diagramme!$E$19</c15:f>
                      <c15:dlblFieldTableCache>
                        <c:ptCount val="1"/>
                        <c:pt idx="0">
                          <c:v>-2.0</c:v>
                        </c:pt>
                      </c15:dlblFieldTableCache>
                    </c15:dlblFTEntry>
                  </c15:dlblFieldTable>
                  <c15:showDataLabelsRange val="0"/>
                </c:ext>
                <c:ext xmlns:c16="http://schemas.microsoft.com/office/drawing/2014/chart" uri="{C3380CC4-5D6E-409C-BE32-E72D297353CC}">
                  <c16:uniqueId val="{00000005-8B7B-46F7-930A-71886F8D36C7}"/>
                </c:ext>
              </c:extLst>
            </c:dLbl>
            <c:dLbl>
              <c:idx val="6"/>
              <c:tx>
                <c:strRef>
                  <c:f>Daten_Diagramme!$E$20</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{DAE32997-B0CA-4F37-9166-5B67B6DA27AF}</c15:txfldGUID>
                      <c15:f>Daten_Diagramme!$E$20</c15:f>
                      <c15:dlblFieldTableCache>
                        <c:ptCount val="1"/>
                        <c:pt idx="0">
                          <c:v>-10.9</c:v>
                        </c:pt>
                      </c15:dlblFieldTableCache>
                    </c15:dlblFTEntry>
                  </c15:dlblFieldTable>
                  <c15:showDataLabelsRange val="0"/>
                </c:ext>
                <c:ext xmlns:c16="http://schemas.microsoft.com/office/drawing/2014/chart" uri="{C3380CC4-5D6E-409C-BE32-E72D297353CC}">
                  <c16:uniqueId val="{00000006-8B7B-46F7-930A-71886F8D36C7}"/>
                </c:ext>
              </c:extLst>
            </c:dLbl>
            <c:dLbl>
              <c:idx val="7"/>
              <c:tx>
                <c:strRef>
                  <c:f>Daten_Diagramme!$E$21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{896FB84A-649D-473F-B79C-07F183A780FA}</c15:txfldGUID>
                      <c15:f>Daten_Diagramme!$E$21</c15:f>
                      <c15:dlblFieldTableCache>
                        <c:ptCount val="1"/>
                        <c:pt idx="0">
                          <c:v>-2.2</c:v>
                        </c:pt>
                      </c15:dlblFieldTableCache>
                    </c15:dlblFTEntry>
                  </c15:dlblFieldTable>
                  <c15:showDataLabelsRange val="0"/>
                </c:ext>
                <c:ext xmlns:c16="http://schemas.microsoft.com/office/drawing/2014/chart" uri="{C3380CC4-5D6E-409C-BE32-E72D297353CC}">
                  <c16:uniqueId val="{00000007-8B7B-46F7-930A-71886F8D36C7}"/>
                </c:ext>
              </c:extLst>
            </c:dLbl>
            <c:dLbl>
              <c:idx val="8"/>
              <c:tx>
                <c:strRef>
                  <c:f>Daten_Diagramme!$E$22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{0FAFA1B6-3D7E-49E4-9E62-E96E2F517E7A}</c15:txfldGUID>
                      <c15:f>Daten_Diagramme!$E$22</c15:f>
                      <c15:dlblFieldTableCache>
                        <c:ptCount val="1"/>
                        <c:pt idx="0">
                          <c:v>2.5</c:v>
                        </c:pt>
                      </c15:dlblFieldTableCache>
                    </c15:dlblFTEntry>
                  </c15:dlblFieldTable>
                  <c15:showDataLabelsRange val="0"/>
                </c:ext>
                <c:ext xmlns:c16="http://schemas.microsoft.com/office/drawing/2014/chart" uri="{C3380CC4-5D6E-409C-BE32-E72D297353CC}">
                  <c16:uniqueId val="{00000008-8B7B-46F7-930A-71886F8D36C7}"/>
                </c:ext>
              </c:extLst>
            </c:dLbl>
            <c:dLbl>
              <c:idx val="9"/>
              <c:tx>
                <c:strRef>
                  <c:f>Daten_Diagramme!$E$23</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{D17FE5A7-58E3-4B62-82A7-02D77EFC6B0D}</c15:txfldGUID>
                      <c15:f>Daten_Diagramme!$E$23</c15:f>
                      <c15:dlblFieldTableCache>
                        <c:ptCount val="1"/>
                        <c:pt idx="0">
                          <c:v>-9.5</c:v>
                        </c:pt>
                      </c15:dlblFieldTableCache>
                    </c15:dlblFTEntry>
                  </c15:dlblFieldTable>
                  <c15:showDataLabelsRange val="0"/>
                </c:ext>
                <c:ext xmlns:c16="http://schemas.microsoft.com/office/drawing/2014/chart" uri="{C3380CC4-5D6E-409C-BE32-E72D297353CC}">
                  <c16:uniqueId val="{00000009-8B7B-46F7-930A-71886F8D36C7}"/>
                </c:ext>
              </c:extLst>
            </c:dLbl>
            <c:dLbl>
              <c:idx val="10"/>
              <c:tx>
                <c:strRef>
                  <c:f>Daten_Diagramme!$E$24</c:f>
                  <c:strCache>
                    <c:ptCount val="1"/>
                    <c:pt idx="0">
                      <c:v>-18.7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{74D52B97-C4DC-4F8F-A23A-F57CA2577074}</c15:txfldGUID>
                      <c15:f>Daten_Diagramme!$E$24</c15:f>
                      <c15:dlblFieldTableCache>
                        <c:ptCount val="1"/>
                        <c:pt idx="0">
                          <c:v>-18.7</c:v>
                        </c:pt>
                      </c15:dlblFieldTableCache>
                    </c15:dlblFTEntry>
                  </c15:dlblFieldTable>
                  <c15:showDataLabelsRange val="0"/>
                </c:ext>
                <c:ext xmlns:c16="http://schemas.microsoft.com/office/drawing/2014/chart" uri="{C3380CC4-5D6E-409C-BE32-E72D297353CC}">
                  <c16:uniqueId val="{0000000A-8B7B-46F7-930A-71886F8D36C7}"/>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{49FF82E0-7074-45E2-9398-FB4BAE99C290}</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8B7B-46F7-930A-71886F8D36C7}"/>
                </c:ext>
              </c:extLst>
            </c:dLbl>
            <c:dLbl>
              <c:idx val="12"/>
              <c:tx>
                <c:strRef>
                  <c:f>Daten_Diagramme!$E$26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{D914D50B-B144-4F5A-B18D-E902F419C1FF}</c15:txfldGUID>
                      <c15:f>Daten_Diagramme!$E$26</c15:f>
                      <c15:dlblFieldTableCache>
                        <c:ptCount val="1"/>
                        <c:pt idx="0">
                          <c:v>-2.4</c:v>
                        </c:pt>
                      </c15:dlblFieldTableCache>
                    </c15:dlblFTEntry>
                  </c15:dlblFieldTable>
                  <c15:showDataLabelsRange val="0"/>
                </c:ext>
                <c:ext xmlns:c16="http://schemas.microsoft.com/office/drawing/2014/chart" uri="{C3380CC4-5D6E-409C-BE32-E72D297353CC}">
                  <c16:uniqueId val="{0000000C-8B7B-46F7-930A-71886F8D36C7}"/>
                </c:ext>
              </c:extLst>
            </c:dLbl>
            <c:dLbl>
              <c:idx val="13"/>
              <c:tx>
                <c:strRef>
                  <c:f>Daten_Diagramme!$E$27</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{946A2814-8D55-4A9C-A5C2-3184629EF032}</c15:txfldGUID>
                      <c15:f>Daten_Diagramme!$E$27</c15:f>
                      <c15:dlblFieldTableCache>
                        <c:ptCount val="1"/>
                        <c:pt idx="0">
                          <c:v>-15.4</c:v>
                        </c:pt>
                      </c15:dlblFieldTableCache>
                    </c15:dlblFTEntry>
                  </c15:dlblFieldTable>
                  <c15:showDataLabelsRange val="0"/>
                </c:ext>
                <c:ext xmlns:c16="http://schemas.microsoft.com/office/drawing/2014/chart" uri="{C3380CC4-5D6E-409C-BE32-E72D297353CC}">
                  <c16:uniqueId val="{0000000D-8B7B-46F7-930A-71886F8D36C7}"/>
                </c:ext>
              </c:extLst>
            </c:dLbl>
            <c:dLbl>
              <c:idx val="14"/>
              <c:tx>
                <c:strRef>
                  <c:f>Daten_Diagramme!$E$28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{D8D718D8-8B95-448A-912B-D1287447B883}</c15:txfldGUID>
                      <c15:f>Daten_Diagramme!$E$28</c15:f>
                      <c15:dlblFieldTableCache>
                        <c:ptCount val="1"/>
                        <c:pt idx="0">
                          <c:v>0.3</c:v>
                        </c:pt>
                      </c15:dlblFieldTableCache>
                    </c15:dlblFTEntry>
                  </c15:dlblFieldTable>
                  <c15:showDataLabelsRange val="0"/>
                </c:ext>
                <c:ext xmlns:c16="http://schemas.microsoft.com/office/drawing/2014/chart" uri="{C3380CC4-5D6E-409C-BE32-E72D297353CC}">
                  <c16:uniqueId val="{0000000E-8B7B-46F7-930A-71886F8D36C7}"/>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{BCFC81B4-2D6D-444E-A5EC-08333ABFFB03}</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8B7B-46F7-930A-71886F8D36C7}"/>
                </c:ext>
              </c:extLst>
            </c:dLbl>
            <c:dLbl>
              <c:idx val="16"/>
              <c:tx>
                <c:strRef>
                  <c:f>Daten_Diagramme!$E$30</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{2A3A9AB7-E050-40EA-A28F-DD9D8BEF6A23}</c15:txfldGUID>
                      <c15:f>Daten_Diagramme!$E$30</c15:f>
                      <c15:dlblFieldTableCache>
                        <c:ptCount val="1"/>
                        <c:pt idx="0">
                          <c:v>-14.8</c:v>
                        </c:pt>
                      </c15:dlblFieldTableCache>
                    </c15:dlblFTEntry>
                  </c15:dlblFieldTable>
                  <c15:showDataLabelsRange val="0"/>
                </c:ext>
                <c:ext xmlns:c16="http://schemas.microsoft.com/office/drawing/2014/chart" uri="{C3380CC4-5D6E-409C-BE32-E72D297353CC}">
                  <c16:uniqueId val="{00000010-8B7B-46F7-930A-71886F8D36C7}"/>
                </c:ext>
              </c:extLst>
            </c:dLbl>
            <c:dLbl>
              <c:idx val="17"/>
              <c:tx>
                <c:strRef>
                  <c:f>Daten_Diagramme!$E$31</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{5C241605-7D69-4087-9618-BE9C6A05854B}</c15:txfldGUID>
                      <c15:f>Daten_Diagramme!$E$31</c15:f>
                      <c15:dlblFieldTableCache>
                        <c:ptCount val="1"/>
                        <c:pt idx="0">
                          <c:v>-10.2</c:v>
                        </c:pt>
                      </c15:dlblFieldTableCache>
                    </c15:dlblFTEntry>
                  </c15:dlblFieldTable>
                  <c15:showDataLabelsRange val="0"/>
                </c:ext>
                <c:ext xmlns:c16="http://schemas.microsoft.com/office/drawing/2014/chart" uri="{C3380CC4-5D6E-409C-BE32-E72D297353CC}">
                  <c16:uniqueId val="{00000011-8B7B-46F7-930A-71886F8D36C7}"/>
                </c:ext>
              </c:extLst>
            </c:dLbl>
            <c:dLbl>
              <c:idx val="18"/>
              <c:tx>
                <c:strRef>
                  <c:f>Daten_Diagramme!$E$32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{38691429-83A3-41D4-8220-3730A845B86F}</c15:txfldGUID>
                      <c15:f>Daten_Diagramme!$E$32</c15:f>
                      <c15:dlblFieldTableCache>
                        <c:ptCount val="1"/>
                        <c:pt idx="0">
                          <c:v>-3.6</c:v>
                        </c:pt>
                      </c15:dlblFieldTableCache>
                    </c15:dlblFTEntry>
                  </c15:dlblFieldTable>
                  <c15:showDataLabelsRange val="0"/>
                </c:ext>
                <c:ext xmlns:c16="http://schemas.microsoft.com/office/drawing/2014/chart" uri="{C3380CC4-5D6E-409C-BE32-E72D297353CC}">
                  <c16:uniqueId val="{00000012-8B7B-46F7-930A-71886F8D36C7}"/>
                </c:ext>
              </c:extLst>
            </c:dLbl>
            <c:dLbl>
              <c:idx val="19"/>
              <c:tx>
                <c:strRef>
                  <c:f>Daten_Diagramme!$E$33</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{A0BE5525-59B2-4A94-AA2E-00804F29CF16}</c15:txfldGUID>
                      <c15:f>Daten_Diagramme!$E$33</c15:f>
                      <c15:dlblFieldTableCache>
                        <c:ptCount val="1"/>
                        <c:pt idx="0">
                          <c:v>6.1</c:v>
                        </c:pt>
                      </c15:dlblFieldTableCache>
                    </c15:dlblFTEntry>
                  </c15:dlblFieldTable>
                  <c15:showDataLabelsRange val="0"/>
                </c:ext>
                <c:ext xmlns:c16="http://schemas.microsoft.com/office/drawing/2014/chart" uri="{C3380CC4-5D6E-409C-BE32-E72D297353CC}">
                  <c16:uniqueId val="{00000013-8B7B-46F7-930A-71886F8D36C7}"/>
                </c:ext>
              </c:extLst>
            </c:dLbl>
            <c:dLbl>
              <c:idx val="20"/>
              <c:tx>
                <c:strRef>
                  <c:f>Daten_Diagramme!$E$34</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{4AE74027-DC04-4FA7-900A-A1FEB8F888CA}</c15:txfldGUID>
                      <c15:f>Daten_Diagramme!$E$34</c15:f>
                      <c15:dlblFieldTableCache>
                        <c:ptCount val="1"/>
                        <c:pt idx="0">
                          <c:v>-8.5</c:v>
                        </c:pt>
                      </c15:dlblFieldTableCache>
                    </c15:dlblFTEntry>
                  </c15:dlblFieldTable>
                  <c15:showDataLabelsRange val="0"/>
                </c:ext>
                <c:ext xmlns:c16="http://schemas.microsoft.com/office/drawing/2014/chart" uri="{C3380CC4-5D6E-409C-BE32-E72D297353CC}">
                  <c16:uniqueId val="{00000014-8B7B-46F7-930A-71886F8D36C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{7FBBF319-9604-40D7-AC26-ABF9E4CD47EB}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B7B-46F7-930A-71886F8D36C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{3E7866B9-2622-42B5-901A-B95D2BE29D95}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B7B-46F7-930A-71886F8D36C7}"/>
                </c:ext>
              </c:extLst>
            </c:dLbl>
            <c:dLbl>
              <c:idx val="23"/>
              <c:tx>
                <c:strRef>
                  <c:f>Daten_Diagramme!$E$37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{16104068-27A1-4827-9DBB-0DBBD9B8BDE9}</c15:txfldGUID>
                      <c15:f>Daten_Diagramme!$E$37</c15:f>
                      <c15:dlblFieldTableCache>
                        <c:ptCount val="1"/>
                        <c:pt idx="0">
                          <c:v>2.1</c:v>
                        </c:pt>
                      </c15:dlblFieldTableCache>
                    </c15:dlblFTEntry>
                  </c15:dlblFieldTable>
                  <c15:showDataLabelsRange val="0"/>
                </c:ext>
                <c:ext xmlns:c16="http://schemas.microsoft.com/office/drawing/2014/chart" uri="{C3380CC4-5D6E-409C-BE32-E72D297353CC}">
                  <c16:uniqueId val="{00000017-8B7B-46F7-930A-71886F8D36C7}"/>
                </c:ext>
              </c:extLst>
            </c:dLbl>
            <c:dLbl>
              <c:idx val="24"/>
              <c:tx>
                <c:strRef>
                  <c:f>Daten_Diagramme!$E$38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{4FD8538E-BAA6-45E0-9074-298B69FD253D}</c15:txfldGUID>
                      <c15:f>Daten_Diagramme!$E$38</c15:f>
                      <c15:dlblFieldTableCache>
                        <c:ptCount val="1"/>
                        <c:pt idx="0">
                          <c:v>-2.5</c:v>
                        </c:pt>
                      </c15:dlblFieldTableCache>
                    </c15:dlblFTEntry>
                  </c15:dlblFieldTable>
                  <c15:showDataLabelsRange val="0"/>
                </c:ext>
                <c:ext xmlns:c16="http://schemas.microsoft.com/office/drawing/2014/chart" uri="{C3380CC4-5D6E-409C-BE32-E72D297353CC}">
                  <c16:uniqueId val="{00000018-8B7B-46F7-930A-71886F8D36C7}"/>
                </c:ext>
              </c:extLst>
            </c:dLbl>
            <c:dLbl>
              <c:idx val="25"/>
              <c:tx>
                <c:strRef>
                  <c:f>Daten_Diagramme!$E$39</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{DC922AB4-D40D-4957-854B-A7BE1006B402}</c15:txfldGUID>
                      <c15:f>Daten_Diagramme!$E$39</c15:f>
                      <c15:dlblFieldTableCache>
                        <c:ptCount val="1"/>
                        <c:pt idx="0">
                          <c:v>-6.7</c:v>
                        </c:pt>
                      </c15:dlblFieldTableCache>
                    </c15:dlblFTEntry>
                  </c15:dlblFieldTable>
                  <c15:showDataLabelsRange val="0"/>
                </c:ext>
                <c:ext xmlns:c16="http://schemas.microsoft.com/office/drawing/2014/chart" uri="{C3380CC4-5D6E-409C-BE32-E72D297353CC}">
                  <c16:uniqueId val="{00000019-8B7B-46F7-930A-71886F8D36C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{AC81256A-E2BC-4307-9EF2-6D4663B2AE02}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B7B-46F7-930A-71886F8D36C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{C02D8585-1C6A-4451-85BC-E2F264716544}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B7B-46F7-930A-71886F8D36C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{7FE23FFE-25BF-493E-AA40-B908D962B918}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B7B-46F7-930A-71886F8D36C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{F4B97452-4B86-49C2-B0B4-7B8045E4A9AC}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B7B-46F7-930A-71886F8D36C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{6D89EBE2-5A10-4EB9-91C6-9294B9DED929}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B7B-46F7-930A-71886F8D36C7}"/>
                </c:ext>
              </c:extLst>
            </c:dLbl>
            <c:dLbl>
              <c:idx val="31"/>
              <c:tx>
                <c:strRef>
                  <c:f>Daten_Diagramme!$E$45</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{B8FD3132-3624-40A8-A8C3-EE4ACB268C73}</c15:txfldGUID>
                      <c15:f>Daten_Diagramme!$E$45</c15:f>
                      <c15:dlblFieldTableCache>
                        <c:ptCount val="1"/>
                        <c:pt idx="0">
                          <c:v>-6.7</c:v>
                        </c:pt>
                      </c15:dlblFieldTableCache>
                    </c15:dlblFTEntry>
                  </c15:dlblFieldTable>
                  <c15:showDataLabelsRange val="0"/>
                </c:ext>
                <c:ext xmlns:c16="http://schemas.microsoft.com/office/drawing/2014/chart" uri="{C3380CC4-5D6E-409C-BE32-E72D297353CC}">
                  <c16:uniqueId val="{0000001F-8B7B-46F7-930A-71886F8D36C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-5.9392575928008995</c:v>
                </c:pt>
                <c:pt idx="1">
                  <c:v>2.0689655172413794</c:v>
                </c:pt>
                <c:pt idx="2">
                  <c:v>14.583333333333334</c:v>
                </c:pt>
                <c:pt idx="3">
                  <c:v>-3.8461538461538463</c:v>
                </c:pt>
                <c:pt idx="4">
                  <c:v>-2.7950310559006213</c:v>
                </c:pt>
                <c:pt idx="5">
                  <c:v>-1.9801980198019802</c:v>
                </c:pt>
                <c:pt idx="6">
                  <c:v>-10.852713178294573</c:v>
                </c:pt>
                <c:pt idx="7">
                  <c:v>-2.2044088176352705</c:v>
                </c:pt>
                <c:pt idx="8">
                  <c:v>2.4674434544208363</c:v>
                </c:pt>
                <c:pt idx="9">
                  <c:v>-9.4551282051282044</c:v>
                </c:pt>
                <c:pt idx="10">
                  <c:v>-18.667699457784664</c:v>
                </c:pt>
                <c:pt idx="11">
                  <c:v>0</c:v>
                </c:pt>
                <c:pt idx="12">
                  <c:v>-2.4096385542168677</c:v>
                </c:pt>
                <c:pt idx="13">
                  <c:v>-15.374149659863946</c:v>
                </c:pt>
                <c:pt idx="14">
                  <c:v>0.30911901081916537</c:v>
                </c:pt>
                <c:pt idx="15">
                  <c:v>0</c:v>
                </c:pt>
                <c:pt idx="16">
                  <c:v>-14.840989399293287</c:v>
                </c:pt>
                <c:pt idx="17">
                  <c:v>-10.218978102189782</c:v>
                </c:pt>
                <c:pt idx="18">
                  <c:v>-3.5971223021582732</c:v>
                </c:pt>
                <c:pt idx="19">
                  <c:v>6.1425061425061429</c:v>
                </c:pt>
                <c:pt idx="20">
                  <c:v>-8.5150571131879538</c:v>
                </c:pt>
                <c:pt idx="21">
                  <c:v>0</c:v>
                </c:pt>
                <c:pt idx="23">
                  <c:v>2.0689655172413794</c:v>
                </c:pt>
                <c:pt idx="24">
                  <c:v>-2.536510376633359</c:v>
                </c:pt>
                <c:pt idx="25">
                  <c:v>-6.6774150208249363</c:v>
                </c:pt>
              </c:numCache>
            </c:numRef>
          </c:val>
          <c:extLst>
            <c:ext xmlns:c16="http://schemas.microsoft.com/office/drawing/2014/chart" uri="{C3380CC4-5D6E-409C-BE32-E72D297353CC}">
              <c16:uniqueId val="{00000020-8B7B-46F7-930A-71886F8D36C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{E7DB9F1D-B758-471F-A394-8F3C029609C0}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B7B-46F7-930A-71886F8D36C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{27AABCC7-775F-48EA-A119-E97EF9A43D8B}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B7B-46F7-930A-71886F8D36C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{A58CEEEB-849D-4CD2-B4A6-EB20921444EC}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B7B-46F7-930A-71886F8D36C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{3A882C46-BFDC-4829-9EB9-5BB6895C7936}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B7B-46F7-930A-71886F8D36C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{C7236715-73D3-485E-817C-572E927706B0}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B7B-46F7-930A-71886F8D36C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{EE5CCDB1-4CB2-47AD-94EA-C9DEEBB5844D}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B7B-46F7-930A-71886F8D36C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{B5D936EF-BCA9-46F4-A977-E74F7EC4FB0E}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B7B-46F7-930A-71886F8D36C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{68FEC206-488F-478B-836B-AE5C19825BE2}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B7B-46F7-930A-71886F8D36C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{A6E9A643-383D-4A1B-9D0C-71BB4F3897D7}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B7B-46F7-930A-71886F8D36C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{3321319C-D317-4A13-B485-2FE078A5C149}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B7B-46F7-930A-71886F8D36C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{69894921-B2ED-4EAC-AFF0-32EC7B31BC72}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B7B-46F7-930A-71886F8D36C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{CA030B47-9F90-44AF-AD3F-0A36101D98D0}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B7B-46F7-930A-71886F8D36C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{29EE41DF-DF5E-4271-BA79-780EABE2394C}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B7B-46F7-930A-71886F8D36C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{CB701927-EF66-4C90-ADD4-62DC2CAF6F70}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B7B-46F7-930A-71886F8D36C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{68C2F57F-EFBE-4B44-A7D0-4B78D2F8BE97}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B7B-46F7-930A-71886F8D36C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{3516BC2C-CD1D-426A-910B-980E02A578D1}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B7B-46F7-930A-71886F8D36C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{7C1A395E-D4DC-4214-B959-EB7C6AA56C24}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B7B-46F7-930A-71886F8D36C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{1A0D8CCB-098A-4675-BD90-A5BCCD2866D0}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B7B-46F7-930A-71886F8D36C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{F1CA8B33-1CE4-4AC3-AC0E-81441B41286F}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B7B-46F7-930A-71886F8D36C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{281D2289-DA6A-4BCF-80B6-15E7D4D2A055}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B7B-46F7-930A-71886F8D36C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{770467D3-2FE2-4CF4-A530-CD2B11C1D206}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B7B-46F7-930A-71886F8D36C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{7ADCCCEA-E466-47DF-9309-DBB14693D864}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B7B-46F7-930A-71886F8D36C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{83AA245C-0ECD-4FF3-8773-59C9248BC911}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B7B-46F7-930A-71886F8D36C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{C058F543-C564-4A7E-A829-408BFED6DB51}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B7B-46F7-930A-71886F8D36C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{10F60A73-9E09-41D7-945B-69A8648F5EE3}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B7B-46F7-930A-71886F8D36C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{84E51C36-CBEF-4D7E-B283-910352253397}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B7B-46F7-930A-71886F8D36C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{D7D6E97C-6275-41BE-8406-B65DD7DD1DF0}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B7B-46F7-930A-71886F8D36C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{3B906F6A-259D-4818-8406-B81E509BEC5F}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B7B-46F7-930A-71886F8D36C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{3283455A-8D14-4CA4-A69F-D48F262CE886}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B7B-46F7-930A-71886F8D36C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{25BFA4C3-547A-449D-924E-0C0906A98215}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B7B-46F7-930A-71886F8D36C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{EEBB4A2F-9EAC-432D-ADDE-B042E2423C32}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B7B-46F7-930A-71886F8D36C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{F684A39E-55DD-476B-A050-AB6E21DB9401}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B7B-46F7-930A-71886F8D36C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B7B-46F7-930A-71886F8D36C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B7B-46F7-930A-71886F8D36C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{AC658054-FE6C-459C-A2AE-46F4A95D8170}</c15:txfldGUID>
                      <c15:f>Diagramm!$I$46</c15:f>
                      <c15:dlblFieldTableCache>
                        <c:ptCount val="1"/>
                      </c15:dlblFieldTableCache>
                    </c15:dlblFTEntry>
                  </c15:dlblFieldTable>
                  <c15:showDataLabelsRange val="0"/>
                </c:ext>
                <c:ext xmlns:c16="http://schemas.microsoft.com/office/drawing/2014/chart" uri="{C3380CC4-5D6E-409C-BE32-E72D297353CC}">
                  <c16:uniqueId val="{00000000-D427-4E95-B83B-62D10B22E39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{7DA27EBD-DC96-45C2-8E5F-A6AB1DEB2185}</c15:txfldGUID>
                      <c15:f>Diagramm!$I$47</c15:f>
                      <c15:dlblFieldTableCache>
                        <c:ptCount val="1"/>
                      </c15:dlblFieldTableCache>
                    </c15:dlblFTEntry>
                  </c15:dlblFieldTable>
                  <c15:showDataLabelsRange val="0"/>
                </c:ext>
                <c:ext xmlns:c16="http://schemas.microsoft.com/office/drawing/2014/chart" uri="{C3380CC4-5D6E-409C-BE32-E72D297353CC}">
                  <c16:uniqueId val="{00000001-D427-4E95-B83B-62D10B22E39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{BDC8E4E1-7A57-4651-A60A-8303BDB121E9}</c15:txfldGUID>
                      <c15:f>Diagramm!$I$48</c15:f>
                      <c15:dlblFieldTableCache>
                        <c:ptCount val="1"/>
                      </c15:dlblFieldTableCache>
                    </c15:dlblFTEntry>
                  </c15:dlblFieldTable>
                  <c15:showDataLabelsRange val="0"/>
                </c:ext>
                <c:ext xmlns:c16="http://schemas.microsoft.com/office/drawing/2014/chart" uri="{C3380CC4-5D6E-409C-BE32-E72D297353CC}">
                  <c16:uniqueId val="{00000002-D427-4E95-B83B-62D10B22E39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{1BA7BC86-EF77-4086-8DB2-D354B275EE76}</c15:txfldGUID>
                      <c15:f>Diagramm!$I$49</c15:f>
                      <c15:dlblFieldTableCache>
                        <c:ptCount val="1"/>
                      </c15:dlblFieldTableCache>
                    </c15:dlblFTEntry>
                  </c15:dlblFieldTable>
                  <c15:showDataLabelsRange val="0"/>
                </c:ext>
                <c:ext xmlns:c16="http://schemas.microsoft.com/office/drawing/2014/chart" uri="{C3380CC4-5D6E-409C-BE32-E72D297353CC}">
                  <c16:uniqueId val="{00000003-D427-4E95-B83B-62D10B22E39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{F3D93C88-F74A-46C6-810F-E2C99F06FE13}</c15:txfldGUID>
                      <c15:f>Diagramm!$I$50</c15:f>
                      <c15:dlblFieldTableCache>
                        <c:ptCount val="1"/>
                      </c15:dlblFieldTableCache>
                    </c15:dlblFTEntry>
                  </c15:dlblFieldTable>
                  <c15:showDataLabelsRange val="0"/>
                </c:ext>
                <c:ext xmlns:c16="http://schemas.microsoft.com/office/drawing/2014/chart" uri="{C3380CC4-5D6E-409C-BE32-E72D297353CC}">
                  <c16:uniqueId val="{00000004-D427-4E95-B83B-62D10B22E39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{15AFA1B4-6390-4483-A6B5-23BBEE8B40D4}</c15:txfldGUID>
                      <c15:f>Diagramm!$I$51</c15:f>
                      <c15:dlblFieldTableCache>
                        <c:ptCount val="1"/>
                      </c15:dlblFieldTableCache>
                    </c15:dlblFTEntry>
                  </c15:dlblFieldTable>
                  <c15:showDataLabelsRange val="0"/>
                </c:ext>
                <c:ext xmlns:c16="http://schemas.microsoft.com/office/drawing/2014/chart" uri="{C3380CC4-5D6E-409C-BE32-E72D297353CC}">
                  <c16:uniqueId val="{00000005-D427-4E95-B83B-62D10B22E39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{B576D3AC-62DB-4B5D-BE30-A041B87106C0}</c15:txfldGUID>
                      <c15:f>Diagramm!$I$52</c15:f>
                      <c15:dlblFieldTableCache>
                        <c:ptCount val="1"/>
                      </c15:dlblFieldTableCache>
                    </c15:dlblFTEntry>
                  </c15:dlblFieldTable>
                  <c15:showDataLabelsRange val="0"/>
                </c:ext>
                <c:ext xmlns:c16="http://schemas.microsoft.com/office/drawing/2014/chart" uri="{C3380CC4-5D6E-409C-BE32-E72D297353CC}">
                  <c16:uniqueId val="{00000006-D427-4E95-B83B-62D10B22E39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{1001A94B-A484-4AE1-A834-38257E7AFFDE}</c15:txfldGUID>
                      <c15:f>Diagramm!$I$53</c15:f>
                      <c15:dlblFieldTableCache>
                        <c:ptCount val="1"/>
                      </c15:dlblFieldTableCache>
                    </c15:dlblFTEntry>
                  </c15:dlblFieldTable>
                  <c15:showDataLabelsRange val="0"/>
                </c:ext>
                <c:ext xmlns:c16="http://schemas.microsoft.com/office/drawing/2014/chart" uri="{C3380CC4-5D6E-409C-BE32-E72D297353CC}">
                  <c16:uniqueId val="{00000007-D427-4E95-B83B-62D10B22E39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{2DB7F5F3-DBFA-4362-9E94-0FFB4037B77A}</c15:txfldGUID>
                      <c15:f>Diagramm!$I$54</c15:f>
                      <c15:dlblFieldTableCache>
                        <c:ptCount val="1"/>
                      </c15:dlblFieldTableCache>
                    </c15:dlblFTEntry>
                  </c15:dlblFieldTable>
                  <c15:showDataLabelsRange val="0"/>
                </c:ext>
                <c:ext xmlns:c16="http://schemas.microsoft.com/office/drawing/2014/chart" uri="{C3380CC4-5D6E-409C-BE32-E72D297353CC}">
                  <c16:uniqueId val="{00000008-D427-4E95-B83B-62D10B22E39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{E781CE8C-3ADB-4A3E-BF60-B5EC2B331BDF}</c15:txfldGUID>
                      <c15:f>Diagramm!$I$55</c15:f>
                      <c15:dlblFieldTableCache>
                        <c:ptCount val="1"/>
                      </c15:dlblFieldTableCache>
                    </c15:dlblFTEntry>
                  </c15:dlblFieldTable>
                  <c15:showDataLabelsRange val="0"/>
                </c:ext>
                <c:ext xmlns:c16="http://schemas.microsoft.com/office/drawing/2014/chart" uri="{C3380CC4-5D6E-409C-BE32-E72D297353CC}">
                  <c16:uniqueId val="{00000009-D427-4E95-B83B-62D10B22E39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{71E7DDD9-B836-4335-9994-FAA0F2F2F0DF}</c15:txfldGUID>
                      <c15:f>Diagramm!$I$56</c15:f>
                      <c15:dlblFieldTableCache>
                        <c:ptCount val="1"/>
                      </c15:dlblFieldTableCache>
                    </c15:dlblFTEntry>
                  </c15:dlblFieldTable>
                  <c15:showDataLabelsRange val="0"/>
                </c:ext>
                <c:ext xmlns:c16="http://schemas.microsoft.com/office/drawing/2014/chart" uri="{C3380CC4-5D6E-409C-BE32-E72D297353CC}">
                  <c16:uniqueId val="{0000000A-D427-4E95-B83B-62D10B22E39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{78F595D6-2448-41C6-8C10-1922739510A5}</c15:txfldGUID>
                      <c15:f>Diagramm!$I$57</c15:f>
                      <c15:dlblFieldTableCache>
                        <c:ptCount val="1"/>
                      </c15:dlblFieldTableCache>
                    </c15:dlblFTEntry>
                  </c15:dlblFieldTable>
                  <c15:showDataLabelsRange val="0"/>
                </c:ext>
                <c:ext xmlns:c16="http://schemas.microsoft.com/office/drawing/2014/chart" uri="{C3380CC4-5D6E-409C-BE32-E72D297353CC}">
                  <c16:uniqueId val="{0000000B-D427-4E95-B83B-62D10B22E39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{03D6419F-B18C-4578-A217-7029AC7634BC}</c15:txfldGUID>
                      <c15:f>Diagramm!$I$58</c15:f>
                      <c15:dlblFieldTableCache>
                        <c:ptCount val="1"/>
                      </c15:dlblFieldTableCache>
                    </c15:dlblFTEntry>
                  </c15:dlblFieldTable>
                  <c15:showDataLabelsRange val="0"/>
                </c:ext>
                <c:ext xmlns:c16="http://schemas.microsoft.com/office/drawing/2014/chart" uri="{C3380CC4-5D6E-409C-BE32-E72D297353CC}">
                  <c16:uniqueId val="{0000000C-D427-4E95-B83B-62D10B22E39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{35A22823-C609-45A7-8B39-69C9551CC0CF}</c15:txfldGUID>
                      <c15:f>Diagramm!$I$59</c15:f>
                      <c15:dlblFieldTableCache>
                        <c:ptCount val="1"/>
                      </c15:dlblFieldTableCache>
                    </c15:dlblFTEntry>
                  </c15:dlblFieldTable>
                  <c15:showDataLabelsRange val="0"/>
                </c:ext>
                <c:ext xmlns:c16="http://schemas.microsoft.com/office/drawing/2014/chart" uri="{C3380CC4-5D6E-409C-BE32-E72D297353CC}">
                  <c16:uniqueId val="{0000000D-D427-4E95-B83B-62D10B22E39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{013DBB19-B1C6-4C3D-88B5-E6E4792E4625}</c15:txfldGUID>
                      <c15:f>Diagramm!$I$60</c15:f>
                      <c15:dlblFieldTableCache>
                        <c:ptCount val="1"/>
                      </c15:dlblFieldTableCache>
                    </c15:dlblFTEntry>
                  </c15:dlblFieldTable>
                  <c15:showDataLabelsRange val="0"/>
                </c:ext>
                <c:ext xmlns:c16="http://schemas.microsoft.com/office/drawing/2014/chart" uri="{C3380CC4-5D6E-409C-BE32-E72D297353CC}">
                  <c16:uniqueId val="{0000000E-D427-4E95-B83B-62D10B22E39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{6FD2EABE-88AA-4FAA-A093-B89CDD88193C}</c15:txfldGUID>
                      <c15:f>Diagramm!$I$61</c15:f>
                      <c15:dlblFieldTableCache>
                        <c:ptCount val="1"/>
                      </c15:dlblFieldTableCache>
                    </c15:dlblFTEntry>
                  </c15:dlblFieldTable>
                  <c15:showDataLabelsRange val="0"/>
                </c:ext>
                <c:ext xmlns:c16="http://schemas.microsoft.com/office/drawing/2014/chart" uri="{C3380CC4-5D6E-409C-BE32-E72D297353CC}">
                  <c16:uniqueId val="{0000000F-D427-4E95-B83B-62D10B22E39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{ADCBD947-DE43-4724-99F5-F0CCEDEFB639}</c15:txfldGUID>
                      <c15:f>Diagramm!$I$62</c15:f>
                      <c15:dlblFieldTableCache>
                        <c:ptCount val="1"/>
                      </c15:dlblFieldTableCache>
                    </c15:dlblFTEntry>
                  </c15:dlblFieldTable>
                  <c15:showDataLabelsRange val="0"/>
                </c:ext>
                <c:ext xmlns:c16="http://schemas.microsoft.com/office/drawing/2014/chart" uri="{C3380CC4-5D6E-409C-BE32-E72D297353CC}">
                  <c16:uniqueId val="{00000010-D427-4E95-B83B-62D10B22E39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{FAB7D674-1240-4B5C-896F-038F2EACE9B9}</c15:txfldGUID>
                      <c15:f>Diagramm!$I$63</c15:f>
                      <c15:dlblFieldTableCache>
                        <c:ptCount val="1"/>
                      </c15:dlblFieldTableCache>
                    </c15:dlblFTEntry>
                  </c15:dlblFieldTable>
                  <c15:showDataLabelsRange val="0"/>
                </c:ext>
                <c:ext xmlns:c16="http://schemas.microsoft.com/office/drawing/2014/chart" uri="{C3380CC4-5D6E-409C-BE32-E72D297353CC}">
                  <c16:uniqueId val="{00000011-D427-4E95-B83B-62D10B22E39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{C72B0DC1-0D72-42CD-B096-B7A03F7DE4B5}</c15:txfldGUID>
                      <c15:f>Diagramm!$I$64</c15:f>
                      <c15:dlblFieldTableCache>
                        <c:ptCount val="1"/>
                      </c15:dlblFieldTableCache>
                    </c15:dlblFTEntry>
                  </c15:dlblFieldTable>
                  <c15:showDataLabelsRange val="0"/>
                </c:ext>
                <c:ext xmlns:c16="http://schemas.microsoft.com/office/drawing/2014/chart" uri="{C3380CC4-5D6E-409C-BE32-E72D297353CC}">
                  <c16:uniqueId val="{00000012-D427-4E95-B83B-62D10B22E39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{1FC49C1E-917A-416B-9095-711C128F7191}</c15:txfldGUID>
                      <c15:f>Diagramm!$I$65</c15:f>
                      <c15:dlblFieldTableCache>
                        <c:ptCount val="1"/>
                      </c15:dlblFieldTableCache>
                    </c15:dlblFTEntry>
                  </c15:dlblFieldTable>
                  <c15:showDataLabelsRange val="0"/>
                </c:ext>
                <c:ext xmlns:c16="http://schemas.microsoft.com/office/drawing/2014/chart" uri="{C3380CC4-5D6E-409C-BE32-E72D297353CC}">
                  <c16:uniqueId val="{00000013-D427-4E95-B83B-62D10B22E39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{75CBA21E-BB68-4D93-BF71-6CD02A1A2999}</c15:txfldGUID>
                      <c15:f>Diagramm!$I$66</c15:f>
                      <c15:dlblFieldTableCache>
                        <c:ptCount val="1"/>
                      </c15:dlblFieldTableCache>
                    </c15:dlblFTEntry>
                  </c15:dlblFieldTable>
                  <c15:showDataLabelsRange val="0"/>
                </c:ext>
                <c:ext xmlns:c16="http://schemas.microsoft.com/office/drawing/2014/chart" uri="{C3380CC4-5D6E-409C-BE32-E72D297353CC}">
                  <c16:uniqueId val="{00000014-D427-4E95-B83B-62D10B22E39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{0B1406D4-947D-450D-BE35-A9A7FA9E80D9}</c15:txfldGUID>
                      <c15:f>Diagramm!$I$67</c15:f>
                      <c15:dlblFieldTableCache>
                        <c:ptCount val="1"/>
                      </c15:dlblFieldTableCache>
                    </c15:dlblFTEntry>
                  </c15:dlblFieldTable>
                  <c15:showDataLabelsRange val="0"/>
                </c:ext>
                <c:ext xmlns:c16="http://schemas.microsoft.com/office/drawing/2014/chart" uri="{C3380CC4-5D6E-409C-BE32-E72D297353CC}">
                  <c16:uniqueId val="{00000015-D427-4E95-B83B-62D10B22E39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427-4E95-B83B-62D10B22E39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{A1FB8DC4-5DF7-49FE-B600-CB6315C1F907}</c15:txfldGUID>
                      <c15:f>Diagramm!$K$46</c15:f>
                      <c15:dlblFieldTableCache>
                        <c:ptCount val="1"/>
                      </c15:dlblFieldTableCache>
                    </c15:dlblFTEntry>
                  </c15:dlblFieldTable>
                  <c15:showDataLabelsRange val="0"/>
                </c:ext>
                <c:ext xmlns:c16="http://schemas.microsoft.com/office/drawing/2014/chart" uri="{C3380CC4-5D6E-409C-BE32-E72D297353CC}">
                  <c16:uniqueId val="{00000017-D427-4E95-B83B-62D10B22E39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{3899C84B-D46D-4410-9199-01E5190D054C}</c15:txfldGUID>
                      <c15:f>Diagramm!$K$47</c15:f>
                      <c15:dlblFieldTableCache>
                        <c:ptCount val="1"/>
                      </c15:dlblFieldTableCache>
                    </c15:dlblFTEntry>
                  </c15:dlblFieldTable>
                  <c15:showDataLabelsRange val="0"/>
                </c:ext>
                <c:ext xmlns:c16="http://schemas.microsoft.com/office/drawing/2014/chart" uri="{C3380CC4-5D6E-409C-BE32-E72D297353CC}">
                  <c16:uniqueId val="{00000018-D427-4E95-B83B-62D10B22E39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{FD932836-AC68-4364-8BE7-729F91B06BE7}</c15:txfldGUID>
                      <c15:f>Diagramm!$K$48</c15:f>
                      <c15:dlblFieldTableCache>
                        <c:ptCount val="1"/>
                      </c15:dlblFieldTableCache>
                    </c15:dlblFTEntry>
                  </c15:dlblFieldTable>
                  <c15:showDataLabelsRange val="0"/>
                </c:ext>
                <c:ext xmlns:c16="http://schemas.microsoft.com/office/drawing/2014/chart" uri="{C3380CC4-5D6E-409C-BE32-E72D297353CC}">
                  <c16:uniqueId val="{00000019-D427-4E95-B83B-62D10B22E39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{41CF901D-EE01-4855-83EA-18D076CD3F22}</c15:txfldGUID>
                      <c15:f>Diagramm!$K$49</c15:f>
                      <c15:dlblFieldTableCache>
                        <c:ptCount val="1"/>
                      </c15:dlblFieldTableCache>
                    </c15:dlblFTEntry>
                  </c15:dlblFieldTable>
                  <c15:showDataLabelsRange val="0"/>
                </c:ext>
                <c:ext xmlns:c16="http://schemas.microsoft.com/office/drawing/2014/chart" uri="{C3380CC4-5D6E-409C-BE32-E72D297353CC}">
                  <c16:uniqueId val="{0000001A-D427-4E95-B83B-62D10B22E39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{32C3749F-577C-4786-AD3F-5BF5328A9771}</c15:txfldGUID>
                      <c15:f>Diagramm!$K$50</c15:f>
                      <c15:dlblFieldTableCache>
                        <c:ptCount val="1"/>
                      </c15:dlblFieldTableCache>
                    </c15:dlblFTEntry>
                  </c15:dlblFieldTable>
                  <c15:showDataLabelsRange val="0"/>
                </c:ext>
                <c:ext xmlns:c16="http://schemas.microsoft.com/office/drawing/2014/chart" uri="{C3380CC4-5D6E-409C-BE32-E72D297353CC}">
                  <c16:uniqueId val="{0000001B-D427-4E95-B83B-62D10B22E39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{DD94704F-3524-4A56-A69B-27E1F3EEB058}</c15:txfldGUID>
                      <c15:f>Diagramm!$K$51</c15:f>
                      <c15:dlblFieldTableCache>
                        <c:ptCount val="1"/>
                      </c15:dlblFieldTableCache>
                    </c15:dlblFTEntry>
                  </c15:dlblFieldTable>
                  <c15:showDataLabelsRange val="0"/>
                </c:ext>
                <c:ext xmlns:c16="http://schemas.microsoft.com/office/drawing/2014/chart" uri="{C3380CC4-5D6E-409C-BE32-E72D297353CC}">
                  <c16:uniqueId val="{0000001C-D427-4E95-B83B-62D10B22E39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{7C89A96C-04DE-4499-BB70-CE2E6752388B}</c15:txfldGUID>
                      <c15:f>Diagramm!$K$52</c15:f>
                      <c15:dlblFieldTableCache>
                        <c:ptCount val="1"/>
                      </c15:dlblFieldTableCache>
                    </c15:dlblFTEntry>
                  </c15:dlblFieldTable>
                  <c15:showDataLabelsRange val="0"/>
                </c:ext>
                <c:ext xmlns:c16="http://schemas.microsoft.com/office/drawing/2014/chart" uri="{C3380CC4-5D6E-409C-BE32-E72D297353CC}">
                  <c16:uniqueId val="{0000001D-D427-4E95-B83B-62D10B22E39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{2E0B7039-FB75-4370-A63B-8E3FF3420CCE}</c15:txfldGUID>
                      <c15:f>Diagramm!$K$53</c15:f>
                      <c15:dlblFieldTableCache>
                        <c:ptCount val="1"/>
                      </c15:dlblFieldTableCache>
                    </c15:dlblFTEntry>
                  </c15:dlblFieldTable>
                  <c15:showDataLabelsRange val="0"/>
                </c:ext>
                <c:ext xmlns:c16="http://schemas.microsoft.com/office/drawing/2014/chart" uri="{C3380CC4-5D6E-409C-BE32-E72D297353CC}">
                  <c16:uniqueId val="{0000001E-D427-4E95-B83B-62D10B22E39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{797F3473-A7A6-48F9-93EB-E774458ADE7C}</c15:txfldGUID>
                      <c15:f>Diagramm!$K$54</c15:f>
                      <c15:dlblFieldTableCache>
                        <c:ptCount val="1"/>
                      </c15:dlblFieldTableCache>
                    </c15:dlblFTEntry>
                  </c15:dlblFieldTable>
                  <c15:showDataLabelsRange val="0"/>
                </c:ext>
                <c:ext xmlns:c16="http://schemas.microsoft.com/office/drawing/2014/chart" uri="{C3380CC4-5D6E-409C-BE32-E72D297353CC}">
                  <c16:uniqueId val="{0000001F-D427-4E95-B83B-62D10B22E39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{7B802425-B70F-41DD-AFE5-BB82DB1B9D8F}</c15:txfldGUID>
                      <c15:f>Diagramm!$K$55</c15:f>
                      <c15:dlblFieldTableCache>
                        <c:ptCount val="1"/>
                      </c15:dlblFieldTableCache>
                    </c15:dlblFTEntry>
                  </c15:dlblFieldTable>
                  <c15:showDataLabelsRange val="0"/>
                </c:ext>
                <c:ext xmlns:c16="http://schemas.microsoft.com/office/drawing/2014/chart" uri="{C3380CC4-5D6E-409C-BE32-E72D297353CC}">
                  <c16:uniqueId val="{00000020-D427-4E95-B83B-62D10B22E39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{BB912055-C179-4864-A75C-9D9DED7D409D}</c15:txfldGUID>
                      <c15:f>Diagramm!$K$56</c15:f>
                      <c15:dlblFieldTableCache>
                        <c:ptCount val="1"/>
                      </c15:dlblFieldTableCache>
                    </c15:dlblFTEntry>
                  </c15:dlblFieldTable>
                  <c15:showDataLabelsRange val="0"/>
                </c:ext>
                <c:ext xmlns:c16="http://schemas.microsoft.com/office/drawing/2014/chart" uri="{C3380CC4-5D6E-409C-BE32-E72D297353CC}">
                  <c16:uniqueId val="{00000021-D427-4E95-B83B-62D10B22E39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{8E5A1456-D895-4920-BA16-B89B518D7633}</c15:txfldGUID>
                      <c15:f>Diagramm!$K$57</c15:f>
                      <c15:dlblFieldTableCache>
                        <c:ptCount val="1"/>
                      </c15:dlblFieldTableCache>
                    </c15:dlblFTEntry>
                  </c15:dlblFieldTable>
                  <c15:showDataLabelsRange val="0"/>
                </c:ext>
                <c:ext xmlns:c16="http://schemas.microsoft.com/office/drawing/2014/chart" uri="{C3380CC4-5D6E-409C-BE32-E72D297353CC}">
                  <c16:uniqueId val="{00000022-D427-4E95-B83B-62D10B22E39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{98E4DBA3-1993-4952-AA59-195AE28A0E50}</c15:txfldGUID>
                      <c15:f>Diagramm!$K$58</c15:f>
                      <c15:dlblFieldTableCache>
                        <c:ptCount val="1"/>
                      </c15:dlblFieldTableCache>
                    </c15:dlblFTEntry>
                  </c15:dlblFieldTable>
                  <c15:showDataLabelsRange val="0"/>
                </c:ext>
                <c:ext xmlns:c16="http://schemas.microsoft.com/office/drawing/2014/chart" uri="{C3380CC4-5D6E-409C-BE32-E72D297353CC}">
                  <c16:uniqueId val="{00000023-D427-4E95-B83B-62D10B22E39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{EFFCF417-AC3C-43DE-8E1F-1AC5F9CB27AE}</c15:txfldGUID>
                      <c15:f>Diagramm!$K$59</c15:f>
                      <c15:dlblFieldTableCache>
                        <c:ptCount val="1"/>
                      </c15:dlblFieldTableCache>
                    </c15:dlblFTEntry>
                  </c15:dlblFieldTable>
                  <c15:showDataLabelsRange val="0"/>
                </c:ext>
                <c:ext xmlns:c16="http://schemas.microsoft.com/office/drawing/2014/chart" uri="{C3380CC4-5D6E-409C-BE32-E72D297353CC}">
                  <c16:uniqueId val="{00000024-D427-4E95-B83B-62D10B22E39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{337AB2D4-A9A5-44DB-83F3-274EE98B5120}</c15:txfldGUID>
                      <c15:f>Diagramm!$K$60</c15:f>
                      <c15:dlblFieldTableCache>
                        <c:ptCount val="1"/>
                      </c15:dlblFieldTableCache>
                    </c15:dlblFTEntry>
                  </c15:dlblFieldTable>
                  <c15:showDataLabelsRange val="0"/>
                </c:ext>
                <c:ext xmlns:c16="http://schemas.microsoft.com/office/drawing/2014/chart" uri="{C3380CC4-5D6E-409C-BE32-E72D297353CC}">
                  <c16:uniqueId val="{00000025-D427-4E95-B83B-62D10B22E39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{D654A6F8-E4F5-406B-AF36-195A14B14D92}</c15:txfldGUID>
                      <c15:f>Diagramm!$K$61</c15:f>
                      <c15:dlblFieldTableCache>
                        <c:ptCount val="1"/>
                      </c15:dlblFieldTableCache>
                    </c15:dlblFTEntry>
                  </c15:dlblFieldTable>
                  <c15:showDataLabelsRange val="0"/>
                </c:ext>
                <c:ext xmlns:c16="http://schemas.microsoft.com/office/drawing/2014/chart" uri="{C3380CC4-5D6E-409C-BE32-E72D297353CC}">
                  <c16:uniqueId val="{00000026-D427-4E95-B83B-62D10B22E39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{FB72F906-B9FD-45D6-B821-974BDD97C11E}</c15:txfldGUID>
                      <c15:f>Diagramm!$K$62</c15:f>
                      <c15:dlblFieldTableCache>
                        <c:ptCount val="1"/>
                      </c15:dlblFieldTableCache>
                    </c15:dlblFTEntry>
                  </c15:dlblFieldTable>
                  <c15:showDataLabelsRange val="0"/>
                </c:ext>
                <c:ext xmlns:c16="http://schemas.microsoft.com/office/drawing/2014/chart" uri="{C3380CC4-5D6E-409C-BE32-E72D297353CC}">
                  <c16:uniqueId val="{00000027-D427-4E95-B83B-62D10B22E39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{18D7C098-4DC2-4BA1-A8D9-F4F0409A4A28}</c15:txfldGUID>
                      <c15:f>Diagramm!$K$63</c15:f>
                      <c15:dlblFieldTableCache>
                        <c:ptCount val="1"/>
                      </c15:dlblFieldTableCache>
                    </c15:dlblFTEntry>
                  </c15:dlblFieldTable>
                  <c15:showDataLabelsRange val="0"/>
                </c:ext>
                <c:ext xmlns:c16="http://schemas.microsoft.com/office/drawing/2014/chart" uri="{C3380CC4-5D6E-409C-BE32-E72D297353CC}">
                  <c16:uniqueId val="{00000028-D427-4E95-B83B-62D10B22E39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{CDEF44FB-6B7D-4EF4-B8C4-F3262E54827D}</c15:txfldGUID>
                      <c15:f>Diagramm!$K$64</c15:f>
                      <c15:dlblFieldTableCache>
                        <c:ptCount val="1"/>
                      </c15:dlblFieldTableCache>
                    </c15:dlblFTEntry>
                  </c15:dlblFieldTable>
                  <c15:showDataLabelsRange val="0"/>
                </c:ext>
                <c:ext xmlns:c16="http://schemas.microsoft.com/office/drawing/2014/chart" uri="{C3380CC4-5D6E-409C-BE32-E72D297353CC}">
                  <c16:uniqueId val="{00000029-D427-4E95-B83B-62D10B22E39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{A8CD30E8-9F1B-4E56-BBB8-AB37B5CFEB83}</c15:txfldGUID>
                      <c15:f>Diagramm!$K$65</c15:f>
                      <c15:dlblFieldTableCache>
                        <c:ptCount val="1"/>
                      </c15:dlblFieldTableCache>
                    </c15:dlblFTEntry>
                  </c15:dlblFieldTable>
                  <c15:showDataLabelsRange val="0"/>
                </c:ext>
                <c:ext xmlns:c16="http://schemas.microsoft.com/office/drawing/2014/chart" uri="{C3380CC4-5D6E-409C-BE32-E72D297353CC}">
                  <c16:uniqueId val="{0000002A-D427-4E95-B83B-62D10B22E39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{12FF3E09-AC44-4E84-8F4C-64AE33A415C0}</c15:txfldGUID>
                      <c15:f>Diagramm!$K$66</c15:f>
                      <c15:dlblFieldTableCache>
                        <c:ptCount val="1"/>
                      </c15:dlblFieldTableCache>
                    </c15:dlblFTEntry>
                  </c15:dlblFieldTable>
                  <c15:showDataLabelsRange val="0"/>
                </c:ext>
                <c:ext xmlns:c16="http://schemas.microsoft.com/office/drawing/2014/chart" uri="{C3380CC4-5D6E-409C-BE32-E72D297353CC}">
                  <c16:uniqueId val="{0000002B-D427-4E95-B83B-62D10B22E39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{6B151542-3154-4D4B-BE50-8137B298412E}</c15:txfldGUID>
                      <c15:f>Diagramm!$K$67</c15:f>
                      <c15:dlblFieldTableCache>
                        <c:ptCount val="1"/>
                      </c15:dlblFieldTableCache>
                    </c15:dlblFTEntry>
                  </c15:dlblFieldTable>
                  <c15:showDataLabelsRange val="0"/>
                </c:ext>
                <c:ext xmlns:c16="http://schemas.microsoft.com/office/drawing/2014/chart" uri="{C3380CC4-5D6E-409C-BE32-E72D297353CC}">
                  <c16:uniqueId val="{0000002C-D427-4E95-B83B-62D10B22E39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427-4E95-B83B-62D10B22E39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{F75E4FF8-BB32-448D-B9E2-CAD79D21BDC8}</c15:txfldGUID>
                      <c15:f>Diagramm!$J$46</c15:f>
                      <c15:dlblFieldTableCache>
                        <c:ptCount val="1"/>
                      </c15:dlblFieldTableCache>
                    </c15:dlblFTEntry>
                  </c15:dlblFieldTable>
                  <c15:showDataLabelsRange val="0"/>
                </c:ext>
                <c:ext xmlns:c16="http://schemas.microsoft.com/office/drawing/2014/chart" uri="{C3380CC4-5D6E-409C-BE32-E72D297353CC}">
                  <c16:uniqueId val="{0000002E-D427-4E95-B83B-62D10B22E39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{B09B9AA2-3DDD-4D0B-BAF9-B301FC468FB2}</c15:txfldGUID>
                      <c15:f>Diagramm!$J$47</c15:f>
                      <c15:dlblFieldTableCache>
                        <c:ptCount val="1"/>
                      </c15:dlblFieldTableCache>
                    </c15:dlblFTEntry>
                  </c15:dlblFieldTable>
                  <c15:showDataLabelsRange val="0"/>
                </c:ext>
                <c:ext xmlns:c16="http://schemas.microsoft.com/office/drawing/2014/chart" uri="{C3380CC4-5D6E-409C-BE32-E72D297353CC}">
                  <c16:uniqueId val="{0000002F-D427-4E95-B83B-62D10B22E39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{93806787-EAC3-4203-A8F0-2D42C487A9E2}</c15:txfldGUID>
                      <c15:f>Diagramm!$J$48</c15:f>
                      <c15:dlblFieldTableCache>
                        <c:ptCount val="1"/>
                      </c15:dlblFieldTableCache>
                    </c15:dlblFTEntry>
                  </c15:dlblFieldTable>
                  <c15:showDataLabelsRange val="0"/>
                </c:ext>
                <c:ext xmlns:c16="http://schemas.microsoft.com/office/drawing/2014/chart" uri="{C3380CC4-5D6E-409C-BE32-E72D297353CC}">
                  <c16:uniqueId val="{00000030-D427-4E95-B83B-62D10B22E39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{231401C4-5C7D-4308-AC42-6EB204CC56F0}</c15:txfldGUID>
                      <c15:f>Diagramm!$J$49</c15:f>
                      <c15:dlblFieldTableCache>
                        <c:ptCount val="1"/>
                      </c15:dlblFieldTableCache>
                    </c15:dlblFTEntry>
                  </c15:dlblFieldTable>
                  <c15:showDataLabelsRange val="0"/>
                </c:ext>
                <c:ext xmlns:c16="http://schemas.microsoft.com/office/drawing/2014/chart" uri="{C3380CC4-5D6E-409C-BE32-E72D297353CC}">
                  <c16:uniqueId val="{00000031-D427-4E95-B83B-62D10B22E39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{80162231-CB97-4022-BF3B-7B51A094578D}</c15:txfldGUID>
                      <c15:f>Diagramm!$J$50</c15:f>
                      <c15:dlblFieldTableCache>
                        <c:ptCount val="1"/>
                      </c15:dlblFieldTableCache>
                    </c15:dlblFTEntry>
                  </c15:dlblFieldTable>
                  <c15:showDataLabelsRange val="0"/>
                </c:ext>
                <c:ext xmlns:c16="http://schemas.microsoft.com/office/drawing/2014/chart" uri="{C3380CC4-5D6E-409C-BE32-E72D297353CC}">
                  <c16:uniqueId val="{00000032-D427-4E95-B83B-62D10B22E39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{FBCC63A4-58E1-41C1-9F5E-CEE5CFFF8776}</c15:txfldGUID>
                      <c15:f>Diagramm!$J$51</c15:f>
                      <c15:dlblFieldTableCache>
                        <c:ptCount val="1"/>
                      </c15:dlblFieldTableCache>
                    </c15:dlblFTEntry>
                  </c15:dlblFieldTable>
                  <c15:showDataLabelsRange val="0"/>
                </c:ext>
                <c:ext xmlns:c16="http://schemas.microsoft.com/office/drawing/2014/chart" uri="{C3380CC4-5D6E-409C-BE32-E72D297353CC}">
                  <c16:uniqueId val="{00000033-D427-4E95-B83B-62D10B22E39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{C6536A7A-B7E5-4871-9AFF-6D8533CB67DF}</c15:txfldGUID>
                      <c15:f>Diagramm!$J$52</c15:f>
                      <c15:dlblFieldTableCache>
                        <c:ptCount val="1"/>
                      </c15:dlblFieldTableCache>
                    </c15:dlblFTEntry>
                  </c15:dlblFieldTable>
                  <c15:showDataLabelsRange val="0"/>
                </c:ext>
                <c:ext xmlns:c16="http://schemas.microsoft.com/office/drawing/2014/chart" uri="{C3380CC4-5D6E-409C-BE32-E72D297353CC}">
                  <c16:uniqueId val="{00000034-D427-4E95-B83B-62D10B22E39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{3647F8A2-3382-4911-906D-F8CF1AA509B1}</c15:txfldGUID>
                      <c15:f>Diagramm!$J$53</c15:f>
                      <c15:dlblFieldTableCache>
                        <c:ptCount val="1"/>
                      </c15:dlblFieldTableCache>
                    </c15:dlblFTEntry>
                  </c15:dlblFieldTable>
                  <c15:showDataLabelsRange val="0"/>
                </c:ext>
                <c:ext xmlns:c16="http://schemas.microsoft.com/office/drawing/2014/chart" uri="{C3380CC4-5D6E-409C-BE32-E72D297353CC}">
                  <c16:uniqueId val="{00000035-D427-4E95-B83B-62D10B22E39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{A037790D-194D-4A2B-AD93-B843E3C39ABF}</c15:txfldGUID>
                      <c15:f>Diagramm!$J$54</c15:f>
                      <c15:dlblFieldTableCache>
                        <c:ptCount val="1"/>
                      </c15:dlblFieldTableCache>
                    </c15:dlblFTEntry>
                  </c15:dlblFieldTable>
                  <c15:showDataLabelsRange val="0"/>
                </c:ext>
                <c:ext xmlns:c16="http://schemas.microsoft.com/office/drawing/2014/chart" uri="{C3380CC4-5D6E-409C-BE32-E72D297353CC}">
                  <c16:uniqueId val="{00000036-D427-4E95-B83B-62D10B22E39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{AF649F22-A709-46A7-8E2C-1E0F6C72BB5E}</c15:txfldGUID>
                      <c15:f>Diagramm!$J$55</c15:f>
                      <c15:dlblFieldTableCache>
                        <c:ptCount val="1"/>
                      </c15:dlblFieldTableCache>
                    </c15:dlblFTEntry>
                  </c15:dlblFieldTable>
                  <c15:showDataLabelsRange val="0"/>
                </c:ext>
                <c:ext xmlns:c16="http://schemas.microsoft.com/office/drawing/2014/chart" uri="{C3380CC4-5D6E-409C-BE32-E72D297353CC}">
                  <c16:uniqueId val="{00000037-D427-4E95-B83B-62D10B22E39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{7AAB3ACD-1C96-463C-91A9-1B49972D83A8}</c15:txfldGUID>
                      <c15:f>Diagramm!$J$56</c15:f>
                      <c15:dlblFieldTableCache>
                        <c:ptCount val="1"/>
                      </c15:dlblFieldTableCache>
                    </c15:dlblFTEntry>
                  </c15:dlblFieldTable>
                  <c15:showDataLabelsRange val="0"/>
                </c:ext>
                <c:ext xmlns:c16="http://schemas.microsoft.com/office/drawing/2014/chart" uri="{C3380CC4-5D6E-409C-BE32-E72D297353CC}">
                  <c16:uniqueId val="{00000038-D427-4E95-B83B-62D10B22E39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{1C4F063D-8D47-4DBB-AE19-2CE6E908BDF1}</c15:txfldGUID>
                      <c15:f>Diagramm!$J$57</c15:f>
                      <c15:dlblFieldTableCache>
                        <c:ptCount val="1"/>
                      </c15:dlblFieldTableCache>
                    </c15:dlblFTEntry>
                  </c15:dlblFieldTable>
                  <c15:showDataLabelsRange val="0"/>
                </c:ext>
                <c:ext xmlns:c16="http://schemas.microsoft.com/office/drawing/2014/chart" uri="{C3380CC4-5D6E-409C-BE32-E72D297353CC}">
                  <c16:uniqueId val="{00000039-D427-4E95-B83B-62D10B22E39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{113C408D-385E-4CB8-BE2D-90506B4CC455}</c15:txfldGUID>
                      <c15:f>Diagramm!$J$58</c15:f>
                      <c15:dlblFieldTableCache>
                        <c:ptCount val="1"/>
                      </c15:dlblFieldTableCache>
                    </c15:dlblFTEntry>
                  </c15:dlblFieldTable>
                  <c15:showDataLabelsRange val="0"/>
                </c:ext>
                <c:ext xmlns:c16="http://schemas.microsoft.com/office/drawing/2014/chart" uri="{C3380CC4-5D6E-409C-BE32-E72D297353CC}">
                  <c16:uniqueId val="{0000003A-D427-4E95-B83B-62D10B22E39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{D31124BF-4478-425B-8603-BB08E4D854D4}</c15:txfldGUID>
                      <c15:f>Diagramm!$J$59</c15:f>
                      <c15:dlblFieldTableCache>
                        <c:ptCount val="1"/>
                      </c15:dlblFieldTableCache>
                    </c15:dlblFTEntry>
                  </c15:dlblFieldTable>
                  <c15:showDataLabelsRange val="0"/>
                </c:ext>
                <c:ext xmlns:c16="http://schemas.microsoft.com/office/drawing/2014/chart" uri="{C3380CC4-5D6E-409C-BE32-E72D297353CC}">
                  <c16:uniqueId val="{0000003B-D427-4E95-B83B-62D10B22E39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{3E6EB015-528A-4E42-839C-4558B666E0A8}</c15:txfldGUID>
                      <c15:f>Diagramm!$J$60</c15:f>
                      <c15:dlblFieldTableCache>
                        <c:ptCount val="1"/>
                      </c15:dlblFieldTableCache>
                    </c15:dlblFTEntry>
                  </c15:dlblFieldTable>
                  <c15:showDataLabelsRange val="0"/>
                </c:ext>
                <c:ext xmlns:c16="http://schemas.microsoft.com/office/drawing/2014/chart" uri="{C3380CC4-5D6E-409C-BE32-E72D297353CC}">
                  <c16:uniqueId val="{0000003C-D427-4E95-B83B-62D10B22E39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{625E9CFD-6975-4DAB-B9B7-05A65EEFF664}</c15:txfldGUID>
                      <c15:f>Diagramm!$J$61</c15:f>
                      <c15:dlblFieldTableCache>
                        <c:ptCount val="1"/>
                      </c15:dlblFieldTableCache>
                    </c15:dlblFTEntry>
                  </c15:dlblFieldTable>
                  <c15:showDataLabelsRange val="0"/>
                </c:ext>
                <c:ext xmlns:c16="http://schemas.microsoft.com/office/drawing/2014/chart" uri="{C3380CC4-5D6E-409C-BE32-E72D297353CC}">
                  <c16:uniqueId val="{0000003D-D427-4E95-B83B-62D10B22E39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{244D9813-9EF1-4284-9B90-7CC46E585004}</c15:txfldGUID>
                      <c15:f>Diagramm!$J$62</c15:f>
                      <c15:dlblFieldTableCache>
                        <c:ptCount val="1"/>
                      </c15:dlblFieldTableCache>
                    </c15:dlblFTEntry>
                  </c15:dlblFieldTable>
                  <c15:showDataLabelsRange val="0"/>
                </c:ext>
                <c:ext xmlns:c16="http://schemas.microsoft.com/office/drawing/2014/chart" uri="{C3380CC4-5D6E-409C-BE32-E72D297353CC}">
                  <c16:uniqueId val="{0000003E-D427-4E95-B83B-62D10B22E39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{B8DAD497-2C9B-4DD3-902A-7A60D8F9B23C}</c15:txfldGUID>
                      <c15:f>Diagramm!$J$63</c15:f>
                      <c15:dlblFieldTableCache>
                        <c:ptCount val="1"/>
                      </c15:dlblFieldTableCache>
                    </c15:dlblFTEntry>
                  </c15:dlblFieldTable>
                  <c15:showDataLabelsRange val="0"/>
                </c:ext>
                <c:ext xmlns:c16="http://schemas.microsoft.com/office/drawing/2014/chart" uri="{C3380CC4-5D6E-409C-BE32-E72D297353CC}">
                  <c16:uniqueId val="{0000003F-D427-4E95-B83B-62D10B22E39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{3E6AD7D8-2248-437C-A5D4-55080508F3F4}</c15:txfldGUID>
                      <c15:f>Diagramm!$J$64</c15:f>
                      <c15:dlblFieldTableCache>
                        <c:ptCount val="1"/>
                      </c15:dlblFieldTableCache>
                    </c15:dlblFTEntry>
                  </c15:dlblFieldTable>
                  <c15:showDataLabelsRange val="0"/>
                </c:ext>
                <c:ext xmlns:c16="http://schemas.microsoft.com/office/drawing/2014/chart" uri="{C3380CC4-5D6E-409C-BE32-E72D297353CC}">
                  <c16:uniqueId val="{00000040-D427-4E95-B83B-62D10B22E39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{2B4F33BB-ADDA-4CE9-8653-5460683CA074}</c15:txfldGUID>
                      <c15:f>Diagramm!$J$65</c15:f>
                      <c15:dlblFieldTableCache>
                        <c:ptCount val="1"/>
                      </c15:dlblFieldTableCache>
                    </c15:dlblFTEntry>
                  </c15:dlblFieldTable>
                  <c15:showDataLabelsRange val="0"/>
                </c:ext>
                <c:ext xmlns:c16="http://schemas.microsoft.com/office/drawing/2014/chart" uri="{C3380CC4-5D6E-409C-BE32-E72D297353CC}">
                  <c16:uniqueId val="{00000041-D427-4E95-B83B-62D10B22E39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{95662A26-BDCA-4EC2-A085-B55452585AFF}</c15:txfldGUID>
                      <c15:f>Diagramm!$J$66</c15:f>
                      <c15:dlblFieldTableCache>
                        <c:ptCount val="1"/>
                      </c15:dlblFieldTableCache>
                    </c15:dlblFTEntry>
                  </c15:dlblFieldTable>
                  <c15:showDataLabelsRange val="0"/>
                </c:ext>
                <c:ext xmlns:c16="http://schemas.microsoft.com/office/drawing/2014/chart" uri="{C3380CC4-5D6E-409C-BE32-E72D297353CC}">
                  <c16:uniqueId val="{00000042-D427-4E95-B83B-62D10B22E39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{F4F5D842-AB6B-49B2-9DB4-6CC665773D50}</c15:txfldGUID>
                      <c15:f>Diagramm!$J$67</c15:f>
                      <c15:dlblFieldTableCache>
                        <c:ptCount val="1"/>
                      </c15:dlblFieldTableCache>
                    </c15:dlblFTEntry>
                  </c15:dlblFieldTable>
                  <c15:showDataLabelsRange val="0"/>
                </c:ext>
                <c:ext xmlns:c16="http://schemas.microsoft.com/office/drawing/2014/chart" uri="{C3380CC4-5D6E-409C-BE32-E72D297353CC}">
                  <c16:uniqueId val="{00000043-D427-4E95-B83B-62D10B22E39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427-4E95-B83B-62D10B22E39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AE6-43E7-BC61-25DBAA76631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E6-43E7-BC61-25DBAA76631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E6-43E7-BC61-25DBAA76631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E6-43E7-BC61-25DBAA76631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E6-43E7-BC61-25DBAA76631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AE6-43E7-BC61-25DBAA76631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AE6-43E7-BC61-25DBAA76631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AE6-43E7-BC61-25DBAA76631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AE6-43E7-BC61-25DBAA76631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AE6-43E7-BC61-25DBAA76631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AE6-43E7-BC61-25DBAA76631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AE6-43E7-BC61-25DBAA76631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AE6-43E7-BC61-25DBAA76631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AE6-43E7-BC61-25DBAA76631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AE6-43E7-BC61-25DBAA76631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AE6-43E7-BC61-25DBAA76631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AE6-43E7-BC61-25DBAA76631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AE6-43E7-BC61-25DBAA76631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AE6-43E7-BC61-25DBAA76631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AE6-43E7-BC61-25DBAA76631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AE6-43E7-BC61-25DBAA76631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AE6-43E7-BC61-25DBAA76631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AE6-43E7-BC61-25DBAA76631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AE6-43E7-BC61-25DBAA76631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AE6-43E7-BC61-25DBAA76631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AE6-43E7-BC61-25DBAA76631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AE6-43E7-BC61-25DBAA76631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AE6-43E7-BC61-25DBAA76631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AE6-43E7-BC61-25DBAA76631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AE6-43E7-BC61-25DBAA76631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AE6-43E7-BC61-25DBAA76631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AE6-43E7-BC61-25DBAA76631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AE6-43E7-BC61-25DBAA76631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AE6-43E7-BC61-25DBAA76631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AE6-43E7-BC61-25DBAA76631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AE6-43E7-BC61-25DBAA76631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AE6-43E7-BC61-25DBAA76631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AE6-43E7-BC61-25DBAA76631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AE6-43E7-BC61-25DBAA76631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AE6-43E7-BC61-25DBAA76631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AE6-43E7-BC61-25DBAA76631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AE6-43E7-BC61-25DBAA76631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AE6-43E7-BC61-25DBAA76631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AE6-43E7-BC61-25DBAA76631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AE6-43E7-BC61-25DBAA76631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AE6-43E7-BC61-25DBAA76631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AE6-43E7-BC61-25DBAA76631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AE6-43E7-BC61-25DBAA76631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AE6-43E7-BC61-25DBAA76631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AE6-43E7-BC61-25DBAA76631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AE6-43E7-BC61-25DBAA76631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AE6-43E7-BC61-25DBAA76631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AE6-43E7-BC61-25DBAA76631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AE6-43E7-BC61-25DBAA76631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AE6-43E7-BC61-25DBAA76631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AE6-43E7-BC61-25DBAA76631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AE6-43E7-BC61-25DBAA76631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AE6-43E7-BC61-25DBAA76631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AE6-43E7-BC61-25DBAA76631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AE6-43E7-BC61-25DBAA76631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AE6-43E7-BC61-25DBAA76631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AE6-43E7-BC61-25DBAA76631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AE6-43E7-BC61-25DBAA76631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AE6-43E7-BC61-25DBAA76631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AE6-43E7-BC61-25DBAA76631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AE6-43E7-BC61-25DBAA76631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AE6-43E7-BC61-25DBAA76631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AE6-43E7-BC61-25DBAA76631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AE6-43E7-BC61-25DBAA76631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100.20139955623826</c:v>
                </c:pt>
                <c:pt idx="2">
                  <c:v>101.50878989588668</c:v>
                </c:pt>
                <c:pt idx="3">
                  <c:v>100.27649769585254</c:v>
                </c:pt>
                <c:pt idx="4">
                  <c:v>99.941969619388971</c:v>
                </c:pt>
                <c:pt idx="5">
                  <c:v>100</c:v>
                </c:pt>
                <c:pt idx="6">
                  <c:v>101.42345110087045</c:v>
                </c:pt>
                <c:pt idx="7">
                  <c:v>100.98651647038743</c:v>
                </c:pt>
                <c:pt idx="8">
                  <c:v>100.71684587813621</c:v>
                </c:pt>
                <c:pt idx="9">
                  <c:v>101.21181088923024</c:v>
                </c:pt>
                <c:pt idx="10">
                  <c:v>103.77538829151733</c:v>
                </c:pt>
                <c:pt idx="11">
                  <c:v>103.44768731865506</c:v>
                </c:pt>
                <c:pt idx="12">
                  <c:v>103.89486260454002</c:v>
                </c:pt>
                <c:pt idx="13">
                  <c:v>104.28059395801333</c:v>
                </c:pt>
                <c:pt idx="14">
                  <c:v>106.38334186721283</c:v>
                </c:pt>
                <c:pt idx="15">
                  <c:v>105.83376002730841</c:v>
                </c:pt>
                <c:pt idx="16">
                  <c:v>105.89520395972009</c:v>
                </c:pt>
                <c:pt idx="17">
                  <c:v>106.52329749103944</c:v>
                </c:pt>
                <c:pt idx="18">
                  <c:v>108.14132104454686</c:v>
                </c:pt>
                <c:pt idx="19">
                  <c:v>107.59173920464242</c:v>
                </c:pt>
                <c:pt idx="20">
                  <c:v>107.72828127666838</c:v>
                </c:pt>
                <c:pt idx="21">
                  <c:v>108.06963645673322</c:v>
                </c:pt>
                <c:pt idx="22">
                  <c:v>110.28844512715482</c:v>
                </c:pt>
                <c:pt idx="23">
                  <c:v>109.45553848779655</c:v>
                </c:pt>
                <c:pt idx="24">
                  <c:v>109.11759685953236</c:v>
                </c:pt>
              </c:numCache>
            </c:numRef>
          </c:val>
          <c:smooth val="0"/>
          <c:extLst>
            <c:ext xmlns:c16="http://schemas.microsoft.com/office/drawing/2014/chart" uri="{C3380CC4-5D6E-409C-BE32-E72D297353CC}">
              <c16:uniqueId val="{00000000-4C17-4E10-827A-87329956237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102.04572803850782</c:v>
                </c:pt>
                <c:pt idx="2">
                  <c:v>104.09145607701564</c:v>
                </c:pt>
                <c:pt idx="3">
                  <c:v>101.60449257922181</c:v>
                </c:pt>
                <c:pt idx="4">
                  <c:v>98.836742880064179</c:v>
                </c:pt>
                <c:pt idx="5">
                  <c:v>101.04292017649419</c:v>
                </c:pt>
                <c:pt idx="6">
                  <c:v>103.04853590052146</c:v>
                </c:pt>
                <c:pt idx="7">
                  <c:v>102.647412755716</c:v>
                </c:pt>
                <c:pt idx="8">
                  <c:v>101.84516646610508</c:v>
                </c:pt>
                <c:pt idx="9">
                  <c:v>105.17448856799037</c:v>
                </c:pt>
                <c:pt idx="10">
                  <c:v>107.86201363818692</c:v>
                </c:pt>
                <c:pt idx="11">
                  <c:v>107.13999197753709</c:v>
                </c:pt>
                <c:pt idx="12">
                  <c:v>106.89931809065382</c:v>
                </c:pt>
                <c:pt idx="13">
                  <c:v>109.82751704773366</c:v>
                </c:pt>
                <c:pt idx="14">
                  <c:v>113.23706377858002</c:v>
                </c:pt>
                <c:pt idx="15">
                  <c:v>112.63537906137185</c:v>
                </c:pt>
                <c:pt idx="16">
                  <c:v>111.43200962695548</c:v>
                </c:pt>
                <c:pt idx="17">
                  <c:v>117.6093060569595</c:v>
                </c:pt>
                <c:pt idx="18">
                  <c:v>121.90132370637785</c:v>
                </c:pt>
                <c:pt idx="19">
                  <c:v>118.85278780585639</c:v>
                </c:pt>
                <c:pt idx="20">
                  <c:v>116.16526273565985</c:v>
                </c:pt>
                <c:pt idx="21">
                  <c:v>118.17087845968712</c:v>
                </c:pt>
                <c:pt idx="22">
                  <c:v>122.38267148014441</c:v>
                </c:pt>
                <c:pt idx="23">
                  <c:v>118.93301243481748</c:v>
                </c:pt>
                <c:pt idx="24">
                  <c:v>112.63537906137185</c:v>
                </c:pt>
              </c:numCache>
            </c:numRef>
          </c:val>
          <c:smooth val="0"/>
          <c:extLst>
            <c:ext xmlns:c16="http://schemas.microsoft.com/office/drawing/2014/chart" uri="{C3380CC4-5D6E-409C-BE32-E72D297353CC}">
              <c16:uniqueId val="{00000001-4C17-4E10-827A-87329956237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100.9467094212857</c:v>
                </c:pt>
                <c:pt idx="2">
                  <c:v>99.816765918460831</c:v>
                </c:pt>
                <c:pt idx="3">
                  <c:v>98.152389677813417</c:v>
                </c:pt>
                <c:pt idx="4">
                  <c:v>96.41166590319132</c:v>
                </c:pt>
                <c:pt idx="5">
                  <c:v>96.365857382806524</c:v>
                </c:pt>
                <c:pt idx="6">
                  <c:v>95.174835852801948</c:v>
                </c:pt>
                <c:pt idx="7">
                  <c:v>94.014353336387231</c:v>
                </c:pt>
                <c:pt idx="8">
                  <c:v>95.083218812032371</c:v>
                </c:pt>
                <c:pt idx="9">
                  <c:v>96.747595052679799</c:v>
                </c:pt>
                <c:pt idx="10">
                  <c:v>96.091006260497792</c:v>
                </c:pt>
                <c:pt idx="11">
                  <c:v>94.502977553825005</c:v>
                </c:pt>
                <c:pt idx="12">
                  <c:v>93.739502214078485</c:v>
                </c:pt>
                <c:pt idx="13">
                  <c:v>95.602382043060004</c:v>
                </c:pt>
                <c:pt idx="14">
                  <c:v>95.464956481905645</c:v>
                </c:pt>
                <c:pt idx="15">
                  <c:v>93.021835394716746</c:v>
                </c:pt>
                <c:pt idx="16">
                  <c:v>93.189799969460978</c:v>
                </c:pt>
                <c:pt idx="17">
                  <c:v>96.365857382806524</c:v>
                </c:pt>
                <c:pt idx="18">
                  <c:v>94.487708047030083</c:v>
                </c:pt>
                <c:pt idx="19">
                  <c:v>92.197282027790507</c:v>
                </c:pt>
                <c:pt idx="20">
                  <c:v>91.525423728813564</c:v>
                </c:pt>
                <c:pt idx="21">
                  <c:v>92.808062299587718</c:v>
                </c:pt>
                <c:pt idx="22">
                  <c:v>90.151168117269805</c:v>
                </c:pt>
                <c:pt idx="23">
                  <c:v>88.486791876622391</c:v>
                </c:pt>
                <c:pt idx="24">
                  <c:v>84.806840739044134</c:v>
                </c:pt>
              </c:numCache>
            </c:numRef>
          </c:val>
          <c:smooth val="0"/>
          <c:extLst>
            <c:ext xmlns:c16="http://schemas.microsoft.com/office/drawing/2014/chart" uri="{C3380CC4-5D6E-409C-BE32-E72D297353CC}">
              <c16:uniqueId val="{00000002-4C17-4E10-827A-87329956237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C17-4E10-827A-873299562374}"/>
                </c:ext>
              </c:extLst>
            </c:dLbl>
            <c:dLbl>
              <c:idx val="1"/>
              <c:delete val="1"/>
              <c:extLst>
                <c:ext xmlns:c15="http://schemas.microsoft.com/office/drawing/2012/chart" uri="{CE6537A1-D6FC-4f65-9D91-7224C49458BB}"/>
                <c:ext xmlns:c16="http://schemas.microsoft.com/office/drawing/2014/chart" uri="{C3380CC4-5D6E-409C-BE32-E72D297353CC}">
                  <c16:uniqueId val="{00000004-4C17-4E10-827A-873299562374}"/>
                </c:ext>
              </c:extLst>
            </c:dLbl>
            <c:dLbl>
              <c:idx val="2"/>
              <c:delete val="1"/>
              <c:extLst>
                <c:ext xmlns:c15="http://schemas.microsoft.com/office/drawing/2012/chart" uri="{CE6537A1-D6FC-4f65-9D91-7224C49458BB}"/>
                <c:ext xmlns:c16="http://schemas.microsoft.com/office/drawing/2014/chart" uri="{C3380CC4-5D6E-409C-BE32-E72D297353CC}">
                  <c16:uniqueId val="{00000005-4C17-4E10-827A-873299562374}"/>
                </c:ext>
              </c:extLst>
            </c:dLbl>
            <c:dLbl>
              <c:idx val="3"/>
              <c:delete val="1"/>
              <c:extLst>
                <c:ext xmlns:c15="http://schemas.microsoft.com/office/drawing/2012/chart" uri="{CE6537A1-D6FC-4f65-9D91-7224C49458BB}"/>
                <c:ext xmlns:c16="http://schemas.microsoft.com/office/drawing/2014/chart" uri="{C3380CC4-5D6E-409C-BE32-E72D297353CC}">
                  <c16:uniqueId val="{00000006-4C17-4E10-827A-873299562374}"/>
                </c:ext>
              </c:extLst>
            </c:dLbl>
            <c:dLbl>
              <c:idx val="4"/>
              <c:delete val="1"/>
              <c:extLst>
                <c:ext xmlns:c15="http://schemas.microsoft.com/office/drawing/2012/chart" uri="{CE6537A1-D6FC-4f65-9D91-7224C49458BB}"/>
                <c:ext xmlns:c16="http://schemas.microsoft.com/office/drawing/2014/chart" uri="{C3380CC4-5D6E-409C-BE32-E72D297353CC}">
                  <c16:uniqueId val="{00000007-4C17-4E10-827A-873299562374}"/>
                </c:ext>
              </c:extLst>
            </c:dLbl>
            <c:dLbl>
              <c:idx val="5"/>
              <c:delete val="1"/>
              <c:extLst>
                <c:ext xmlns:c15="http://schemas.microsoft.com/office/drawing/2012/chart" uri="{CE6537A1-D6FC-4f65-9D91-7224C49458BB}"/>
                <c:ext xmlns:c16="http://schemas.microsoft.com/office/drawing/2014/chart" uri="{C3380CC4-5D6E-409C-BE32-E72D297353CC}">
                  <c16:uniqueId val="{00000008-4C17-4E10-827A-873299562374}"/>
                </c:ext>
              </c:extLst>
            </c:dLbl>
            <c:dLbl>
              <c:idx val="6"/>
              <c:delete val="1"/>
              <c:extLst>
                <c:ext xmlns:c15="http://schemas.microsoft.com/office/drawing/2012/chart" uri="{CE6537A1-D6FC-4f65-9D91-7224C49458BB}"/>
                <c:ext xmlns:c16="http://schemas.microsoft.com/office/drawing/2014/chart" uri="{C3380CC4-5D6E-409C-BE32-E72D297353CC}">
                  <c16:uniqueId val="{00000009-4C17-4E10-827A-873299562374}"/>
                </c:ext>
              </c:extLst>
            </c:dLbl>
            <c:dLbl>
              <c:idx val="7"/>
              <c:delete val="1"/>
              <c:extLst>
                <c:ext xmlns:c15="http://schemas.microsoft.com/office/drawing/2012/chart" uri="{CE6537A1-D6FC-4f65-9D91-7224C49458BB}"/>
                <c:ext xmlns:c16="http://schemas.microsoft.com/office/drawing/2014/chart" uri="{C3380CC4-5D6E-409C-BE32-E72D297353CC}">
                  <c16:uniqueId val="{0000000A-4C17-4E10-827A-873299562374}"/>
                </c:ext>
              </c:extLst>
            </c:dLbl>
            <c:dLbl>
              <c:idx val="8"/>
              <c:delete val="1"/>
              <c:extLst>
                <c:ext xmlns:c15="http://schemas.microsoft.com/office/drawing/2012/chart" uri="{CE6537A1-D6FC-4f65-9D91-7224C49458BB}"/>
                <c:ext xmlns:c16="http://schemas.microsoft.com/office/drawing/2014/chart" uri="{C3380CC4-5D6E-409C-BE32-E72D297353CC}">
                  <c16:uniqueId val="{0000000B-4C17-4E10-827A-873299562374}"/>
                </c:ext>
              </c:extLst>
            </c:dLbl>
            <c:dLbl>
              <c:idx val="9"/>
              <c:delete val="1"/>
              <c:extLst>
                <c:ext xmlns:c15="http://schemas.microsoft.com/office/drawing/2012/chart" uri="{CE6537A1-D6FC-4f65-9D91-7224C49458BB}"/>
                <c:ext xmlns:c16="http://schemas.microsoft.com/office/drawing/2014/chart" uri="{C3380CC4-5D6E-409C-BE32-E72D297353CC}">
                  <c16:uniqueId val="{0000000C-4C17-4E10-827A-873299562374}"/>
                </c:ext>
              </c:extLst>
            </c:dLbl>
            <c:dLbl>
              <c:idx val="10"/>
              <c:delete val="1"/>
              <c:extLst>
                <c:ext xmlns:c15="http://schemas.microsoft.com/office/drawing/2012/chart" uri="{CE6537A1-D6FC-4f65-9D91-7224C49458BB}"/>
                <c:ext xmlns:c16="http://schemas.microsoft.com/office/drawing/2014/chart" uri="{C3380CC4-5D6E-409C-BE32-E72D297353CC}">
                  <c16:uniqueId val="{0000000D-4C17-4E10-827A-873299562374}"/>
                </c:ext>
              </c:extLst>
            </c:dLbl>
            <c:dLbl>
              <c:idx val="11"/>
              <c:delete val="1"/>
              <c:extLst>
                <c:ext xmlns:c15="http://schemas.microsoft.com/office/drawing/2012/chart" uri="{CE6537A1-D6FC-4f65-9D91-7224C49458BB}"/>
                <c:ext xmlns:c16="http://schemas.microsoft.com/office/drawing/2014/chart" uri="{C3380CC4-5D6E-409C-BE32-E72D297353CC}">
                  <c16:uniqueId val="{0000000E-4C17-4E10-827A-873299562374}"/>
                </c:ext>
              </c:extLst>
            </c:dLbl>
            <c:dLbl>
              <c:idx val="12"/>
              <c:delete val="1"/>
              <c:extLst>
                <c:ext xmlns:c15="http://schemas.microsoft.com/office/drawing/2012/chart" uri="{CE6537A1-D6FC-4f65-9D91-7224C49458BB}"/>
                <c:ext xmlns:c16="http://schemas.microsoft.com/office/drawing/2014/chart" uri="{C3380CC4-5D6E-409C-BE32-E72D297353CC}">
                  <c16:uniqueId val="{0000000F-4C17-4E10-827A-87329956237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C17-4E10-827A-873299562374}"/>
                </c:ext>
              </c:extLst>
            </c:dLbl>
            <c:dLbl>
              <c:idx val="14"/>
              <c:delete val="1"/>
              <c:extLst>
                <c:ext xmlns:c15="http://schemas.microsoft.com/office/drawing/2012/chart" uri="{CE6537A1-D6FC-4f65-9D91-7224C49458BB}"/>
                <c:ext xmlns:c16="http://schemas.microsoft.com/office/drawing/2014/chart" uri="{C3380CC4-5D6E-409C-BE32-E72D297353CC}">
                  <c16:uniqueId val="{00000011-4C17-4E10-827A-873299562374}"/>
                </c:ext>
              </c:extLst>
            </c:dLbl>
            <c:dLbl>
              <c:idx val="15"/>
              <c:delete val="1"/>
              <c:extLst>
                <c:ext xmlns:c15="http://schemas.microsoft.com/office/drawing/2012/chart" uri="{CE6537A1-D6FC-4f65-9D91-7224C49458BB}"/>
                <c:ext xmlns:c16="http://schemas.microsoft.com/office/drawing/2014/chart" uri="{C3380CC4-5D6E-409C-BE32-E72D297353CC}">
                  <c16:uniqueId val="{00000012-4C17-4E10-827A-873299562374}"/>
                </c:ext>
              </c:extLst>
            </c:dLbl>
            <c:dLbl>
              <c:idx val="16"/>
              <c:delete val="1"/>
              <c:extLst>
                <c:ext xmlns:c15="http://schemas.microsoft.com/office/drawing/2012/chart" uri="{CE6537A1-D6FC-4f65-9D91-7224C49458BB}"/>
                <c:ext xmlns:c16="http://schemas.microsoft.com/office/drawing/2014/chart" uri="{C3380CC4-5D6E-409C-BE32-E72D297353CC}">
                  <c16:uniqueId val="{00000013-4C17-4E10-827A-873299562374}"/>
                </c:ext>
              </c:extLst>
            </c:dLbl>
            <c:dLbl>
              <c:idx val="17"/>
              <c:delete val="1"/>
              <c:extLst>
                <c:ext xmlns:c15="http://schemas.microsoft.com/office/drawing/2012/chart" uri="{CE6537A1-D6FC-4f65-9D91-7224C49458BB}"/>
                <c:ext xmlns:c16="http://schemas.microsoft.com/office/drawing/2014/chart" uri="{C3380CC4-5D6E-409C-BE32-E72D297353CC}">
                  <c16:uniqueId val="{00000014-4C17-4E10-827A-873299562374}"/>
                </c:ext>
              </c:extLst>
            </c:dLbl>
            <c:dLbl>
              <c:idx val="18"/>
              <c:delete val="1"/>
              <c:extLst>
                <c:ext xmlns:c15="http://schemas.microsoft.com/office/drawing/2012/chart" uri="{CE6537A1-D6FC-4f65-9D91-7224C49458BB}"/>
                <c:ext xmlns:c16="http://schemas.microsoft.com/office/drawing/2014/chart" uri="{C3380CC4-5D6E-409C-BE32-E72D297353CC}">
                  <c16:uniqueId val="{00000015-4C17-4E10-827A-873299562374}"/>
                </c:ext>
              </c:extLst>
            </c:dLbl>
            <c:dLbl>
              <c:idx val="19"/>
              <c:delete val="1"/>
              <c:extLst>
                <c:ext xmlns:c15="http://schemas.microsoft.com/office/drawing/2012/chart" uri="{CE6537A1-D6FC-4f65-9D91-7224C49458BB}"/>
                <c:ext xmlns:c16="http://schemas.microsoft.com/office/drawing/2014/chart" uri="{C3380CC4-5D6E-409C-BE32-E72D297353CC}">
                  <c16:uniqueId val="{00000016-4C17-4E10-827A-873299562374}"/>
                </c:ext>
              </c:extLst>
            </c:dLbl>
            <c:dLbl>
              <c:idx val="20"/>
              <c:delete val="1"/>
              <c:extLst>
                <c:ext xmlns:c15="http://schemas.microsoft.com/office/drawing/2012/chart" uri="{CE6537A1-D6FC-4f65-9D91-7224C49458BB}"/>
                <c:ext xmlns:c16="http://schemas.microsoft.com/office/drawing/2014/chart" uri="{C3380CC4-5D6E-409C-BE32-E72D297353CC}">
                  <c16:uniqueId val="{00000017-4C17-4E10-827A-873299562374}"/>
                </c:ext>
              </c:extLst>
            </c:dLbl>
            <c:dLbl>
              <c:idx val="21"/>
              <c:delete val="1"/>
              <c:extLst>
                <c:ext xmlns:c15="http://schemas.microsoft.com/office/drawing/2012/chart" uri="{CE6537A1-D6FC-4f65-9D91-7224C49458BB}"/>
                <c:ext xmlns:c16="http://schemas.microsoft.com/office/drawing/2014/chart" uri="{C3380CC4-5D6E-409C-BE32-E72D297353CC}">
                  <c16:uniqueId val="{00000018-4C17-4E10-827A-873299562374}"/>
                </c:ext>
              </c:extLst>
            </c:dLbl>
            <c:dLbl>
              <c:idx val="22"/>
              <c:delete val="1"/>
              <c:extLst>
                <c:ext xmlns:c15="http://schemas.microsoft.com/office/drawing/2012/chart" uri="{CE6537A1-D6FC-4f65-9D91-7224C49458BB}"/>
                <c:ext xmlns:c16="http://schemas.microsoft.com/office/drawing/2014/chart" uri="{C3380CC4-5D6E-409C-BE32-E72D297353CC}">
                  <c16:uniqueId val="{00000019-4C17-4E10-827A-873299562374}"/>
                </c:ext>
              </c:extLst>
            </c:dLbl>
            <c:dLbl>
              <c:idx val="23"/>
              <c:delete val="1"/>
              <c:extLst>
                <c:ext xmlns:c15="http://schemas.microsoft.com/office/drawing/2012/chart" uri="{CE6537A1-D6FC-4f65-9D91-7224C49458BB}"/>
                <c:ext xmlns:c16="http://schemas.microsoft.com/office/drawing/2014/chart" uri="{C3380CC4-5D6E-409C-BE32-E72D297353CC}">
                  <c16:uniqueId val="{0000001A-4C17-4E10-827A-873299562374}"/>
                </c:ext>
              </c:extLst>
            </c:dLbl>
            <c:dLbl>
              <c:idx val="24"/>
              <c:delete val="1"/>
              <c:extLst>
                <c:ext xmlns:c15="http://schemas.microsoft.com/office/drawing/2012/chart" uri="{CE6537A1-D6FC-4f65-9D91-7224C49458BB}"/>
                <c:ext xmlns:c16="http://schemas.microsoft.com/office/drawing/2014/chart" uri="{C3380CC4-5D6E-409C-BE32-E72D297353CC}">
                  <c16:uniqueId val="{0000001B-4C17-4E10-827A-87329956237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C17-4E10-827A-87329956237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Merzig-Wadern (10042)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31966</v>
      </c>
      <c r="F11" s="238">
        <v>32065</v>
      </c>
      <c r="G11" s="238">
        <v>32309</v>
      </c>
      <c r="H11" s="238">
        <v>31659</v>
      </c>
      <c r="I11" s="265">
        <v>31559</v>
      </c>
      <c r="J11" s="263">
        <v>407</v>
      </c>
      <c r="K11" s="266">
        <v>1.2896479609620077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16.070199587061254</v>
      </c>
      <c r="E13" s="115">
        <v>5137</v>
      </c>
      <c r="F13" s="114">
        <v>5107</v>
      </c>
      <c r="G13" s="114">
        <v>5211</v>
      </c>
      <c r="H13" s="114">
        <v>5174</v>
      </c>
      <c r="I13" s="140">
        <v>4967</v>
      </c>
      <c r="J13" s="115">
        <v>170</v>
      </c>
      <c r="K13" s="116">
        <v>3.4225890879806724</v>
      </c>
    </row>
    <row r="14" spans="1:255" ht="14.1" customHeight="1" x14ac:dyDescent="0.2">
      <c r="A14" s="306" t="s">
        <v>230</v>
      </c>
      <c r="B14" s="307"/>
      <c r="C14" s="308"/>
      <c r="D14" s="113">
        <v>65.141087405368211</v>
      </c>
      <c r="E14" s="115">
        <v>20823</v>
      </c>
      <c r="F14" s="114">
        <v>20959</v>
      </c>
      <c r="G14" s="114">
        <v>21077</v>
      </c>
      <c r="H14" s="114">
        <v>20560</v>
      </c>
      <c r="I14" s="140">
        <v>20702</v>
      </c>
      <c r="J14" s="115">
        <v>121</v>
      </c>
      <c r="K14" s="116">
        <v>0.58448459086078641</v>
      </c>
    </row>
    <row r="15" spans="1:255" ht="14.1" customHeight="1" x14ac:dyDescent="0.2">
      <c r="A15" s="306" t="s">
        <v>231</v>
      </c>
      <c r="B15" s="307"/>
      <c r="C15" s="308"/>
      <c r="D15" s="113">
        <v>10.13576925483326</v>
      </c>
      <c r="E15" s="115">
        <v>3240</v>
      </c>
      <c r="F15" s="114">
        <v>3220</v>
      </c>
      <c r="G15" s="114">
        <v>3238</v>
      </c>
      <c r="H15" s="114">
        <v>3195</v>
      </c>
      <c r="I15" s="140">
        <v>3170</v>
      </c>
      <c r="J15" s="115">
        <v>70</v>
      </c>
      <c r="K15" s="116">
        <v>2.2082018927444795</v>
      </c>
    </row>
    <row r="16" spans="1:255" ht="14.1" customHeight="1" x14ac:dyDescent="0.2">
      <c r="A16" s="306" t="s">
        <v>232</v>
      </c>
      <c r="B16" s="307"/>
      <c r="C16" s="308"/>
      <c r="D16" s="113">
        <v>8.6247888381405247</v>
      </c>
      <c r="E16" s="115">
        <v>2757</v>
      </c>
      <c r="F16" s="114">
        <v>2769</v>
      </c>
      <c r="G16" s="114">
        <v>2773</v>
      </c>
      <c r="H16" s="114">
        <v>2720</v>
      </c>
      <c r="I16" s="140">
        <v>2720</v>
      </c>
      <c r="J16" s="115">
        <v>37</v>
      </c>
      <c r="K16" s="116">
        <v>1.3602941176470589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0.55058499655884374</v>
      </c>
      <c r="E18" s="115">
        <v>176</v>
      </c>
      <c r="F18" s="114">
        <v>174</v>
      </c>
      <c r="G18" s="114">
        <v>182</v>
      </c>
      <c r="H18" s="114">
        <v>168</v>
      </c>
      <c r="I18" s="140">
        <v>183</v>
      </c>
      <c r="J18" s="115">
        <v>-7</v>
      </c>
      <c r="K18" s="116">
        <v>-3.8251366120218577</v>
      </c>
    </row>
    <row r="19" spans="1:255" ht="14.1" customHeight="1" x14ac:dyDescent="0.2">
      <c r="A19" s="306" t="s">
        <v>235</v>
      </c>
      <c r="B19" s="307" t="s">
        <v>236</v>
      </c>
      <c r="C19" s="308"/>
      <c r="D19" s="113">
        <v>0.23462428830632548</v>
      </c>
      <c r="E19" s="115">
        <v>75</v>
      </c>
      <c r="F19" s="114">
        <v>70</v>
      </c>
      <c r="G19" s="114">
        <v>78</v>
      </c>
      <c r="H19" s="114">
        <v>67</v>
      </c>
      <c r="I19" s="140">
        <v>74</v>
      </c>
      <c r="J19" s="115">
        <v>1</v>
      </c>
      <c r="K19" s="116">
        <v>1.3513513513513513</v>
      </c>
    </row>
    <row r="20" spans="1:255" ht="14.1" customHeight="1" x14ac:dyDescent="0.2">
      <c r="A20" s="306">
        <v>12</v>
      </c>
      <c r="B20" s="307" t="s">
        <v>237</v>
      </c>
      <c r="C20" s="308"/>
      <c r="D20" s="113">
        <v>0.96978039166614527</v>
      </c>
      <c r="E20" s="115">
        <v>310</v>
      </c>
      <c r="F20" s="114">
        <v>293</v>
      </c>
      <c r="G20" s="114">
        <v>332</v>
      </c>
      <c r="H20" s="114">
        <v>327</v>
      </c>
      <c r="I20" s="140">
        <v>307</v>
      </c>
      <c r="J20" s="115">
        <v>3</v>
      </c>
      <c r="K20" s="116">
        <v>0.9771986970684039</v>
      </c>
    </row>
    <row r="21" spans="1:255" ht="14.1" customHeight="1" x14ac:dyDescent="0.2">
      <c r="A21" s="306">
        <v>21</v>
      </c>
      <c r="B21" s="307" t="s">
        <v>238</v>
      </c>
      <c r="C21" s="308"/>
      <c r="D21" s="113">
        <v>1.8019145341925795</v>
      </c>
      <c r="E21" s="115">
        <v>576</v>
      </c>
      <c r="F21" s="114">
        <v>581</v>
      </c>
      <c r="G21" s="114">
        <v>595</v>
      </c>
      <c r="H21" s="114">
        <v>585</v>
      </c>
      <c r="I21" s="140">
        <v>587</v>
      </c>
      <c r="J21" s="115">
        <v>-11</v>
      </c>
      <c r="K21" s="116">
        <v>-1.8739352640545144</v>
      </c>
    </row>
    <row r="22" spans="1:255" ht="14.1" customHeight="1" x14ac:dyDescent="0.2">
      <c r="A22" s="306">
        <v>22</v>
      </c>
      <c r="B22" s="307" t="s">
        <v>239</v>
      </c>
      <c r="C22" s="308"/>
      <c r="D22" s="113">
        <v>3.8134267659388099</v>
      </c>
      <c r="E22" s="115">
        <v>1219</v>
      </c>
      <c r="F22" s="114">
        <v>1233</v>
      </c>
      <c r="G22" s="114">
        <v>1251</v>
      </c>
      <c r="H22" s="114">
        <v>1243</v>
      </c>
      <c r="I22" s="140">
        <v>1217</v>
      </c>
      <c r="J22" s="115">
        <v>2</v>
      </c>
      <c r="K22" s="116">
        <v>0.16433853738701726</v>
      </c>
    </row>
    <row r="23" spans="1:255" ht="14.1" customHeight="1" x14ac:dyDescent="0.2">
      <c r="A23" s="306">
        <v>23</v>
      </c>
      <c r="B23" s="307" t="s">
        <v>240</v>
      </c>
      <c r="C23" s="308"/>
      <c r="D23" s="113">
        <v>0.44735030970406059</v>
      </c>
      <c r="E23" s="115">
        <v>143</v>
      </c>
      <c r="F23" s="114">
        <v>143</v>
      </c>
      <c r="G23" s="114">
        <v>146</v>
      </c>
      <c r="H23" s="114">
        <v>134</v>
      </c>
      <c r="I23" s="140">
        <v>131</v>
      </c>
      <c r="J23" s="115">
        <v>12</v>
      </c>
      <c r="K23" s="116">
        <v>9.1603053435114496</v>
      </c>
    </row>
    <row r="24" spans="1:255" ht="14.1" customHeight="1" x14ac:dyDescent="0.2">
      <c r="A24" s="306">
        <v>24</v>
      </c>
      <c r="B24" s="307" t="s">
        <v>241</v>
      </c>
      <c r="C24" s="308"/>
      <c r="D24" s="113">
        <v>3.4317712569605208</v>
      </c>
      <c r="E24" s="115">
        <v>1097</v>
      </c>
      <c r="F24" s="114">
        <v>1122</v>
      </c>
      <c r="G24" s="114">
        <v>1151</v>
      </c>
      <c r="H24" s="114">
        <v>1137</v>
      </c>
      <c r="I24" s="140">
        <v>1133</v>
      </c>
      <c r="J24" s="115">
        <v>-36</v>
      </c>
      <c r="K24" s="116">
        <v>-3.177405119152692</v>
      </c>
    </row>
    <row r="25" spans="1:255" ht="14.1" customHeight="1" x14ac:dyDescent="0.2">
      <c r="A25" s="306">
        <v>25</v>
      </c>
      <c r="B25" s="307" t="s">
        <v>242</v>
      </c>
      <c r="C25" s="308"/>
      <c r="D25" s="113">
        <v>4.5485828692986301</v>
      </c>
      <c r="E25" s="115">
        <v>1454</v>
      </c>
      <c r="F25" s="114">
        <v>1453</v>
      </c>
      <c r="G25" s="114">
        <v>1463</v>
      </c>
      <c r="H25" s="114">
        <v>1407</v>
      </c>
      <c r="I25" s="140">
        <v>1403</v>
      </c>
      <c r="J25" s="115">
        <v>51</v>
      </c>
      <c r="K25" s="116">
        <v>3.6350677120456165</v>
      </c>
    </row>
    <row r="26" spans="1:255" ht="14.1" customHeight="1" x14ac:dyDescent="0.2">
      <c r="A26" s="306">
        <v>26</v>
      </c>
      <c r="B26" s="307" t="s">
        <v>243</v>
      </c>
      <c r="C26" s="308"/>
      <c r="D26" s="113">
        <v>2.8686729650253393</v>
      </c>
      <c r="E26" s="115">
        <v>917</v>
      </c>
      <c r="F26" s="114">
        <v>923</v>
      </c>
      <c r="G26" s="114">
        <v>932</v>
      </c>
      <c r="H26" s="114">
        <v>917</v>
      </c>
      <c r="I26" s="140">
        <v>935</v>
      </c>
      <c r="J26" s="115">
        <v>-18</v>
      </c>
      <c r="K26" s="116">
        <v>-1.9251336898395721</v>
      </c>
    </row>
    <row r="27" spans="1:255" ht="14.1" customHeight="1" x14ac:dyDescent="0.2">
      <c r="A27" s="306">
        <v>27</v>
      </c>
      <c r="B27" s="307" t="s">
        <v>244</v>
      </c>
      <c r="C27" s="308"/>
      <c r="D27" s="113">
        <v>2.9687793280360384</v>
      </c>
      <c r="E27" s="115">
        <v>949</v>
      </c>
      <c r="F27" s="114">
        <v>963</v>
      </c>
      <c r="G27" s="114">
        <v>979</v>
      </c>
      <c r="H27" s="114">
        <v>971</v>
      </c>
      <c r="I27" s="140">
        <v>967</v>
      </c>
      <c r="J27" s="115">
        <v>-18</v>
      </c>
      <c r="K27" s="116">
        <v>-1.8614270941054809</v>
      </c>
    </row>
    <row r="28" spans="1:255" ht="14.1" customHeight="1" x14ac:dyDescent="0.2">
      <c r="A28" s="306">
        <v>28</v>
      </c>
      <c r="B28" s="307" t="s">
        <v>245</v>
      </c>
      <c r="C28" s="308"/>
      <c r="D28" s="113">
        <v>8.1336419946192826E-2</v>
      </c>
      <c r="E28" s="115">
        <v>26</v>
      </c>
      <c r="F28" s="114">
        <v>24</v>
      </c>
      <c r="G28" s="114">
        <v>22</v>
      </c>
      <c r="H28" s="114">
        <v>22</v>
      </c>
      <c r="I28" s="140" t="s">
        <v>513</v>
      </c>
      <c r="J28" s="115" t="s">
        <v>513</v>
      </c>
      <c r="K28" s="116" t="s">
        <v>513</v>
      </c>
    </row>
    <row r="29" spans="1:255" ht="14.1" customHeight="1" x14ac:dyDescent="0.2">
      <c r="A29" s="306">
        <v>29</v>
      </c>
      <c r="B29" s="307" t="s">
        <v>246</v>
      </c>
      <c r="C29" s="308"/>
      <c r="D29" s="113">
        <v>2.590252142901833</v>
      </c>
      <c r="E29" s="115">
        <v>828</v>
      </c>
      <c r="F29" s="114">
        <v>841</v>
      </c>
      <c r="G29" s="114">
        <v>860</v>
      </c>
      <c r="H29" s="114">
        <v>856</v>
      </c>
      <c r="I29" s="140">
        <v>862</v>
      </c>
      <c r="J29" s="115">
        <v>-34</v>
      </c>
      <c r="K29" s="116">
        <v>-3.9443155452436196</v>
      </c>
    </row>
    <row r="30" spans="1:255" ht="14.1" customHeight="1" x14ac:dyDescent="0.2">
      <c r="A30" s="306" t="s">
        <v>247</v>
      </c>
      <c r="B30" s="307" t="s">
        <v>248</v>
      </c>
      <c r="C30" s="308"/>
      <c r="D30" s="113">
        <v>0.86967402865544641</v>
      </c>
      <c r="E30" s="115">
        <v>278</v>
      </c>
      <c r="F30" s="114">
        <v>276</v>
      </c>
      <c r="G30" s="114">
        <v>278</v>
      </c>
      <c r="H30" s="114">
        <v>272</v>
      </c>
      <c r="I30" s="140">
        <v>283</v>
      </c>
      <c r="J30" s="115">
        <v>-5</v>
      </c>
      <c r="K30" s="116">
        <v>-1.7667844522968197</v>
      </c>
    </row>
    <row r="31" spans="1:255" ht="14.1" customHeight="1" x14ac:dyDescent="0.2">
      <c r="A31" s="306" t="s">
        <v>249</v>
      </c>
      <c r="B31" s="307" t="s">
        <v>250</v>
      </c>
      <c r="C31" s="308"/>
      <c r="D31" s="113">
        <v>1.7049364950259651</v>
      </c>
      <c r="E31" s="115">
        <v>545</v>
      </c>
      <c r="F31" s="114">
        <v>560</v>
      </c>
      <c r="G31" s="114">
        <v>577</v>
      </c>
      <c r="H31" s="114">
        <v>580</v>
      </c>
      <c r="I31" s="140">
        <v>575</v>
      </c>
      <c r="J31" s="115">
        <v>-30</v>
      </c>
      <c r="K31" s="116">
        <v>-5.2173913043478262</v>
      </c>
    </row>
    <row r="32" spans="1:255" ht="14.1" customHeight="1" x14ac:dyDescent="0.2">
      <c r="A32" s="306">
        <v>31</v>
      </c>
      <c r="B32" s="307" t="s">
        <v>251</v>
      </c>
      <c r="C32" s="308"/>
      <c r="D32" s="113">
        <v>0.53494337733842212</v>
      </c>
      <c r="E32" s="115">
        <v>171</v>
      </c>
      <c r="F32" s="114">
        <v>170</v>
      </c>
      <c r="G32" s="114">
        <v>170</v>
      </c>
      <c r="H32" s="114">
        <v>168</v>
      </c>
      <c r="I32" s="140">
        <v>178</v>
      </c>
      <c r="J32" s="115">
        <v>-7</v>
      </c>
      <c r="K32" s="116">
        <v>-3.9325842696629212</v>
      </c>
    </row>
    <row r="33" spans="1:11" ht="14.1" customHeight="1" x14ac:dyDescent="0.2">
      <c r="A33" s="306">
        <v>32</v>
      </c>
      <c r="B33" s="307" t="s">
        <v>252</v>
      </c>
      <c r="C33" s="308"/>
      <c r="D33" s="113">
        <v>2.1773133954827002</v>
      </c>
      <c r="E33" s="115">
        <v>696</v>
      </c>
      <c r="F33" s="114">
        <v>694</v>
      </c>
      <c r="G33" s="114">
        <v>714</v>
      </c>
      <c r="H33" s="114">
        <v>678</v>
      </c>
      <c r="I33" s="140">
        <v>654</v>
      </c>
      <c r="J33" s="115">
        <v>42</v>
      </c>
      <c r="K33" s="116">
        <v>6.4220183486238529</v>
      </c>
    </row>
    <row r="34" spans="1:11" ht="14.1" customHeight="1" x14ac:dyDescent="0.2">
      <c r="A34" s="306">
        <v>33</v>
      </c>
      <c r="B34" s="307" t="s">
        <v>253</v>
      </c>
      <c r="C34" s="308"/>
      <c r="D34" s="113">
        <v>1.4765688544078084</v>
      </c>
      <c r="E34" s="115">
        <v>472</v>
      </c>
      <c r="F34" s="114">
        <v>457</v>
      </c>
      <c r="G34" s="114">
        <v>494</v>
      </c>
      <c r="H34" s="114">
        <v>464</v>
      </c>
      <c r="I34" s="140">
        <v>447</v>
      </c>
      <c r="J34" s="115">
        <v>25</v>
      </c>
      <c r="K34" s="116">
        <v>5.592841163310962</v>
      </c>
    </row>
    <row r="35" spans="1:11" ht="14.1" customHeight="1" x14ac:dyDescent="0.2">
      <c r="A35" s="306">
        <v>34</v>
      </c>
      <c r="B35" s="307" t="s">
        <v>254</v>
      </c>
      <c r="C35" s="308"/>
      <c r="D35" s="113">
        <v>2.1053619470687606</v>
      </c>
      <c r="E35" s="115">
        <v>673</v>
      </c>
      <c r="F35" s="114">
        <v>688</v>
      </c>
      <c r="G35" s="114">
        <v>700</v>
      </c>
      <c r="H35" s="114">
        <v>724</v>
      </c>
      <c r="I35" s="140">
        <v>730</v>
      </c>
      <c r="J35" s="115">
        <v>-57</v>
      </c>
      <c r="K35" s="116">
        <v>-7.8082191780821919</v>
      </c>
    </row>
    <row r="36" spans="1:11" ht="14.1" customHeight="1" x14ac:dyDescent="0.2">
      <c r="A36" s="306">
        <v>41</v>
      </c>
      <c r="B36" s="307" t="s">
        <v>255</v>
      </c>
      <c r="C36" s="308"/>
      <c r="D36" s="113">
        <v>0.2533942313708315</v>
      </c>
      <c r="E36" s="115">
        <v>81</v>
      </c>
      <c r="F36" s="114">
        <v>80</v>
      </c>
      <c r="G36" s="114">
        <v>81</v>
      </c>
      <c r="H36" s="114">
        <v>76</v>
      </c>
      <c r="I36" s="140">
        <v>79</v>
      </c>
      <c r="J36" s="115">
        <v>2</v>
      </c>
      <c r="K36" s="116">
        <v>2.5316455696202533</v>
      </c>
    </row>
    <row r="37" spans="1:11" ht="14.1" customHeight="1" x14ac:dyDescent="0.2">
      <c r="A37" s="306">
        <v>42</v>
      </c>
      <c r="B37" s="307" t="s">
        <v>256</v>
      </c>
      <c r="C37" s="308"/>
      <c r="D37" s="113">
        <v>0.1188763060752049</v>
      </c>
      <c r="E37" s="115">
        <v>38</v>
      </c>
      <c r="F37" s="114">
        <v>38</v>
      </c>
      <c r="G37" s="114">
        <v>41</v>
      </c>
      <c r="H37" s="114">
        <v>40</v>
      </c>
      <c r="I37" s="140">
        <v>39</v>
      </c>
      <c r="J37" s="115">
        <v>-1</v>
      </c>
      <c r="K37" s="116">
        <v>-2.5641025641025643</v>
      </c>
    </row>
    <row r="38" spans="1:11" ht="14.1" customHeight="1" x14ac:dyDescent="0.2">
      <c r="A38" s="306">
        <v>43</v>
      </c>
      <c r="B38" s="307" t="s">
        <v>257</v>
      </c>
      <c r="C38" s="308"/>
      <c r="D38" s="113">
        <v>1.1418382030907839</v>
      </c>
      <c r="E38" s="115">
        <v>365</v>
      </c>
      <c r="F38" s="114">
        <v>358</v>
      </c>
      <c r="G38" s="114">
        <v>365</v>
      </c>
      <c r="H38" s="114">
        <v>349</v>
      </c>
      <c r="I38" s="140">
        <v>366</v>
      </c>
      <c r="J38" s="115">
        <v>-1</v>
      </c>
      <c r="K38" s="116">
        <v>-0.27322404371584702</v>
      </c>
    </row>
    <row r="39" spans="1:11" ht="14.1" customHeight="1" x14ac:dyDescent="0.2">
      <c r="A39" s="306">
        <v>51</v>
      </c>
      <c r="B39" s="307" t="s">
        <v>258</v>
      </c>
      <c r="C39" s="308"/>
      <c r="D39" s="113">
        <v>6.6664581117437276</v>
      </c>
      <c r="E39" s="115">
        <v>2131</v>
      </c>
      <c r="F39" s="114">
        <v>2108</v>
      </c>
      <c r="G39" s="114">
        <v>2055</v>
      </c>
      <c r="H39" s="114">
        <v>1985</v>
      </c>
      <c r="I39" s="140">
        <v>1887</v>
      </c>
      <c r="J39" s="115">
        <v>244</v>
      </c>
      <c r="K39" s="116">
        <v>12.93057763645999</v>
      </c>
    </row>
    <row r="40" spans="1:11" ht="14.1" customHeight="1" x14ac:dyDescent="0.2">
      <c r="A40" s="306" t="s">
        <v>259</v>
      </c>
      <c r="B40" s="307" t="s">
        <v>260</v>
      </c>
      <c r="C40" s="308"/>
      <c r="D40" s="113">
        <v>5.6372395670399804</v>
      </c>
      <c r="E40" s="115">
        <v>1802</v>
      </c>
      <c r="F40" s="114">
        <v>1783</v>
      </c>
      <c r="G40" s="114">
        <v>1729</v>
      </c>
      <c r="H40" s="114">
        <v>1717</v>
      </c>
      <c r="I40" s="140">
        <v>1623</v>
      </c>
      <c r="J40" s="115">
        <v>179</v>
      </c>
      <c r="K40" s="116">
        <v>11.028958718422674</v>
      </c>
    </row>
    <row r="41" spans="1:11" ht="14.1" customHeight="1" x14ac:dyDescent="0.2">
      <c r="A41" s="306"/>
      <c r="B41" s="307" t="s">
        <v>261</v>
      </c>
      <c r="C41" s="308"/>
      <c r="D41" s="113">
        <v>4.758180566852281</v>
      </c>
      <c r="E41" s="115">
        <v>1521</v>
      </c>
      <c r="F41" s="114">
        <v>1505</v>
      </c>
      <c r="G41" s="114">
        <v>1505</v>
      </c>
      <c r="H41" s="114">
        <v>1496</v>
      </c>
      <c r="I41" s="140">
        <v>1396</v>
      </c>
      <c r="J41" s="115">
        <v>125</v>
      </c>
      <c r="K41" s="116">
        <v>8.9541547277936964</v>
      </c>
    </row>
    <row r="42" spans="1:11" ht="14.1" customHeight="1" x14ac:dyDescent="0.2">
      <c r="A42" s="306">
        <v>52</v>
      </c>
      <c r="B42" s="307" t="s">
        <v>262</v>
      </c>
      <c r="C42" s="308"/>
      <c r="D42" s="113">
        <v>3.2690984170681348</v>
      </c>
      <c r="E42" s="115">
        <v>1045</v>
      </c>
      <c r="F42" s="114">
        <v>1039</v>
      </c>
      <c r="G42" s="114">
        <v>1047</v>
      </c>
      <c r="H42" s="114">
        <v>1048</v>
      </c>
      <c r="I42" s="140">
        <v>1036</v>
      </c>
      <c r="J42" s="115">
        <v>9</v>
      </c>
      <c r="K42" s="116">
        <v>0.86872586872586877</v>
      </c>
    </row>
    <row r="43" spans="1:11" ht="14.1" customHeight="1" x14ac:dyDescent="0.2">
      <c r="A43" s="306" t="s">
        <v>263</v>
      </c>
      <c r="B43" s="307" t="s">
        <v>264</v>
      </c>
      <c r="C43" s="308"/>
      <c r="D43" s="113">
        <v>2.6934868297566164</v>
      </c>
      <c r="E43" s="115">
        <v>861</v>
      </c>
      <c r="F43" s="114">
        <v>853</v>
      </c>
      <c r="G43" s="114">
        <v>853</v>
      </c>
      <c r="H43" s="114">
        <v>852</v>
      </c>
      <c r="I43" s="140">
        <v>832</v>
      </c>
      <c r="J43" s="115">
        <v>29</v>
      </c>
      <c r="K43" s="116">
        <v>3.4855769230769229</v>
      </c>
    </row>
    <row r="44" spans="1:11" ht="14.1" customHeight="1" x14ac:dyDescent="0.2">
      <c r="A44" s="306">
        <v>53</v>
      </c>
      <c r="B44" s="307" t="s">
        <v>265</v>
      </c>
      <c r="C44" s="308"/>
      <c r="D44" s="113">
        <v>0.81649252330601263</v>
      </c>
      <c r="E44" s="115">
        <v>261</v>
      </c>
      <c r="F44" s="114">
        <v>301</v>
      </c>
      <c r="G44" s="114">
        <v>300</v>
      </c>
      <c r="H44" s="114">
        <v>290</v>
      </c>
      <c r="I44" s="140">
        <v>297</v>
      </c>
      <c r="J44" s="115">
        <v>-36</v>
      </c>
      <c r="K44" s="116">
        <v>-12.121212121212121</v>
      </c>
    </row>
    <row r="45" spans="1:11" ht="14.1" customHeight="1" x14ac:dyDescent="0.2">
      <c r="A45" s="306" t="s">
        <v>266</v>
      </c>
      <c r="B45" s="307" t="s">
        <v>267</v>
      </c>
      <c r="C45" s="308"/>
      <c r="D45" s="113">
        <v>0.7664393418006632</v>
      </c>
      <c r="E45" s="115">
        <v>245</v>
      </c>
      <c r="F45" s="114">
        <v>287</v>
      </c>
      <c r="G45" s="114">
        <v>285</v>
      </c>
      <c r="H45" s="114">
        <v>278</v>
      </c>
      <c r="I45" s="140">
        <v>285</v>
      </c>
      <c r="J45" s="115">
        <v>-40</v>
      </c>
      <c r="K45" s="116">
        <v>-14.035087719298245</v>
      </c>
    </row>
    <row r="46" spans="1:11" ht="14.1" customHeight="1" x14ac:dyDescent="0.2">
      <c r="A46" s="306">
        <v>54</v>
      </c>
      <c r="B46" s="307" t="s">
        <v>268</v>
      </c>
      <c r="C46" s="308"/>
      <c r="D46" s="113">
        <v>1.9677156979290495</v>
      </c>
      <c r="E46" s="115">
        <v>629</v>
      </c>
      <c r="F46" s="114">
        <v>633</v>
      </c>
      <c r="G46" s="114">
        <v>636</v>
      </c>
      <c r="H46" s="114">
        <v>621</v>
      </c>
      <c r="I46" s="140">
        <v>599</v>
      </c>
      <c r="J46" s="115">
        <v>30</v>
      </c>
      <c r="K46" s="116">
        <v>5.0083472454090154</v>
      </c>
    </row>
    <row r="47" spans="1:11" ht="14.1" customHeight="1" x14ac:dyDescent="0.2">
      <c r="A47" s="306">
        <v>61</v>
      </c>
      <c r="B47" s="307" t="s">
        <v>269</v>
      </c>
      <c r="C47" s="308"/>
      <c r="D47" s="113">
        <v>2.6841018582243632</v>
      </c>
      <c r="E47" s="115">
        <v>858</v>
      </c>
      <c r="F47" s="114">
        <v>859</v>
      </c>
      <c r="G47" s="114">
        <v>851</v>
      </c>
      <c r="H47" s="114">
        <v>828</v>
      </c>
      <c r="I47" s="140">
        <v>842</v>
      </c>
      <c r="J47" s="115">
        <v>16</v>
      </c>
      <c r="K47" s="116">
        <v>1.9002375296912113</v>
      </c>
    </row>
    <row r="48" spans="1:11" ht="14.1" customHeight="1" x14ac:dyDescent="0.2">
      <c r="A48" s="306">
        <v>62</v>
      </c>
      <c r="B48" s="307" t="s">
        <v>270</v>
      </c>
      <c r="C48" s="308"/>
      <c r="D48" s="113">
        <v>9.009572670962898</v>
      </c>
      <c r="E48" s="115">
        <v>2880</v>
      </c>
      <c r="F48" s="114">
        <v>2882</v>
      </c>
      <c r="G48" s="114">
        <v>2886</v>
      </c>
      <c r="H48" s="114">
        <v>2811</v>
      </c>
      <c r="I48" s="140">
        <v>2837</v>
      </c>
      <c r="J48" s="115">
        <v>43</v>
      </c>
      <c r="K48" s="116">
        <v>1.515685583362707</v>
      </c>
    </row>
    <row r="49" spans="1:11" ht="14.1" customHeight="1" x14ac:dyDescent="0.2">
      <c r="A49" s="306">
        <v>63</v>
      </c>
      <c r="B49" s="307" t="s">
        <v>271</v>
      </c>
      <c r="C49" s="308"/>
      <c r="D49" s="113">
        <v>2.3618845022836763</v>
      </c>
      <c r="E49" s="115">
        <v>755</v>
      </c>
      <c r="F49" s="114">
        <v>765</v>
      </c>
      <c r="G49" s="114">
        <v>803</v>
      </c>
      <c r="H49" s="114">
        <v>789</v>
      </c>
      <c r="I49" s="140">
        <v>767</v>
      </c>
      <c r="J49" s="115">
        <v>-12</v>
      </c>
      <c r="K49" s="116">
        <v>-1.5645371577574967</v>
      </c>
    </row>
    <row r="50" spans="1:11" ht="14.1" customHeight="1" x14ac:dyDescent="0.2">
      <c r="A50" s="306" t="s">
        <v>272</v>
      </c>
      <c r="B50" s="307" t="s">
        <v>273</v>
      </c>
      <c r="C50" s="308"/>
      <c r="D50" s="113">
        <v>0.5474566727147594</v>
      </c>
      <c r="E50" s="115">
        <v>175</v>
      </c>
      <c r="F50" s="114">
        <v>183</v>
      </c>
      <c r="G50" s="114">
        <v>188</v>
      </c>
      <c r="H50" s="114">
        <v>181</v>
      </c>
      <c r="I50" s="140">
        <v>171</v>
      </c>
      <c r="J50" s="115">
        <v>4</v>
      </c>
      <c r="K50" s="116">
        <v>2.3391812865497075</v>
      </c>
    </row>
    <row r="51" spans="1:11" ht="14.1" customHeight="1" x14ac:dyDescent="0.2">
      <c r="A51" s="306" t="s">
        <v>274</v>
      </c>
      <c r="B51" s="307" t="s">
        <v>275</v>
      </c>
      <c r="C51" s="308"/>
      <c r="D51" s="113">
        <v>1.5641619220421699</v>
      </c>
      <c r="E51" s="115">
        <v>500</v>
      </c>
      <c r="F51" s="114">
        <v>505</v>
      </c>
      <c r="G51" s="114">
        <v>535</v>
      </c>
      <c r="H51" s="114">
        <v>531</v>
      </c>
      <c r="I51" s="140">
        <v>516</v>
      </c>
      <c r="J51" s="115">
        <v>-16</v>
      </c>
      <c r="K51" s="116">
        <v>-3.1007751937984498</v>
      </c>
    </row>
    <row r="52" spans="1:11" ht="14.1" customHeight="1" x14ac:dyDescent="0.2">
      <c r="A52" s="306">
        <v>71</v>
      </c>
      <c r="B52" s="307" t="s">
        <v>276</v>
      </c>
      <c r="C52" s="308"/>
      <c r="D52" s="113">
        <v>11.521616717762623</v>
      </c>
      <c r="E52" s="115">
        <v>3683</v>
      </c>
      <c r="F52" s="114">
        <v>3700</v>
      </c>
      <c r="G52" s="114">
        <v>3709</v>
      </c>
      <c r="H52" s="114">
        <v>3639</v>
      </c>
      <c r="I52" s="140">
        <v>3639</v>
      </c>
      <c r="J52" s="115">
        <v>44</v>
      </c>
      <c r="K52" s="116">
        <v>1.2091233855454795</v>
      </c>
    </row>
    <row r="53" spans="1:11" ht="14.1" customHeight="1" x14ac:dyDescent="0.2">
      <c r="A53" s="306" t="s">
        <v>277</v>
      </c>
      <c r="B53" s="307" t="s">
        <v>278</v>
      </c>
      <c r="C53" s="308"/>
      <c r="D53" s="113">
        <v>4.1763123318525937</v>
      </c>
      <c r="E53" s="115">
        <v>1335</v>
      </c>
      <c r="F53" s="114">
        <v>1342</v>
      </c>
      <c r="G53" s="114">
        <v>1328</v>
      </c>
      <c r="H53" s="114">
        <v>1280</v>
      </c>
      <c r="I53" s="140">
        <v>1266</v>
      </c>
      <c r="J53" s="115">
        <v>69</v>
      </c>
      <c r="K53" s="116">
        <v>5.4502369668246446</v>
      </c>
    </row>
    <row r="54" spans="1:11" ht="14.1" customHeight="1" x14ac:dyDescent="0.2">
      <c r="A54" s="306" t="s">
        <v>279</v>
      </c>
      <c r="B54" s="307" t="s">
        <v>280</v>
      </c>
      <c r="C54" s="308"/>
      <c r="D54" s="113">
        <v>6.3849089657761375</v>
      </c>
      <c r="E54" s="115">
        <v>2041</v>
      </c>
      <c r="F54" s="114">
        <v>2049</v>
      </c>
      <c r="G54" s="114">
        <v>2066</v>
      </c>
      <c r="H54" s="114">
        <v>2060</v>
      </c>
      <c r="I54" s="140">
        <v>2071</v>
      </c>
      <c r="J54" s="115">
        <v>-30</v>
      </c>
      <c r="K54" s="116">
        <v>-1.4485755673587639</v>
      </c>
    </row>
    <row r="55" spans="1:11" ht="14.1" customHeight="1" x14ac:dyDescent="0.2">
      <c r="A55" s="306">
        <v>72</v>
      </c>
      <c r="B55" s="307" t="s">
        <v>281</v>
      </c>
      <c r="C55" s="308"/>
      <c r="D55" s="113">
        <v>3.3441781893261591</v>
      </c>
      <c r="E55" s="115">
        <v>1069</v>
      </c>
      <c r="F55" s="114">
        <v>1071</v>
      </c>
      <c r="G55" s="114">
        <v>1076</v>
      </c>
      <c r="H55" s="114">
        <v>1106</v>
      </c>
      <c r="I55" s="140">
        <v>1113</v>
      </c>
      <c r="J55" s="115">
        <v>-44</v>
      </c>
      <c r="K55" s="116">
        <v>-3.9532794249775383</v>
      </c>
    </row>
    <row r="56" spans="1:11" ht="14.1" customHeight="1" x14ac:dyDescent="0.2">
      <c r="A56" s="306" t="s">
        <v>282</v>
      </c>
      <c r="B56" s="307" t="s">
        <v>283</v>
      </c>
      <c r="C56" s="308"/>
      <c r="D56" s="113">
        <v>1.7675029719076518</v>
      </c>
      <c r="E56" s="115">
        <v>565</v>
      </c>
      <c r="F56" s="114">
        <v>569</v>
      </c>
      <c r="G56" s="114">
        <v>573</v>
      </c>
      <c r="H56" s="114">
        <v>607</v>
      </c>
      <c r="I56" s="140">
        <v>612</v>
      </c>
      <c r="J56" s="115">
        <v>-47</v>
      </c>
      <c r="K56" s="116">
        <v>-7.6797385620915035</v>
      </c>
    </row>
    <row r="57" spans="1:11" ht="14.1" customHeight="1" x14ac:dyDescent="0.2">
      <c r="A57" s="306" t="s">
        <v>284</v>
      </c>
      <c r="B57" s="307" t="s">
        <v>285</v>
      </c>
      <c r="C57" s="308"/>
      <c r="D57" s="113">
        <v>1.151223174623037</v>
      </c>
      <c r="E57" s="115">
        <v>368</v>
      </c>
      <c r="F57" s="114">
        <v>365</v>
      </c>
      <c r="G57" s="114">
        <v>362</v>
      </c>
      <c r="H57" s="114">
        <v>365</v>
      </c>
      <c r="I57" s="140">
        <v>365</v>
      </c>
      <c r="J57" s="115">
        <v>3</v>
      </c>
      <c r="K57" s="116">
        <v>0.82191780821917804</v>
      </c>
    </row>
    <row r="58" spans="1:11" ht="14.1" customHeight="1" x14ac:dyDescent="0.2">
      <c r="A58" s="306">
        <v>73</v>
      </c>
      <c r="B58" s="307" t="s">
        <v>286</v>
      </c>
      <c r="C58" s="308"/>
      <c r="D58" s="113">
        <v>2.9625226803478695</v>
      </c>
      <c r="E58" s="115">
        <v>947</v>
      </c>
      <c r="F58" s="114">
        <v>947</v>
      </c>
      <c r="G58" s="114">
        <v>963</v>
      </c>
      <c r="H58" s="114">
        <v>953</v>
      </c>
      <c r="I58" s="140">
        <v>959</v>
      </c>
      <c r="J58" s="115">
        <v>-12</v>
      </c>
      <c r="K58" s="116">
        <v>-1.251303441084463</v>
      </c>
    </row>
    <row r="59" spans="1:11" ht="14.1" customHeight="1" x14ac:dyDescent="0.2">
      <c r="A59" s="306" t="s">
        <v>287</v>
      </c>
      <c r="B59" s="307" t="s">
        <v>288</v>
      </c>
      <c r="C59" s="308"/>
      <c r="D59" s="113">
        <v>2.5965087905900019</v>
      </c>
      <c r="E59" s="115">
        <v>830</v>
      </c>
      <c r="F59" s="114">
        <v>833</v>
      </c>
      <c r="G59" s="114">
        <v>848</v>
      </c>
      <c r="H59" s="114">
        <v>844</v>
      </c>
      <c r="I59" s="140">
        <v>852</v>
      </c>
      <c r="J59" s="115">
        <v>-22</v>
      </c>
      <c r="K59" s="116">
        <v>-2.5821596244131455</v>
      </c>
    </row>
    <row r="60" spans="1:11" ht="14.1" customHeight="1" x14ac:dyDescent="0.2">
      <c r="A60" s="306">
        <v>81</v>
      </c>
      <c r="B60" s="307" t="s">
        <v>289</v>
      </c>
      <c r="C60" s="308"/>
      <c r="D60" s="113">
        <v>9.7165738597259583</v>
      </c>
      <c r="E60" s="115">
        <v>3106</v>
      </c>
      <c r="F60" s="114">
        <v>3115</v>
      </c>
      <c r="G60" s="114">
        <v>3110</v>
      </c>
      <c r="H60" s="114">
        <v>3061</v>
      </c>
      <c r="I60" s="140">
        <v>3053</v>
      </c>
      <c r="J60" s="115">
        <v>53</v>
      </c>
      <c r="K60" s="116">
        <v>1.7359973796265968</v>
      </c>
    </row>
    <row r="61" spans="1:11" ht="14.1" customHeight="1" x14ac:dyDescent="0.2">
      <c r="A61" s="306" t="s">
        <v>290</v>
      </c>
      <c r="B61" s="307" t="s">
        <v>291</v>
      </c>
      <c r="C61" s="308"/>
      <c r="D61" s="113">
        <v>2.3212162923105799</v>
      </c>
      <c r="E61" s="115">
        <v>742</v>
      </c>
      <c r="F61" s="114">
        <v>747</v>
      </c>
      <c r="G61" s="114">
        <v>744</v>
      </c>
      <c r="H61" s="114">
        <v>728</v>
      </c>
      <c r="I61" s="140">
        <v>739</v>
      </c>
      <c r="J61" s="115">
        <v>3</v>
      </c>
      <c r="K61" s="116">
        <v>0.40595399188092018</v>
      </c>
    </row>
    <row r="62" spans="1:11" ht="14.1" customHeight="1" x14ac:dyDescent="0.2">
      <c r="A62" s="306" t="s">
        <v>292</v>
      </c>
      <c r="B62" s="307" t="s">
        <v>293</v>
      </c>
      <c r="C62" s="308"/>
      <c r="D62" s="113">
        <v>4.5235562785459553</v>
      </c>
      <c r="E62" s="115">
        <v>1446</v>
      </c>
      <c r="F62" s="114">
        <v>1444</v>
      </c>
      <c r="G62" s="114">
        <v>1444</v>
      </c>
      <c r="H62" s="114">
        <v>1447</v>
      </c>
      <c r="I62" s="140">
        <v>1460</v>
      </c>
      <c r="J62" s="115">
        <v>-14</v>
      </c>
      <c r="K62" s="116">
        <v>-0.95890410958904104</v>
      </c>
    </row>
    <row r="63" spans="1:11" ht="14.1" customHeight="1" x14ac:dyDescent="0.2">
      <c r="A63" s="306"/>
      <c r="B63" s="307" t="s">
        <v>294</v>
      </c>
      <c r="C63" s="308"/>
      <c r="D63" s="113">
        <v>3.9573296627666896</v>
      </c>
      <c r="E63" s="115">
        <v>1265</v>
      </c>
      <c r="F63" s="114">
        <v>1261</v>
      </c>
      <c r="G63" s="114">
        <v>1267</v>
      </c>
      <c r="H63" s="114">
        <v>1277</v>
      </c>
      <c r="I63" s="140">
        <v>1292</v>
      </c>
      <c r="J63" s="115">
        <v>-27</v>
      </c>
      <c r="K63" s="116">
        <v>-2.0897832817337463</v>
      </c>
    </row>
    <row r="64" spans="1:11" ht="14.1" customHeight="1" x14ac:dyDescent="0.2">
      <c r="A64" s="306" t="s">
        <v>295</v>
      </c>
      <c r="B64" s="307" t="s">
        <v>296</v>
      </c>
      <c r="C64" s="308"/>
      <c r="D64" s="113">
        <v>0.71951448413939811</v>
      </c>
      <c r="E64" s="115">
        <v>230</v>
      </c>
      <c r="F64" s="114">
        <v>236</v>
      </c>
      <c r="G64" s="114">
        <v>238</v>
      </c>
      <c r="H64" s="114">
        <v>225</v>
      </c>
      <c r="I64" s="140">
        <v>222</v>
      </c>
      <c r="J64" s="115">
        <v>8</v>
      </c>
      <c r="K64" s="116">
        <v>3.6036036036036037</v>
      </c>
    </row>
    <row r="65" spans="1:11" ht="14.1" customHeight="1" x14ac:dyDescent="0.2">
      <c r="A65" s="306" t="s">
        <v>297</v>
      </c>
      <c r="B65" s="307" t="s">
        <v>298</v>
      </c>
      <c r="C65" s="308"/>
      <c r="D65" s="113">
        <v>1.3107676906713384</v>
      </c>
      <c r="E65" s="115">
        <v>419</v>
      </c>
      <c r="F65" s="114">
        <v>419</v>
      </c>
      <c r="G65" s="114">
        <v>413</v>
      </c>
      <c r="H65" s="114">
        <v>406</v>
      </c>
      <c r="I65" s="140">
        <v>382</v>
      </c>
      <c r="J65" s="115">
        <v>37</v>
      </c>
      <c r="K65" s="116">
        <v>9.6858638743455501</v>
      </c>
    </row>
    <row r="66" spans="1:11" ht="14.1" customHeight="1" x14ac:dyDescent="0.2">
      <c r="A66" s="306">
        <v>82</v>
      </c>
      <c r="B66" s="307" t="s">
        <v>299</v>
      </c>
      <c r="C66" s="308"/>
      <c r="D66" s="113">
        <v>4.0324094350247135</v>
      </c>
      <c r="E66" s="115">
        <v>1289</v>
      </c>
      <c r="F66" s="114">
        <v>1291</v>
      </c>
      <c r="G66" s="114">
        <v>1256</v>
      </c>
      <c r="H66" s="114">
        <v>1216</v>
      </c>
      <c r="I66" s="140">
        <v>1233</v>
      </c>
      <c r="J66" s="115">
        <v>56</v>
      </c>
      <c r="K66" s="116">
        <v>4.5417680454176805</v>
      </c>
    </row>
    <row r="67" spans="1:11" ht="14.1" customHeight="1" x14ac:dyDescent="0.2">
      <c r="A67" s="306" t="s">
        <v>300</v>
      </c>
      <c r="B67" s="307" t="s">
        <v>301</v>
      </c>
      <c r="C67" s="308"/>
      <c r="D67" s="113">
        <v>2.8123631358318213</v>
      </c>
      <c r="E67" s="115">
        <v>899</v>
      </c>
      <c r="F67" s="114">
        <v>904</v>
      </c>
      <c r="G67" s="114">
        <v>869</v>
      </c>
      <c r="H67" s="114">
        <v>857</v>
      </c>
      <c r="I67" s="140">
        <v>868</v>
      </c>
      <c r="J67" s="115">
        <v>31</v>
      </c>
      <c r="K67" s="116">
        <v>3.5714285714285716</v>
      </c>
    </row>
    <row r="68" spans="1:11" ht="14.1" customHeight="1" x14ac:dyDescent="0.2">
      <c r="A68" s="306" t="s">
        <v>302</v>
      </c>
      <c r="B68" s="307" t="s">
        <v>303</v>
      </c>
      <c r="C68" s="308"/>
      <c r="D68" s="113">
        <v>0.68197459801038607</v>
      </c>
      <c r="E68" s="115">
        <v>218</v>
      </c>
      <c r="F68" s="114">
        <v>217</v>
      </c>
      <c r="G68" s="114">
        <v>216</v>
      </c>
      <c r="H68" s="114">
        <v>196</v>
      </c>
      <c r="I68" s="140">
        <v>202</v>
      </c>
      <c r="J68" s="115">
        <v>16</v>
      </c>
      <c r="K68" s="116">
        <v>7.9207920792079207</v>
      </c>
    </row>
    <row r="69" spans="1:11" ht="14.1" customHeight="1" x14ac:dyDescent="0.2">
      <c r="A69" s="306">
        <v>83</v>
      </c>
      <c r="B69" s="307" t="s">
        <v>304</v>
      </c>
      <c r="C69" s="308"/>
      <c r="D69" s="113">
        <v>6.757179503222174</v>
      </c>
      <c r="E69" s="115">
        <v>2160</v>
      </c>
      <c r="F69" s="114">
        <v>2160</v>
      </c>
      <c r="G69" s="114">
        <v>2159</v>
      </c>
      <c r="H69" s="114">
        <v>2090</v>
      </c>
      <c r="I69" s="140">
        <v>2120</v>
      </c>
      <c r="J69" s="115">
        <v>40</v>
      </c>
      <c r="K69" s="116">
        <v>1.8867924528301887</v>
      </c>
    </row>
    <row r="70" spans="1:11" ht="14.1" customHeight="1" x14ac:dyDescent="0.2">
      <c r="A70" s="306" t="s">
        <v>305</v>
      </c>
      <c r="B70" s="307" t="s">
        <v>306</v>
      </c>
      <c r="C70" s="308"/>
      <c r="D70" s="113">
        <v>5.1961459050240881</v>
      </c>
      <c r="E70" s="115">
        <v>1661</v>
      </c>
      <c r="F70" s="114">
        <v>1657</v>
      </c>
      <c r="G70" s="114">
        <v>1661</v>
      </c>
      <c r="H70" s="114">
        <v>1602</v>
      </c>
      <c r="I70" s="140">
        <v>1628</v>
      </c>
      <c r="J70" s="115">
        <v>33</v>
      </c>
      <c r="K70" s="116">
        <v>2.0270270270270272</v>
      </c>
    </row>
    <row r="71" spans="1:11" ht="14.1" customHeight="1" x14ac:dyDescent="0.2">
      <c r="A71" s="306"/>
      <c r="B71" s="307" t="s">
        <v>307</v>
      </c>
      <c r="C71" s="308"/>
      <c r="D71" s="113">
        <v>3.6069573922292437</v>
      </c>
      <c r="E71" s="115">
        <v>1153</v>
      </c>
      <c r="F71" s="114">
        <v>1163</v>
      </c>
      <c r="G71" s="114">
        <v>1168</v>
      </c>
      <c r="H71" s="114">
        <v>1120</v>
      </c>
      <c r="I71" s="140">
        <v>1139</v>
      </c>
      <c r="J71" s="115">
        <v>14</v>
      </c>
      <c r="K71" s="116">
        <v>1.2291483757682178</v>
      </c>
    </row>
    <row r="72" spans="1:11" ht="14.1" customHeight="1" x14ac:dyDescent="0.2">
      <c r="A72" s="306">
        <v>84</v>
      </c>
      <c r="B72" s="307" t="s">
        <v>308</v>
      </c>
      <c r="C72" s="308"/>
      <c r="D72" s="113">
        <v>0.78833760870925362</v>
      </c>
      <c r="E72" s="115">
        <v>252</v>
      </c>
      <c r="F72" s="114">
        <v>248</v>
      </c>
      <c r="G72" s="114">
        <v>248</v>
      </c>
      <c r="H72" s="114">
        <v>251</v>
      </c>
      <c r="I72" s="140">
        <v>247</v>
      </c>
      <c r="J72" s="115">
        <v>5</v>
      </c>
      <c r="K72" s="116">
        <v>2.0242914979757085</v>
      </c>
    </row>
    <row r="73" spans="1:11" ht="14.1" customHeight="1" x14ac:dyDescent="0.2">
      <c r="A73" s="306" t="s">
        <v>309</v>
      </c>
      <c r="B73" s="307" t="s">
        <v>310</v>
      </c>
      <c r="C73" s="308"/>
      <c r="D73" s="113">
        <v>0.21585434524181943</v>
      </c>
      <c r="E73" s="115">
        <v>69</v>
      </c>
      <c r="F73" s="114">
        <v>69</v>
      </c>
      <c r="G73" s="114">
        <v>66</v>
      </c>
      <c r="H73" s="114">
        <v>67</v>
      </c>
      <c r="I73" s="140">
        <v>68</v>
      </c>
      <c r="J73" s="115">
        <v>1</v>
      </c>
      <c r="K73" s="116">
        <v>1.4705882352941178</v>
      </c>
    </row>
    <row r="74" spans="1:11" ht="14.1" customHeight="1" x14ac:dyDescent="0.2">
      <c r="A74" s="306" t="s">
        <v>311</v>
      </c>
      <c r="B74" s="307" t="s">
        <v>312</v>
      </c>
      <c r="C74" s="308"/>
      <c r="D74" s="113">
        <v>0.27842082212350622</v>
      </c>
      <c r="E74" s="115">
        <v>89</v>
      </c>
      <c r="F74" s="114">
        <v>82</v>
      </c>
      <c r="G74" s="114">
        <v>82</v>
      </c>
      <c r="H74" s="114">
        <v>83</v>
      </c>
      <c r="I74" s="140">
        <v>78</v>
      </c>
      <c r="J74" s="115">
        <v>11</v>
      </c>
      <c r="K74" s="116">
        <v>14.102564102564102</v>
      </c>
    </row>
    <row r="75" spans="1:11" ht="14.1" customHeight="1" x14ac:dyDescent="0.2">
      <c r="A75" s="306" t="s">
        <v>313</v>
      </c>
      <c r="B75" s="307" t="s">
        <v>314</v>
      </c>
      <c r="C75" s="308"/>
      <c r="D75" s="113">
        <v>4.3796533817180752E-2</v>
      </c>
      <c r="E75" s="115">
        <v>14</v>
      </c>
      <c r="F75" s="114">
        <v>12</v>
      </c>
      <c r="G75" s="114">
        <v>12</v>
      </c>
      <c r="H75" s="114">
        <v>11</v>
      </c>
      <c r="I75" s="140">
        <v>11</v>
      </c>
      <c r="J75" s="115">
        <v>3</v>
      </c>
      <c r="K75" s="116">
        <v>27.272727272727273</v>
      </c>
    </row>
    <row r="76" spans="1:11" ht="14.1" customHeight="1" x14ac:dyDescent="0.2">
      <c r="A76" s="306">
        <v>91</v>
      </c>
      <c r="B76" s="307" t="s">
        <v>315</v>
      </c>
      <c r="C76" s="308"/>
      <c r="D76" s="113">
        <v>0.14703122067196397</v>
      </c>
      <c r="E76" s="115">
        <v>47</v>
      </c>
      <c r="F76" s="114">
        <v>47</v>
      </c>
      <c r="G76" s="114">
        <v>45</v>
      </c>
      <c r="H76" s="114">
        <v>42</v>
      </c>
      <c r="I76" s="140">
        <v>40</v>
      </c>
      <c r="J76" s="115">
        <v>7</v>
      </c>
      <c r="K76" s="116">
        <v>17.5</v>
      </c>
    </row>
    <row r="77" spans="1:11" ht="14.1" customHeight="1" x14ac:dyDescent="0.2">
      <c r="A77" s="306">
        <v>92</v>
      </c>
      <c r="B77" s="307" t="s">
        <v>316</v>
      </c>
      <c r="C77" s="308"/>
      <c r="D77" s="113">
        <v>1.7456047049990615</v>
      </c>
      <c r="E77" s="115">
        <v>558</v>
      </c>
      <c r="F77" s="114">
        <v>554</v>
      </c>
      <c r="G77" s="114">
        <v>563</v>
      </c>
      <c r="H77" s="114">
        <v>540</v>
      </c>
      <c r="I77" s="140">
        <v>543</v>
      </c>
      <c r="J77" s="115">
        <v>15</v>
      </c>
      <c r="K77" s="116">
        <v>2.7624309392265194</v>
      </c>
    </row>
    <row r="78" spans="1:11" ht="14.1" customHeight="1" x14ac:dyDescent="0.2">
      <c r="A78" s="306">
        <v>93</v>
      </c>
      <c r="B78" s="307" t="s">
        <v>317</v>
      </c>
      <c r="C78" s="308"/>
      <c r="D78" s="113">
        <v>0.20334104986548207</v>
      </c>
      <c r="E78" s="115">
        <v>65</v>
      </c>
      <c r="F78" s="114">
        <v>67</v>
      </c>
      <c r="G78" s="114">
        <v>68</v>
      </c>
      <c r="H78" s="114">
        <v>69</v>
      </c>
      <c r="I78" s="140">
        <v>70</v>
      </c>
      <c r="J78" s="115">
        <v>-5</v>
      </c>
      <c r="K78" s="116">
        <v>-7.1428571428571432</v>
      </c>
    </row>
    <row r="79" spans="1:11" ht="14.1" customHeight="1" x14ac:dyDescent="0.2">
      <c r="A79" s="306">
        <v>94</v>
      </c>
      <c r="B79" s="307" t="s">
        <v>318</v>
      </c>
      <c r="C79" s="308"/>
      <c r="D79" s="113">
        <v>9.3849715322530183E-2</v>
      </c>
      <c r="E79" s="115">
        <v>30</v>
      </c>
      <c r="F79" s="114">
        <v>32</v>
      </c>
      <c r="G79" s="114">
        <v>45</v>
      </c>
      <c r="H79" s="114">
        <v>43</v>
      </c>
      <c r="I79" s="140">
        <v>35</v>
      </c>
      <c r="J79" s="115">
        <v>-5</v>
      </c>
      <c r="K79" s="116">
        <v>-14.285714285714286</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t="s">
        <v>513</v>
      </c>
      <c r="E81" s="143" t="s">
        <v>513</v>
      </c>
      <c r="F81" s="144" t="s">
        <v>513</v>
      </c>
      <c r="G81" s="144" t="s">
        <v>513</v>
      </c>
      <c r="H81" s="144" t="s">
        <v>513</v>
      </c>
      <c r="I81" s="145">
        <v>0</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8362</v>
      </c>
      <c r="E12" s="114">
        <v>8760</v>
      </c>
      <c r="F12" s="114">
        <v>8955</v>
      </c>
      <c r="G12" s="114">
        <v>9024</v>
      </c>
      <c r="H12" s="140">
        <v>8890</v>
      </c>
      <c r="I12" s="115">
        <v>-528</v>
      </c>
      <c r="J12" s="116">
        <v>-5.9392575928008995</v>
      </c>
      <c r="K12"/>
      <c r="L12"/>
      <c r="M12"/>
      <c r="N12"/>
      <c r="O12"/>
      <c r="P12"/>
    </row>
    <row r="13" spans="1:16" s="110" customFormat="1" ht="14.45" customHeight="1" x14ac:dyDescent="0.2">
      <c r="A13" s="120" t="s">
        <v>105</v>
      </c>
      <c r="B13" s="119" t="s">
        <v>106</v>
      </c>
      <c r="C13" s="113">
        <v>40.229610141114563</v>
      </c>
      <c r="D13" s="115">
        <v>3364</v>
      </c>
      <c r="E13" s="114">
        <v>3439</v>
      </c>
      <c r="F13" s="114">
        <v>3530</v>
      </c>
      <c r="G13" s="114">
        <v>3531</v>
      </c>
      <c r="H13" s="140">
        <v>3486</v>
      </c>
      <c r="I13" s="115">
        <v>-122</v>
      </c>
      <c r="J13" s="116">
        <v>-3.4997131382673552</v>
      </c>
      <c r="K13"/>
      <c r="L13"/>
      <c r="M13"/>
      <c r="N13"/>
      <c r="O13"/>
      <c r="P13"/>
    </row>
    <row r="14" spans="1:16" s="110" customFormat="1" ht="14.45" customHeight="1" x14ac:dyDescent="0.2">
      <c r="A14" s="120"/>
      <c r="B14" s="119" t="s">
        <v>107</v>
      </c>
      <c r="C14" s="113">
        <v>59.770389858885437</v>
      </c>
      <c r="D14" s="115">
        <v>4998</v>
      </c>
      <c r="E14" s="114">
        <v>5321</v>
      </c>
      <c r="F14" s="114">
        <v>5425</v>
      </c>
      <c r="G14" s="114">
        <v>5493</v>
      </c>
      <c r="H14" s="140">
        <v>5404</v>
      </c>
      <c r="I14" s="115">
        <v>-406</v>
      </c>
      <c r="J14" s="116">
        <v>-7.5129533678756477</v>
      </c>
      <c r="K14"/>
      <c r="L14"/>
      <c r="M14"/>
      <c r="N14"/>
      <c r="O14"/>
      <c r="P14"/>
    </row>
    <row r="15" spans="1:16" s="110" customFormat="1" ht="14.45" customHeight="1" x14ac:dyDescent="0.2">
      <c r="A15" s="118" t="s">
        <v>105</v>
      </c>
      <c r="B15" s="121" t="s">
        <v>108</v>
      </c>
      <c r="C15" s="113">
        <v>14.099497727816312</v>
      </c>
      <c r="D15" s="115">
        <v>1179</v>
      </c>
      <c r="E15" s="114">
        <v>1281</v>
      </c>
      <c r="F15" s="114">
        <v>1337</v>
      </c>
      <c r="G15" s="114">
        <v>1389</v>
      </c>
      <c r="H15" s="140">
        <v>1299</v>
      </c>
      <c r="I15" s="115">
        <v>-120</v>
      </c>
      <c r="J15" s="116">
        <v>-9.2378752886836022</v>
      </c>
      <c r="K15"/>
      <c r="L15"/>
      <c r="M15"/>
      <c r="N15"/>
      <c r="O15"/>
      <c r="P15"/>
    </row>
    <row r="16" spans="1:16" s="110" customFormat="1" ht="14.45" customHeight="1" x14ac:dyDescent="0.2">
      <c r="A16" s="118"/>
      <c r="B16" s="121" t="s">
        <v>109</v>
      </c>
      <c r="C16" s="113">
        <v>43.219325520210475</v>
      </c>
      <c r="D16" s="115">
        <v>3614</v>
      </c>
      <c r="E16" s="114">
        <v>3800</v>
      </c>
      <c r="F16" s="114">
        <v>3898</v>
      </c>
      <c r="G16" s="114">
        <v>3916</v>
      </c>
      <c r="H16" s="140">
        <v>3941</v>
      </c>
      <c r="I16" s="115">
        <v>-327</v>
      </c>
      <c r="J16" s="116">
        <v>-8.2973864501395589</v>
      </c>
      <c r="K16"/>
      <c r="L16"/>
      <c r="M16"/>
      <c r="N16"/>
      <c r="O16"/>
      <c r="P16"/>
    </row>
    <row r="17" spans="1:16" s="110" customFormat="1" ht="14.45" customHeight="1" x14ac:dyDescent="0.2">
      <c r="A17" s="118"/>
      <c r="B17" s="121" t="s">
        <v>110</v>
      </c>
      <c r="C17" s="113">
        <v>23.259985649366179</v>
      </c>
      <c r="D17" s="115">
        <v>1945</v>
      </c>
      <c r="E17" s="114">
        <v>2016</v>
      </c>
      <c r="F17" s="114">
        <v>2047</v>
      </c>
      <c r="G17" s="114">
        <v>2071</v>
      </c>
      <c r="H17" s="140">
        <v>2056</v>
      </c>
      <c r="I17" s="115">
        <v>-111</v>
      </c>
      <c r="J17" s="116">
        <v>-5.3988326848249031</v>
      </c>
      <c r="K17"/>
      <c r="L17"/>
      <c r="M17"/>
      <c r="N17"/>
      <c r="O17"/>
      <c r="P17"/>
    </row>
    <row r="18" spans="1:16" s="110" customFormat="1" ht="14.45" customHeight="1" x14ac:dyDescent="0.2">
      <c r="A18" s="120"/>
      <c r="B18" s="121" t="s">
        <v>111</v>
      </c>
      <c r="C18" s="113">
        <v>19.421191102607033</v>
      </c>
      <c r="D18" s="115">
        <v>1624</v>
      </c>
      <c r="E18" s="114">
        <v>1663</v>
      </c>
      <c r="F18" s="114">
        <v>1673</v>
      </c>
      <c r="G18" s="114">
        <v>1648</v>
      </c>
      <c r="H18" s="140">
        <v>1594</v>
      </c>
      <c r="I18" s="115">
        <v>30</v>
      </c>
      <c r="J18" s="116">
        <v>1.8820577164366374</v>
      </c>
      <c r="K18"/>
      <c r="L18"/>
      <c r="M18"/>
      <c r="N18"/>
      <c r="O18"/>
      <c r="P18"/>
    </row>
    <row r="19" spans="1:16" s="110" customFormat="1" ht="14.45" customHeight="1" x14ac:dyDescent="0.2">
      <c r="A19" s="120"/>
      <c r="B19" s="121" t="s">
        <v>112</v>
      </c>
      <c r="C19" s="113">
        <v>2.1047596268835207</v>
      </c>
      <c r="D19" s="115">
        <v>176</v>
      </c>
      <c r="E19" s="114">
        <v>191</v>
      </c>
      <c r="F19" s="114">
        <v>201</v>
      </c>
      <c r="G19" s="114">
        <v>163</v>
      </c>
      <c r="H19" s="140">
        <v>151</v>
      </c>
      <c r="I19" s="115">
        <v>25</v>
      </c>
      <c r="J19" s="116">
        <v>16.556291390728475</v>
      </c>
      <c r="K19"/>
      <c r="L19"/>
      <c r="M19"/>
      <c r="N19"/>
      <c r="O19"/>
      <c r="P19"/>
    </row>
    <row r="20" spans="1:16" s="110" customFormat="1" ht="14.45" customHeight="1" x14ac:dyDescent="0.2">
      <c r="A20" s="120" t="s">
        <v>113</v>
      </c>
      <c r="B20" s="119" t="s">
        <v>116</v>
      </c>
      <c r="C20" s="113">
        <v>91.030853862712263</v>
      </c>
      <c r="D20" s="115">
        <v>7612</v>
      </c>
      <c r="E20" s="114">
        <v>7984</v>
      </c>
      <c r="F20" s="114">
        <v>8147</v>
      </c>
      <c r="G20" s="114">
        <v>8224</v>
      </c>
      <c r="H20" s="140">
        <v>8114</v>
      </c>
      <c r="I20" s="115">
        <v>-502</v>
      </c>
      <c r="J20" s="116">
        <v>-6.1868375647029827</v>
      </c>
      <c r="K20"/>
      <c r="L20"/>
      <c r="M20"/>
      <c r="N20"/>
      <c r="O20"/>
      <c r="P20"/>
    </row>
    <row r="21" spans="1:16" s="110" customFormat="1" ht="14.45" customHeight="1" x14ac:dyDescent="0.2">
      <c r="A21" s="123"/>
      <c r="B21" s="124" t="s">
        <v>117</v>
      </c>
      <c r="C21" s="125">
        <v>8.8495575221238933</v>
      </c>
      <c r="D21" s="143">
        <v>740</v>
      </c>
      <c r="E21" s="144">
        <v>767</v>
      </c>
      <c r="F21" s="144">
        <v>799</v>
      </c>
      <c r="G21" s="144">
        <v>788</v>
      </c>
      <c r="H21" s="145">
        <v>765</v>
      </c>
      <c r="I21" s="143">
        <v>-25</v>
      </c>
      <c r="J21" s="146">
        <v>-3.2679738562091503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90202</v>
      </c>
      <c r="E23" s="114">
        <v>94287</v>
      </c>
      <c r="F23" s="114">
        <v>94463</v>
      </c>
      <c r="G23" s="114">
        <v>94676</v>
      </c>
      <c r="H23" s="140">
        <v>94183</v>
      </c>
      <c r="I23" s="115">
        <v>-3981</v>
      </c>
      <c r="J23" s="116">
        <v>-4.2268774619623501</v>
      </c>
      <c r="K23"/>
      <c r="L23"/>
      <c r="M23"/>
      <c r="N23"/>
      <c r="O23"/>
      <c r="P23"/>
    </row>
    <row r="24" spans="1:16" s="110" customFormat="1" ht="14.45" customHeight="1" x14ac:dyDescent="0.2">
      <c r="A24" s="120" t="s">
        <v>105</v>
      </c>
      <c r="B24" s="119" t="s">
        <v>106</v>
      </c>
      <c r="C24" s="113">
        <v>40.877142413693711</v>
      </c>
      <c r="D24" s="115">
        <v>36872</v>
      </c>
      <c r="E24" s="114">
        <v>38182</v>
      </c>
      <c r="F24" s="114">
        <v>38146</v>
      </c>
      <c r="G24" s="114">
        <v>38074</v>
      </c>
      <c r="H24" s="140">
        <v>38000</v>
      </c>
      <c r="I24" s="115">
        <v>-1128</v>
      </c>
      <c r="J24" s="116">
        <v>-2.9684210526315788</v>
      </c>
      <c r="K24"/>
      <c r="L24"/>
      <c r="M24"/>
      <c r="N24"/>
      <c r="O24"/>
      <c r="P24"/>
    </row>
    <row r="25" spans="1:16" s="110" customFormat="1" ht="14.45" customHeight="1" x14ac:dyDescent="0.2">
      <c r="A25" s="120"/>
      <c r="B25" s="119" t="s">
        <v>107</v>
      </c>
      <c r="C25" s="113">
        <v>59.122857586306289</v>
      </c>
      <c r="D25" s="115">
        <v>53330</v>
      </c>
      <c r="E25" s="114">
        <v>56105</v>
      </c>
      <c r="F25" s="114">
        <v>56317</v>
      </c>
      <c r="G25" s="114">
        <v>56602</v>
      </c>
      <c r="H25" s="140">
        <v>56183</v>
      </c>
      <c r="I25" s="115">
        <v>-2853</v>
      </c>
      <c r="J25" s="116">
        <v>-5.078048520014951</v>
      </c>
      <c r="K25"/>
      <c r="L25"/>
      <c r="M25"/>
      <c r="N25"/>
      <c r="O25"/>
      <c r="P25"/>
    </row>
    <row r="26" spans="1:16" s="110" customFormat="1" ht="14.45" customHeight="1" x14ac:dyDescent="0.2">
      <c r="A26" s="118" t="s">
        <v>105</v>
      </c>
      <c r="B26" s="121" t="s">
        <v>108</v>
      </c>
      <c r="C26" s="113">
        <v>14.314538480299772</v>
      </c>
      <c r="D26" s="115">
        <v>12912</v>
      </c>
      <c r="E26" s="114">
        <v>13972</v>
      </c>
      <c r="F26" s="114">
        <v>13986</v>
      </c>
      <c r="G26" s="114">
        <v>14300</v>
      </c>
      <c r="H26" s="140">
        <v>13857</v>
      </c>
      <c r="I26" s="115">
        <v>-945</v>
      </c>
      <c r="J26" s="116">
        <v>-6.8196579346178829</v>
      </c>
      <c r="K26"/>
      <c r="L26"/>
      <c r="M26"/>
      <c r="N26"/>
      <c r="O26"/>
      <c r="P26"/>
    </row>
    <row r="27" spans="1:16" s="110" customFormat="1" ht="14.45" customHeight="1" x14ac:dyDescent="0.2">
      <c r="A27" s="118"/>
      <c r="B27" s="121" t="s">
        <v>109</v>
      </c>
      <c r="C27" s="113">
        <v>44.975721159176068</v>
      </c>
      <c r="D27" s="115">
        <v>40569</v>
      </c>
      <c r="E27" s="114">
        <v>42612</v>
      </c>
      <c r="F27" s="114">
        <v>42837</v>
      </c>
      <c r="G27" s="114">
        <v>42956</v>
      </c>
      <c r="H27" s="140">
        <v>43201</v>
      </c>
      <c r="I27" s="115">
        <v>-2632</v>
      </c>
      <c r="J27" s="116">
        <v>-6.0924515636212124</v>
      </c>
      <c r="K27"/>
      <c r="L27"/>
      <c r="M27"/>
      <c r="N27"/>
      <c r="O27"/>
      <c r="P27"/>
    </row>
    <row r="28" spans="1:16" s="110" customFormat="1" ht="14.45" customHeight="1" x14ac:dyDescent="0.2">
      <c r="A28" s="118"/>
      <c r="B28" s="121" t="s">
        <v>110</v>
      </c>
      <c r="C28" s="113">
        <v>23.415223609232612</v>
      </c>
      <c r="D28" s="115">
        <v>21121</v>
      </c>
      <c r="E28" s="114">
        <v>21639</v>
      </c>
      <c r="F28" s="114">
        <v>21716</v>
      </c>
      <c r="G28" s="114">
        <v>21785</v>
      </c>
      <c r="H28" s="140">
        <v>21700</v>
      </c>
      <c r="I28" s="115">
        <v>-579</v>
      </c>
      <c r="J28" s="116">
        <v>-2.6682027649769586</v>
      </c>
      <c r="K28"/>
      <c r="L28"/>
      <c r="M28"/>
      <c r="N28"/>
      <c r="O28"/>
      <c r="P28"/>
    </row>
    <row r="29" spans="1:16" s="110" customFormat="1" ht="14.45" customHeight="1" x14ac:dyDescent="0.2">
      <c r="A29" s="118"/>
      <c r="B29" s="121" t="s">
        <v>111</v>
      </c>
      <c r="C29" s="113">
        <v>17.294516751291546</v>
      </c>
      <c r="D29" s="115">
        <v>15600</v>
      </c>
      <c r="E29" s="114">
        <v>16064</v>
      </c>
      <c r="F29" s="114">
        <v>15924</v>
      </c>
      <c r="G29" s="114">
        <v>15635</v>
      </c>
      <c r="H29" s="140">
        <v>15425</v>
      </c>
      <c r="I29" s="115">
        <v>175</v>
      </c>
      <c r="J29" s="116">
        <v>1.1345218800648298</v>
      </c>
      <c r="K29"/>
      <c r="L29"/>
      <c r="M29"/>
      <c r="N29"/>
      <c r="O29"/>
      <c r="P29"/>
    </row>
    <row r="30" spans="1:16" s="110" customFormat="1" ht="14.45" customHeight="1" x14ac:dyDescent="0.2">
      <c r="A30" s="120"/>
      <c r="B30" s="121" t="s">
        <v>112</v>
      </c>
      <c r="C30" s="113">
        <v>1.7161482007050841</v>
      </c>
      <c r="D30" s="115">
        <v>1548</v>
      </c>
      <c r="E30" s="114">
        <v>1607</v>
      </c>
      <c r="F30" s="114">
        <v>1752</v>
      </c>
      <c r="G30" s="114">
        <v>1516</v>
      </c>
      <c r="H30" s="140">
        <v>1489</v>
      </c>
      <c r="I30" s="115">
        <v>59</v>
      </c>
      <c r="J30" s="116">
        <v>3.9623908663532572</v>
      </c>
      <c r="K30"/>
      <c r="L30"/>
      <c r="M30"/>
      <c r="N30"/>
      <c r="O30"/>
      <c r="P30"/>
    </row>
    <row r="31" spans="1:16" s="110" customFormat="1" ht="14.45" customHeight="1" x14ac:dyDescent="0.2">
      <c r="A31" s="120" t="s">
        <v>113</v>
      </c>
      <c r="B31" s="119" t="s">
        <v>116</v>
      </c>
      <c r="C31" s="113">
        <v>87.254162878871867</v>
      </c>
      <c r="D31" s="115">
        <v>78705</v>
      </c>
      <c r="E31" s="114">
        <v>82181</v>
      </c>
      <c r="F31" s="114">
        <v>82463</v>
      </c>
      <c r="G31" s="114">
        <v>82764</v>
      </c>
      <c r="H31" s="140">
        <v>82419</v>
      </c>
      <c r="I31" s="115">
        <v>-3714</v>
      </c>
      <c r="J31" s="116">
        <v>-4.5062424926291271</v>
      </c>
      <c r="K31"/>
      <c r="L31"/>
      <c r="M31"/>
      <c r="N31"/>
      <c r="O31"/>
      <c r="P31"/>
    </row>
    <row r="32" spans="1:16" s="110" customFormat="1" ht="14.45" customHeight="1" x14ac:dyDescent="0.2">
      <c r="A32" s="123"/>
      <c r="B32" s="124" t="s">
        <v>117</v>
      </c>
      <c r="C32" s="125">
        <v>12.601716148200705</v>
      </c>
      <c r="D32" s="143">
        <v>11367</v>
      </c>
      <c r="E32" s="144">
        <v>11970</v>
      </c>
      <c r="F32" s="144">
        <v>11880</v>
      </c>
      <c r="G32" s="144">
        <v>11790</v>
      </c>
      <c r="H32" s="145">
        <v>11652</v>
      </c>
      <c r="I32" s="143">
        <v>-285</v>
      </c>
      <c r="J32" s="146">
        <v>-2.4459320288362512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8695</v>
      </c>
      <c r="E56" s="114">
        <v>9034</v>
      </c>
      <c r="F56" s="114">
        <v>9200</v>
      </c>
      <c r="G56" s="114">
        <v>9283</v>
      </c>
      <c r="H56" s="140">
        <v>9052</v>
      </c>
      <c r="I56" s="115">
        <v>-357</v>
      </c>
      <c r="J56" s="116">
        <v>-3.9438798055678301</v>
      </c>
      <c r="K56"/>
      <c r="L56"/>
      <c r="M56"/>
      <c r="N56"/>
      <c r="O56"/>
      <c r="P56"/>
    </row>
    <row r="57" spans="1:16" s="110" customFormat="1" ht="14.45" customHeight="1" x14ac:dyDescent="0.2">
      <c r="A57" s="120" t="s">
        <v>105</v>
      </c>
      <c r="B57" s="119" t="s">
        <v>106</v>
      </c>
      <c r="C57" s="113">
        <v>39.436457734330077</v>
      </c>
      <c r="D57" s="115">
        <v>3429</v>
      </c>
      <c r="E57" s="114">
        <v>3498</v>
      </c>
      <c r="F57" s="114">
        <v>3567</v>
      </c>
      <c r="G57" s="114">
        <v>3567</v>
      </c>
      <c r="H57" s="140">
        <v>3483</v>
      </c>
      <c r="I57" s="115">
        <v>-54</v>
      </c>
      <c r="J57" s="116">
        <v>-1.5503875968992249</v>
      </c>
    </row>
    <row r="58" spans="1:16" s="110" customFormat="1" ht="14.45" customHeight="1" x14ac:dyDescent="0.2">
      <c r="A58" s="120"/>
      <c r="B58" s="119" t="s">
        <v>107</v>
      </c>
      <c r="C58" s="113">
        <v>60.563542265669923</v>
      </c>
      <c r="D58" s="115">
        <v>5266</v>
      </c>
      <c r="E58" s="114">
        <v>5536</v>
      </c>
      <c r="F58" s="114">
        <v>5633</v>
      </c>
      <c r="G58" s="114">
        <v>5716</v>
      </c>
      <c r="H58" s="140">
        <v>5569</v>
      </c>
      <c r="I58" s="115">
        <v>-303</v>
      </c>
      <c r="J58" s="116">
        <v>-5.4408331836954567</v>
      </c>
    </row>
    <row r="59" spans="1:16" s="110" customFormat="1" ht="14.45" customHeight="1" x14ac:dyDescent="0.2">
      <c r="A59" s="118" t="s">
        <v>105</v>
      </c>
      <c r="B59" s="121" t="s">
        <v>108</v>
      </c>
      <c r="C59" s="113">
        <v>14.76710753306498</v>
      </c>
      <c r="D59" s="115">
        <v>1284</v>
      </c>
      <c r="E59" s="114">
        <v>1377</v>
      </c>
      <c r="F59" s="114">
        <v>1391</v>
      </c>
      <c r="G59" s="114">
        <v>1429</v>
      </c>
      <c r="H59" s="140">
        <v>1314</v>
      </c>
      <c r="I59" s="115">
        <v>-30</v>
      </c>
      <c r="J59" s="116">
        <v>-2.2831050228310503</v>
      </c>
    </row>
    <row r="60" spans="1:16" s="110" customFormat="1" ht="14.45" customHeight="1" x14ac:dyDescent="0.2">
      <c r="A60" s="118"/>
      <c r="B60" s="121" t="s">
        <v>109</v>
      </c>
      <c r="C60" s="113">
        <v>42.645198389879241</v>
      </c>
      <c r="D60" s="115">
        <v>3708</v>
      </c>
      <c r="E60" s="114">
        <v>3892</v>
      </c>
      <c r="F60" s="114">
        <v>3979</v>
      </c>
      <c r="G60" s="114">
        <v>4008</v>
      </c>
      <c r="H60" s="140">
        <v>3966</v>
      </c>
      <c r="I60" s="115">
        <v>-258</v>
      </c>
      <c r="J60" s="116">
        <v>-6.5052950075642961</v>
      </c>
    </row>
    <row r="61" spans="1:16" s="110" customFormat="1" ht="14.45" customHeight="1" x14ac:dyDescent="0.2">
      <c r="A61" s="118"/>
      <c r="B61" s="121" t="s">
        <v>110</v>
      </c>
      <c r="C61" s="113">
        <v>22.898217366302472</v>
      </c>
      <c r="D61" s="115">
        <v>1991</v>
      </c>
      <c r="E61" s="114">
        <v>2048</v>
      </c>
      <c r="F61" s="114">
        <v>2106</v>
      </c>
      <c r="G61" s="114">
        <v>2129</v>
      </c>
      <c r="H61" s="140">
        <v>2117</v>
      </c>
      <c r="I61" s="115">
        <v>-126</v>
      </c>
      <c r="J61" s="116">
        <v>-5.9518186112423237</v>
      </c>
    </row>
    <row r="62" spans="1:16" s="110" customFormat="1" ht="14.45" customHeight="1" x14ac:dyDescent="0.2">
      <c r="A62" s="120"/>
      <c r="B62" s="121" t="s">
        <v>111</v>
      </c>
      <c r="C62" s="113">
        <v>19.689476710753308</v>
      </c>
      <c r="D62" s="115">
        <v>1712</v>
      </c>
      <c r="E62" s="114">
        <v>1717</v>
      </c>
      <c r="F62" s="114">
        <v>1724</v>
      </c>
      <c r="G62" s="114">
        <v>1717</v>
      </c>
      <c r="H62" s="140">
        <v>1655</v>
      </c>
      <c r="I62" s="115">
        <v>57</v>
      </c>
      <c r="J62" s="116">
        <v>3.4441087613293053</v>
      </c>
    </row>
    <row r="63" spans="1:16" s="110" customFormat="1" ht="14.45" customHeight="1" x14ac:dyDescent="0.2">
      <c r="A63" s="120"/>
      <c r="B63" s="121" t="s">
        <v>112</v>
      </c>
      <c r="C63" s="113">
        <v>2.1046578493387003</v>
      </c>
      <c r="D63" s="115">
        <v>183</v>
      </c>
      <c r="E63" s="114">
        <v>195</v>
      </c>
      <c r="F63" s="114">
        <v>206</v>
      </c>
      <c r="G63" s="114">
        <v>167</v>
      </c>
      <c r="H63" s="140">
        <v>151</v>
      </c>
      <c r="I63" s="115">
        <v>32</v>
      </c>
      <c r="J63" s="116">
        <v>21.192052980132452</v>
      </c>
    </row>
    <row r="64" spans="1:16" s="110" customFormat="1" ht="14.45" customHeight="1" x14ac:dyDescent="0.2">
      <c r="A64" s="120" t="s">
        <v>113</v>
      </c>
      <c r="B64" s="119" t="s">
        <v>116</v>
      </c>
      <c r="C64" s="113">
        <v>92.190914318573888</v>
      </c>
      <c r="D64" s="115">
        <v>8016</v>
      </c>
      <c r="E64" s="114">
        <v>8329</v>
      </c>
      <c r="F64" s="114">
        <v>8474</v>
      </c>
      <c r="G64" s="114">
        <v>8571</v>
      </c>
      <c r="H64" s="140">
        <v>8371</v>
      </c>
      <c r="I64" s="115">
        <v>-355</v>
      </c>
      <c r="J64" s="116">
        <v>-4.2408314418826905</v>
      </c>
    </row>
    <row r="65" spans="1:10" s="110" customFormat="1" ht="14.45" customHeight="1" x14ac:dyDescent="0.2">
      <c r="A65" s="123"/>
      <c r="B65" s="124" t="s">
        <v>117</v>
      </c>
      <c r="C65" s="125">
        <v>7.7400805060379527</v>
      </c>
      <c r="D65" s="143">
        <v>673</v>
      </c>
      <c r="E65" s="144">
        <v>699</v>
      </c>
      <c r="F65" s="144">
        <v>719</v>
      </c>
      <c r="G65" s="144">
        <v>701</v>
      </c>
      <c r="H65" s="145">
        <v>670</v>
      </c>
      <c r="I65" s="143">
        <v>3</v>
      </c>
      <c r="J65" s="146">
        <v>0.44776119402985076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8362</v>
      </c>
      <c r="G11" s="114">
        <v>8760</v>
      </c>
      <c r="H11" s="114">
        <v>8955</v>
      </c>
      <c r="I11" s="114">
        <v>9024</v>
      </c>
      <c r="J11" s="140">
        <v>8890</v>
      </c>
      <c r="K11" s="114">
        <v>-528</v>
      </c>
      <c r="L11" s="116">
        <v>-5.9392575928008995</v>
      </c>
    </row>
    <row r="12" spans="1:17" s="110" customFormat="1" ht="24" customHeight="1" x14ac:dyDescent="0.2">
      <c r="A12" s="604" t="s">
        <v>185</v>
      </c>
      <c r="B12" s="605"/>
      <c r="C12" s="605"/>
      <c r="D12" s="606"/>
      <c r="E12" s="113">
        <v>40.229610141114563</v>
      </c>
      <c r="F12" s="115">
        <v>3364</v>
      </c>
      <c r="G12" s="114">
        <v>3439</v>
      </c>
      <c r="H12" s="114">
        <v>3530</v>
      </c>
      <c r="I12" s="114">
        <v>3531</v>
      </c>
      <c r="J12" s="140">
        <v>3486</v>
      </c>
      <c r="K12" s="114">
        <v>-122</v>
      </c>
      <c r="L12" s="116">
        <v>-3.4997131382673552</v>
      </c>
    </row>
    <row r="13" spans="1:17" s="110" customFormat="1" ht="15" customHeight="1" x14ac:dyDescent="0.2">
      <c r="A13" s="120"/>
      <c r="B13" s="612" t="s">
        <v>107</v>
      </c>
      <c r="C13" s="612"/>
      <c r="E13" s="113">
        <v>59.770389858885437</v>
      </c>
      <c r="F13" s="115">
        <v>4998</v>
      </c>
      <c r="G13" s="114">
        <v>5321</v>
      </c>
      <c r="H13" s="114">
        <v>5425</v>
      </c>
      <c r="I13" s="114">
        <v>5493</v>
      </c>
      <c r="J13" s="140">
        <v>5404</v>
      </c>
      <c r="K13" s="114">
        <v>-406</v>
      </c>
      <c r="L13" s="116">
        <v>-7.5129533678756477</v>
      </c>
    </row>
    <row r="14" spans="1:17" s="110" customFormat="1" ht="22.5" customHeight="1" x14ac:dyDescent="0.2">
      <c r="A14" s="604" t="s">
        <v>186</v>
      </c>
      <c r="B14" s="605"/>
      <c r="C14" s="605"/>
      <c r="D14" s="606"/>
      <c r="E14" s="113">
        <v>14.099497727816312</v>
      </c>
      <c r="F14" s="115">
        <v>1179</v>
      </c>
      <c r="G14" s="114">
        <v>1281</v>
      </c>
      <c r="H14" s="114">
        <v>1337</v>
      </c>
      <c r="I14" s="114">
        <v>1389</v>
      </c>
      <c r="J14" s="140">
        <v>1299</v>
      </c>
      <c r="K14" s="114">
        <v>-120</v>
      </c>
      <c r="L14" s="116">
        <v>-9.2378752886836022</v>
      </c>
    </row>
    <row r="15" spans="1:17" s="110" customFormat="1" ht="15" customHeight="1" x14ac:dyDescent="0.2">
      <c r="A15" s="120"/>
      <c r="B15" s="119"/>
      <c r="C15" s="258" t="s">
        <v>106</v>
      </c>
      <c r="E15" s="113">
        <v>40.542832909245121</v>
      </c>
      <c r="F15" s="115">
        <v>478</v>
      </c>
      <c r="G15" s="114">
        <v>492</v>
      </c>
      <c r="H15" s="114">
        <v>510</v>
      </c>
      <c r="I15" s="114">
        <v>551</v>
      </c>
      <c r="J15" s="140">
        <v>514</v>
      </c>
      <c r="K15" s="114">
        <v>-36</v>
      </c>
      <c r="L15" s="116">
        <v>-7.0038910505836576</v>
      </c>
    </row>
    <row r="16" spans="1:17" s="110" customFormat="1" ht="15" customHeight="1" x14ac:dyDescent="0.2">
      <c r="A16" s="120"/>
      <c r="B16" s="119"/>
      <c r="C16" s="258" t="s">
        <v>107</v>
      </c>
      <c r="E16" s="113">
        <v>59.457167090754879</v>
      </c>
      <c r="F16" s="115">
        <v>701</v>
      </c>
      <c r="G16" s="114">
        <v>789</v>
      </c>
      <c r="H16" s="114">
        <v>827</v>
      </c>
      <c r="I16" s="114">
        <v>838</v>
      </c>
      <c r="J16" s="140">
        <v>785</v>
      </c>
      <c r="K16" s="114">
        <v>-84</v>
      </c>
      <c r="L16" s="116">
        <v>-10.700636942675159</v>
      </c>
    </row>
    <row r="17" spans="1:12" s="110" customFormat="1" ht="15" customHeight="1" x14ac:dyDescent="0.2">
      <c r="A17" s="120"/>
      <c r="B17" s="121" t="s">
        <v>109</v>
      </c>
      <c r="C17" s="258"/>
      <c r="E17" s="113">
        <v>43.219325520210475</v>
      </c>
      <c r="F17" s="115">
        <v>3614</v>
      </c>
      <c r="G17" s="114">
        <v>3800</v>
      </c>
      <c r="H17" s="114">
        <v>3898</v>
      </c>
      <c r="I17" s="114">
        <v>3916</v>
      </c>
      <c r="J17" s="140">
        <v>3941</v>
      </c>
      <c r="K17" s="114">
        <v>-327</v>
      </c>
      <c r="L17" s="116">
        <v>-8.2973864501395589</v>
      </c>
    </row>
    <row r="18" spans="1:12" s="110" customFormat="1" ht="15" customHeight="1" x14ac:dyDescent="0.2">
      <c r="A18" s="120"/>
      <c r="B18" s="119"/>
      <c r="C18" s="258" t="s">
        <v>106</v>
      </c>
      <c r="E18" s="113">
        <v>35.832872163807416</v>
      </c>
      <c r="F18" s="115">
        <v>1295</v>
      </c>
      <c r="G18" s="114">
        <v>1329</v>
      </c>
      <c r="H18" s="114">
        <v>1359</v>
      </c>
      <c r="I18" s="114">
        <v>1315</v>
      </c>
      <c r="J18" s="140">
        <v>1336</v>
      </c>
      <c r="K18" s="114">
        <v>-41</v>
      </c>
      <c r="L18" s="116">
        <v>-3.068862275449102</v>
      </c>
    </row>
    <row r="19" spans="1:12" s="110" customFormat="1" ht="15" customHeight="1" x14ac:dyDescent="0.2">
      <c r="A19" s="120"/>
      <c r="B19" s="119"/>
      <c r="C19" s="258" t="s">
        <v>107</v>
      </c>
      <c r="E19" s="113">
        <v>64.167127836192591</v>
      </c>
      <c r="F19" s="115">
        <v>2319</v>
      </c>
      <c r="G19" s="114">
        <v>2471</v>
      </c>
      <c r="H19" s="114">
        <v>2539</v>
      </c>
      <c r="I19" s="114">
        <v>2601</v>
      </c>
      <c r="J19" s="140">
        <v>2605</v>
      </c>
      <c r="K19" s="114">
        <v>-286</v>
      </c>
      <c r="L19" s="116">
        <v>-10.978886756238003</v>
      </c>
    </row>
    <row r="20" spans="1:12" s="110" customFormat="1" ht="15" customHeight="1" x14ac:dyDescent="0.2">
      <c r="A20" s="120"/>
      <c r="B20" s="121" t="s">
        <v>110</v>
      </c>
      <c r="C20" s="258"/>
      <c r="E20" s="113">
        <v>23.259985649366179</v>
      </c>
      <c r="F20" s="115">
        <v>1945</v>
      </c>
      <c r="G20" s="114">
        <v>2016</v>
      </c>
      <c r="H20" s="114">
        <v>2047</v>
      </c>
      <c r="I20" s="114">
        <v>2071</v>
      </c>
      <c r="J20" s="140">
        <v>2056</v>
      </c>
      <c r="K20" s="114">
        <v>-111</v>
      </c>
      <c r="L20" s="116">
        <v>-5.3988326848249031</v>
      </c>
    </row>
    <row r="21" spans="1:12" s="110" customFormat="1" ht="15" customHeight="1" x14ac:dyDescent="0.2">
      <c r="A21" s="120"/>
      <c r="B21" s="119"/>
      <c r="C21" s="258" t="s">
        <v>106</v>
      </c>
      <c r="E21" s="113">
        <v>35.167095115681235</v>
      </c>
      <c r="F21" s="115">
        <v>684</v>
      </c>
      <c r="G21" s="114">
        <v>701</v>
      </c>
      <c r="H21" s="114">
        <v>735</v>
      </c>
      <c r="I21" s="114">
        <v>749</v>
      </c>
      <c r="J21" s="140">
        <v>756</v>
      </c>
      <c r="K21" s="114">
        <v>-72</v>
      </c>
      <c r="L21" s="116">
        <v>-9.5238095238095237</v>
      </c>
    </row>
    <row r="22" spans="1:12" s="110" customFormat="1" ht="15" customHeight="1" x14ac:dyDescent="0.2">
      <c r="A22" s="120"/>
      <c r="B22" s="119"/>
      <c r="C22" s="258" t="s">
        <v>107</v>
      </c>
      <c r="E22" s="113">
        <v>64.832904884318765</v>
      </c>
      <c r="F22" s="115">
        <v>1261</v>
      </c>
      <c r="G22" s="114">
        <v>1315</v>
      </c>
      <c r="H22" s="114">
        <v>1312</v>
      </c>
      <c r="I22" s="114">
        <v>1322</v>
      </c>
      <c r="J22" s="140">
        <v>1300</v>
      </c>
      <c r="K22" s="114">
        <v>-39</v>
      </c>
      <c r="L22" s="116">
        <v>-3</v>
      </c>
    </row>
    <row r="23" spans="1:12" s="110" customFormat="1" ht="15" customHeight="1" x14ac:dyDescent="0.2">
      <c r="A23" s="120"/>
      <c r="B23" s="121" t="s">
        <v>111</v>
      </c>
      <c r="C23" s="258"/>
      <c r="E23" s="113">
        <v>19.421191102607033</v>
      </c>
      <c r="F23" s="115">
        <v>1624</v>
      </c>
      <c r="G23" s="114">
        <v>1663</v>
      </c>
      <c r="H23" s="114">
        <v>1673</v>
      </c>
      <c r="I23" s="114">
        <v>1648</v>
      </c>
      <c r="J23" s="140">
        <v>1594</v>
      </c>
      <c r="K23" s="114">
        <v>30</v>
      </c>
      <c r="L23" s="116">
        <v>1.8820577164366374</v>
      </c>
    </row>
    <row r="24" spans="1:12" s="110" customFormat="1" ht="15" customHeight="1" x14ac:dyDescent="0.2">
      <c r="A24" s="120"/>
      <c r="B24" s="119"/>
      <c r="C24" s="258" t="s">
        <v>106</v>
      </c>
      <c r="E24" s="113">
        <v>55.849753694581281</v>
      </c>
      <c r="F24" s="115">
        <v>907</v>
      </c>
      <c r="G24" s="114">
        <v>917</v>
      </c>
      <c r="H24" s="114">
        <v>926</v>
      </c>
      <c r="I24" s="114">
        <v>916</v>
      </c>
      <c r="J24" s="140">
        <v>880</v>
      </c>
      <c r="K24" s="114">
        <v>27</v>
      </c>
      <c r="L24" s="116">
        <v>3.0681818181818183</v>
      </c>
    </row>
    <row r="25" spans="1:12" s="110" customFormat="1" ht="15" customHeight="1" x14ac:dyDescent="0.2">
      <c r="A25" s="120"/>
      <c r="B25" s="119"/>
      <c r="C25" s="258" t="s">
        <v>107</v>
      </c>
      <c r="E25" s="113">
        <v>44.150246305418719</v>
      </c>
      <c r="F25" s="115">
        <v>717</v>
      </c>
      <c r="G25" s="114">
        <v>746</v>
      </c>
      <c r="H25" s="114">
        <v>747</v>
      </c>
      <c r="I25" s="114">
        <v>732</v>
      </c>
      <c r="J25" s="140">
        <v>714</v>
      </c>
      <c r="K25" s="114">
        <v>3</v>
      </c>
      <c r="L25" s="116">
        <v>0.42016806722689076</v>
      </c>
    </row>
    <row r="26" spans="1:12" s="110" customFormat="1" ht="15" customHeight="1" x14ac:dyDescent="0.2">
      <c r="A26" s="120"/>
      <c r="C26" s="121" t="s">
        <v>187</v>
      </c>
      <c r="D26" s="110" t="s">
        <v>188</v>
      </c>
      <c r="E26" s="113">
        <v>2.1047596268835207</v>
      </c>
      <c r="F26" s="115">
        <v>176</v>
      </c>
      <c r="G26" s="114">
        <v>191</v>
      </c>
      <c r="H26" s="114">
        <v>201</v>
      </c>
      <c r="I26" s="114">
        <v>163</v>
      </c>
      <c r="J26" s="140">
        <v>151</v>
      </c>
      <c r="K26" s="114">
        <v>25</v>
      </c>
      <c r="L26" s="116">
        <v>16.556291390728475</v>
      </c>
    </row>
    <row r="27" spans="1:12" s="110" customFormat="1" ht="15" customHeight="1" x14ac:dyDescent="0.2">
      <c r="A27" s="120"/>
      <c r="B27" s="119"/>
      <c r="D27" s="259" t="s">
        <v>106</v>
      </c>
      <c r="E27" s="113">
        <v>60.795454545454547</v>
      </c>
      <c r="F27" s="115">
        <v>107</v>
      </c>
      <c r="G27" s="114">
        <v>104</v>
      </c>
      <c r="H27" s="114">
        <v>100</v>
      </c>
      <c r="I27" s="114">
        <v>88</v>
      </c>
      <c r="J27" s="140">
        <v>85</v>
      </c>
      <c r="K27" s="114">
        <v>22</v>
      </c>
      <c r="L27" s="116">
        <v>25.882352941176471</v>
      </c>
    </row>
    <row r="28" spans="1:12" s="110" customFormat="1" ht="15" customHeight="1" x14ac:dyDescent="0.2">
      <c r="A28" s="120"/>
      <c r="B28" s="119"/>
      <c r="D28" s="259" t="s">
        <v>107</v>
      </c>
      <c r="E28" s="113">
        <v>39.204545454545453</v>
      </c>
      <c r="F28" s="115">
        <v>69</v>
      </c>
      <c r="G28" s="114">
        <v>87</v>
      </c>
      <c r="H28" s="114">
        <v>101</v>
      </c>
      <c r="I28" s="114">
        <v>75</v>
      </c>
      <c r="J28" s="140">
        <v>66</v>
      </c>
      <c r="K28" s="114">
        <v>3</v>
      </c>
      <c r="L28" s="116">
        <v>4.5454545454545459</v>
      </c>
    </row>
    <row r="29" spans="1:12" s="110" customFormat="1" ht="24" customHeight="1" x14ac:dyDescent="0.2">
      <c r="A29" s="604" t="s">
        <v>189</v>
      </c>
      <c r="B29" s="605"/>
      <c r="C29" s="605"/>
      <c r="D29" s="606"/>
      <c r="E29" s="113">
        <v>91.030853862712263</v>
      </c>
      <c r="F29" s="115">
        <v>7612</v>
      </c>
      <c r="G29" s="114">
        <v>7984</v>
      </c>
      <c r="H29" s="114">
        <v>8147</v>
      </c>
      <c r="I29" s="114">
        <v>8224</v>
      </c>
      <c r="J29" s="140">
        <v>8114</v>
      </c>
      <c r="K29" s="114">
        <v>-502</v>
      </c>
      <c r="L29" s="116">
        <v>-6.1868375647029827</v>
      </c>
    </row>
    <row r="30" spans="1:12" s="110" customFormat="1" ht="15" customHeight="1" x14ac:dyDescent="0.2">
      <c r="A30" s="120"/>
      <c r="B30" s="119"/>
      <c r="C30" s="258" t="s">
        <v>106</v>
      </c>
      <c r="E30" s="113">
        <v>39.753021544929062</v>
      </c>
      <c r="F30" s="115">
        <v>3026</v>
      </c>
      <c r="G30" s="114">
        <v>3108</v>
      </c>
      <c r="H30" s="114">
        <v>3179</v>
      </c>
      <c r="I30" s="114">
        <v>3193</v>
      </c>
      <c r="J30" s="140">
        <v>3144</v>
      </c>
      <c r="K30" s="114">
        <v>-118</v>
      </c>
      <c r="L30" s="116">
        <v>-3.7531806615776082</v>
      </c>
    </row>
    <row r="31" spans="1:12" s="110" customFormat="1" ht="15" customHeight="1" x14ac:dyDescent="0.2">
      <c r="A31" s="120"/>
      <c r="B31" s="119"/>
      <c r="C31" s="258" t="s">
        <v>107</v>
      </c>
      <c r="E31" s="113">
        <v>60.246978455070938</v>
      </c>
      <c r="F31" s="115">
        <v>4586</v>
      </c>
      <c r="G31" s="114">
        <v>4876</v>
      </c>
      <c r="H31" s="114">
        <v>4968</v>
      </c>
      <c r="I31" s="114">
        <v>5031</v>
      </c>
      <c r="J31" s="140">
        <v>4970</v>
      </c>
      <c r="K31" s="114">
        <v>-384</v>
      </c>
      <c r="L31" s="116">
        <v>-7.7263581488933601</v>
      </c>
    </row>
    <row r="32" spans="1:12" s="110" customFormat="1" ht="15" customHeight="1" x14ac:dyDescent="0.2">
      <c r="A32" s="120"/>
      <c r="B32" s="119" t="s">
        <v>117</v>
      </c>
      <c r="C32" s="258"/>
      <c r="E32" s="113">
        <v>8.8495575221238933</v>
      </c>
      <c r="F32" s="114">
        <v>740</v>
      </c>
      <c r="G32" s="114">
        <v>767</v>
      </c>
      <c r="H32" s="114">
        <v>799</v>
      </c>
      <c r="I32" s="114">
        <v>788</v>
      </c>
      <c r="J32" s="140">
        <v>765</v>
      </c>
      <c r="K32" s="114">
        <v>-25</v>
      </c>
      <c r="L32" s="116">
        <v>-3.2679738562091503</v>
      </c>
    </row>
    <row r="33" spans="1:12" s="110" customFormat="1" ht="15" customHeight="1" x14ac:dyDescent="0.2">
      <c r="A33" s="120"/>
      <c r="B33" s="119"/>
      <c r="C33" s="258" t="s">
        <v>106</v>
      </c>
      <c r="E33" s="113">
        <v>45.405405405405403</v>
      </c>
      <c r="F33" s="114">
        <v>336</v>
      </c>
      <c r="G33" s="114">
        <v>330</v>
      </c>
      <c r="H33" s="114">
        <v>350</v>
      </c>
      <c r="I33" s="114">
        <v>337</v>
      </c>
      <c r="J33" s="140">
        <v>338</v>
      </c>
      <c r="K33" s="114">
        <v>-2</v>
      </c>
      <c r="L33" s="116">
        <v>-0.59171597633136097</v>
      </c>
    </row>
    <row r="34" spans="1:12" s="110" customFormat="1" ht="15" customHeight="1" x14ac:dyDescent="0.2">
      <c r="A34" s="120"/>
      <c r="B34" s="119"/>
      <c r="C34" s="258" t="s">
        <v>107</v>
      </c>
      <c r="E34" s="113">
        <v>54.594594594594597</v>
      </c>
      <c r="F34" s="114">
        <v>404</v>
      </c>
      <c r="G34" s="114">
        <v>437</v>
      </c>
      <c r="H34" s="114">
        <v>449</v>
      </c>
      <c r="I34" s="114">
        <v>451</v>
      </c>
      <c r="J34" s="140">
        <v>427</v>
      </c>
      <c r="K34" s="114">
        <v>-23</v>
      </c>
      <c r="L34" s="116">
        <v>-5.3864168618266977</v>
      </c>
    </row>
    <row r="35" spans="1:12" s="110" customFormat="1" ht="24" customHeight="1" x14ac:dyDescent="0.2">
      <c r="A35" s="604" t="s">
        <v>192</v>
      </c>
      <c r="B35" s="605"/>
      <c r="C35" s="605"/>
      <c r="D35" s="606"/>
      <c r="E35" s="113">
        <v>18.643865104042096</v>
      </c>
      <c r="F35" s="114">
        <v>1559</v>
      </c>
      <c r="G35" s="114">
        <v>1636</v>
      </c>
      <c r="H35" s="114">
        <v>1705</v>
      </c>
      <c r="I35" s="114">
        <v>1762</v>
      </c>
      <c r="J35" s="114">
        <v>1694</v>
      </c>
      <c r="K35" s="318">
        <v>-135</v>
      </c>
      <c r="L35" s="319">
        <v>-7.9693034238488787</v>
      </c>
    </row>
    <row r="36" spans="1:12" s="110" customFormat="1" ht="15" customHeight="1" x14ac:dyDescent="0.2">
      <c r="A36" s="120"/>
      <c r="B36" s="119"/>
      <c r="C36" s="258" t="s">
        <v>106</v>
      </c>
      <c r="E36" s="113">
        <v>38.165490699166135</v>
      </c>
      <c r="F36" s="114">
        <v>595</v>
      </c>
      <c r="G36" s="114">
        <v>619</v>
      </c>
      <c r="H36" s="114">
        <v>637</v>
      </c>
      <c r="I36" s="114">
        <v>677</v>
      </c>
      <c r="J36" s="114">
        <v>664</v>
      </c>
      <c r="K36" s="318">
        <v>-69</v>
      </c>
      <c r="L36" s="116">
        <v>-10.391566265060241</v>
      </c>
    </row>
    <row r="37" spans="1:12" s="110" customFormat="1" ht="15" customHeight="1" x14ac:dyDescent="0.2">
      <c r="A37" s="120"/>
      <c r="B37" s="119"/>
      <c r="C37" s="258" t="s">
        <v>107</v>
      </c>
      <c r="E37" s="113">
        <v>61.834509300833865</v>
      </c>
      <c r="F37" s="114">
        <v>964</v>
      </c>
      <c r="G37" s="114">
        <v>1017</v>
      </c>
      <c r="H37" s="114">
        <v>1068</v>
      </c>
      <c r="I37" s="114">
        <v>1085</v>
      </c>
      <c r="J37" s="140">
        <v>1030</v>
      </c>
      <c r="K37" s="114">
        <v>-66</v>
      </c>
      <c r="L37" s="116">
        <v>-6.407766990291262</v>
      </c>
    </row>
    <row r="38" spans="1:12" s="110" customFormat="1" ht="15" customHeight="1" x14ac:dyDescent="0.2">
      <c r="A38" s="120"/>
      <c r="B38" s="119" t="s">
        <v>328</v>
      </c>
      <c r="C38" s="258"/>
      <c r="E38" s="113">
        <v>60.26070318105716</v>
      </c>
      <c r="F38" s="114">
        <v>5039</v>
      </c>
      <c r="G38" s="114">
        <v>5198</v>
      </c>
      <c r="H38" s="114">
        <v>5289</v>
      </c>
      <c r="I38" s="114">
        <v>5271</v>
      </c>
      <c r="J38" s="140">
        <v>5205</v>
      </c>
      <c r="K38" s="114">
        <v>-166</v>
      </c>
      <c r="L38" s="116">
        <v>-3.1892411143131603</v>
      </c>
    </row>
    <row r="39" spans="1:12" s="110" customFormat="1" ht="15" customHeight="1" x14ac:dyDescent="0.2">
      <c r="A39" s="120"/>
      <c r="B39" s="119"/>
      <c r="C39" s="258" t="s">
        <v>106</v>
      </c>
      <c r="E39" s="113">
        <v>42.528279420519944</v>
      </c>
      <c r="F39" s="115">
        <v>2143</v>
      </c>
      <c r="G39" s="114">
        <v>2152</v>
      </c>
      <c r="H39" s="114">
        <v>2210</v>
      </c>
      <c r="I39" s="114">
        <v>2163</v>
      </c>
      <c r="J39" s="140">
        <v>2133</v>
      </c>
      <c r="K39" s="114">
        <v>10</v>
      </c>
      <c r="L39" s="116">
        <v>0.46882325363338023</v>
      </c>
    </row>
    <row r="40" spans="1:12" s="110" customFormat="1" ht="15" customHeight="1" x14ac:dyDescent="0.2">
      <c r="A40" s="120"/>
      <c r="B40" s="119"/>
      <c r="C40" s="258" t="s">
        <v>107</v>
      </c>
      <c r="E40" s="113">
        <v>57.471720579480056</v>
      </c>
      <c r="F40" s="115">
        <v>2896</v>
      </c>
      <c r="G40" s="114">
        <v>3046</v>
      </c>
      <c r="H40" s="114">
        <v>3079</v>
      </c>
      <c r="I40" s="114">
        <v>3108</v>
      </c>
      <c r="J40" s="140">
        <v>3072</v>
      </c>
      <c r="K40" s="114">
        <v>-176</v>
      </c>
      <c r="L40" s="116">
        <v>-5.729166666666667</v>
      </c>
    </row>
    <row r="41" spans="1:12" s="110" customFormat="1" ht="15" customHeight="1" x14ac:dyDescent="0.2">
      <c r="A41" s="120"/>
      <c r="B41" s="320" t="s">
        <v>517</v>
      </c>
      <c r="C41" s="258"/>
      <c r="E41" s="113">
        <v>5.5967471896675436</v>
      </c>
      <c r="F41" s="115">
        <v>468</v>
      </c>
      <c r="G41" s="114">
        <v>505</v>
      </c>
      <c r="H41" s="114">
        <v>499</v>
      </c>
      <c r="I41" s="114">
        <v>494</v>
      </c>
      <c r="J41" s="140">
        <v>480</v>
      </c>
      <c r="K41" s="114">
        <v>-12</v>
      </c>
      <c r="L41" s="116">
        <v>-2.5</v>
      </c>
    </row>
    <row r="42" spans="1:12" s="110" customFormat="1" ht="15" customHeight="1" x14ac:dyDescent="0.2">
      <c r="A42" s="120"/>
      <c r="B42" s="119"/>
      <c r="C42" s="268" t="s">
        <v>106</v>
      </c>
      <c r="D42" s="182"/>
      <c r="E42" s="113">
        <v>45.726495726495727</v>
      </c>
      <c r="F42" s="115">
        <v>214</v>
      </c>
      <c r="G42" s="114">
        <v>227</v>
      </c>
      <c r="H42" s="114">
        <v>224</v>
      </c>
      <c r="I42" s="114">
        <v>219</v>
      </c>
      <c r="J42" s="140">
        <v>209</v>
      </c>
      <c r="K42" s="114">
        <v>5</v>
      </c>
      <c r="L42" s="116">
        <v>2.3923444976076556</v>
      </c>
    </row>
    <row r="43" spans="1:12" s="110" customFormat="1" ht="15" customHeight="1" x14ac:dyDescent="0.2">
      <c r="A43" s="120"/>
      <c r="B43" s="119"/>
      <c r="C43" s="268" t="s">
        <v>107</v>
      </c>
      <c r="D43" s="182"/>
      <c r="E43" s="113">
        <v>54.273504273504273</v>
      </c>
      <c r="F43" s="115">
        <v>254</v>
      </c>
      <c r="G43" s="114">
        <v>278</v>
      </c>
      <c r="H43" s="114">
        <v>275</v>
      </c>
      <c r="I43" s="114">
        <v>275</v>
      </c>
      <c r="J43" s="140">
        <v>271</v>
      </c>
      <c r="K43" s="114">
        <v>-17</v>
      </c>
      <c r="L43" s="116">
        <v>-6.2730627306273066</v>
      </c>
    </row>
    <row r="44" spans="1:12" s="110" customFormat="1" ht="15" customHeight="1" x14ac:dyDescent="0.2">
      <c r="A44" s="120"/>
      <c r="B44" s="119" t="s">
        <v>205</v>
      </c>
      <c r="C44" s="268"/>
      <c r="D44" s="182"/>
      <c r="E44" s="113">
        <v>15.498684525233198</v>
      </c>
      <c r="F44" s="115">
        <v>1296</v>
      </c>
      <c r="G44" s="114">
        <v>1421</v>
      </c>
      <c r="H44" s="114">
        <v>1462</v>
      </c>
      <c r="I44" s="114">
        <v>1497</v>
      </c>
      <c r="J44" s="140">
        <v>1511</v>
      </c>
      <c r="K44" s="114">
        <v>-215</v>
      </c>
      <c r="L44" s="116">
        <v>-14.228987425545997</v>
      </c>
    </row>
    <row r="45" spans="1:12" s="110" customFormat="1" ht="15" customHeight="1" x14ac:dyDescent="0.2">
      <c r="A45" s="120"/>
      <c r="B45" s="119"/>
      <c r="C45" s="268" t="s">
        <v>106</v>
      </c>
      <c r="D45" s="182"/>
      <c r="E45" s="113">
        <v>31.790123456790123</v>
      </c>
      <c r="F45" s="115">
        <v>412</v>
      </c>
      <c r="G45" s="114">
        <v>441</v>
      </c>
      <c r="H45" s="114">
        <v>459</v>
      </c>
      <c r="I45" s="114">
        <v>472</v>
      </c>
      <c r="J45" s="140">
        <v>480</v>
      </c>
      <c r="K45" s="114">
        <v>-68</v>
      </c>
      <c r="L45" s="116">
        <v>-14.166666666666666</v>
      </c>
    </row>
    <row r="46" spans="1:12" s="110" customFormat="1" ht="15" customHeight="1" x14ac:dyDescent="0.2">
      <c r="A46" s="123"/>
      <c r="B46" s="124"/>
      <c r="C46" s="260" t="s">
        <v>107</v>
      </c>
      <c r="D46" s="261"/>
      <c r="E46" s="125">
        <v>68.209876543209873</v>
      </c>
      <c r="F46" s="143">
        <v>884</v>
      </c>
      <c r="G46" s="144">
        <v>980</v>
      </c>
      <c r="H46" s="144">
        <v>1003</v>
      </c>
      <c r="I46" s="144">
        <v>1025</v>
      </c>
      <c r="J46" s="145">
        <v>1031</v>
      </c>
      <c r="K46" s="144">
        <v>-147</v>
      </c>
      <c r="L46" s="146">
        <v>-14.25800193986421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8362</v>
      </c>
      <c r="E11" s="114">
        <v>8760</v>
      </c>
      <c r="F11" s="114">
        <v>8955</v>
      </c>
      <c r="G11" s="114">
        <v>9024</v>
      </c>
      <c r="H11" s="140">
        <v>8890</v>
      </c>
      <c r="I11" s="115">
        <v>-528</v>
      </c>
      <c r="J11" s="116">
        <v>-5.9392575928008995</v>
      </c>
    </row>
    <row r="12" spans="1:15" s="110" customFormat="1" ht="24.95" customHeight="1" x14ac:dyDescent="0.2">
      <c r="A12" s="193" t="s">
        <v>132</v>
      </c>
      <c r="B12" s="194" t="s">
        <v>133</v>
      </c>
      <c r="C12" s="113">
        <v>1.7699115044247788</v>
      </c>
      <c r="D12" s="115">
        <v>148</v>
      </c>
      <c r="E12" s="114">
        <v>145</v>
      </c>
      <c r="F12" s="114">
        <v>147</v>
      </c>
      <c r="G12" s="114">
        <v>153</v>
      </c>
      <c r="H12" s="140">
        <v>145</v>
      </c>
      <c r="I12" s="115">
        <v>3</v>
      </c>
      <c r="J12" s="116">
        <v>2.0689655172413794</v>
      </c>
    </row>
    <row r="13" spans="1:15" s="110" customFormat="1" ht="24.95" customHeight="1" x14ac:dyDescent="0.2">
      <c r="A13" s="193" t="s">
        <v>134</v>
      </c>
      <c r="B13" s="199" t="s">
        <v>214</v>
      </c>
      <c r="C13" s="113">
        <v>0.65773738340110022</v>
      </c>
      <c r="D13" s="115">
        <v>55</v>
      </c>
      <c r="E13" s="114">
        <v>54</v>
      </c>
      <c r="F13" s="114">
        <v>55</v>
      </c>
      <c r="G13" s="114">
        <v>51</v>
      </c>
      <c r="H13" s="140">
        <v>48</v>
      </c>
      <c r="I13" s="115">
        <v>7</v>
      </c>
      <c r="J13" s="116">
        <v>14.583333333333334</v>
      </c>
    </row>
    <row r="14" spans="1:15" s="287" customFormat="1" ht="24.95" customHeight="1" x14ac:dyDescent="0.2">
      <c r="A14" s="193" t="s">
        <v>215</v>
      </c>
      <c r="B14" s="199" t="s">
        <v>137</v>
      </c>
      <c r="C14" s="113">
        <v>8.6701745993781394</v>
      </c>
      <c r="D14" s="115">
        <v>725</v>
      </c>
      <c r="E14" s="114">
        <v>752</v>
      </c>
      <c r="F14" s="114">
        <v>775</v>
      </c>
      <c r="G14" s="114">
        <v>760</v>
      </c>
      <c r="H14" s="140">
        <v>754</v>
      </c>
      <c r="I14" s="115">
        <v>-29</v>
      </c>
      <c r="J14" s="116">
        <v>-3.8461538461538463</v>
      </c>
      <c r="K14" s="110"/>
      <c r="L14" s="110"/>
      <c r="M14" s="110"/>
      <c r="N14" s="110"/>
      <c r="O14" s="110"/>
    </row>
    <row r="15" spans="1:15" s="110" customFormat="1" ht="24.95" customHeight="1" x14ac:dyDescent="0.2">
      <c r="A15" s="193" t="s">
        <v>216</v>
      </c>
      <c r="B15" s="199" t="s">
        <v>217</v>
      </c>
      <c r="C15" s="113">
        <v>3.7431236546280795</v>
      </c>
      <c r="D15" s="115">
        <v>313</v>
      </c>
      <c r="E15" s="114">
        <v>332</v>
      </c>
      <c r="F15" s="114">
        <v>333</v>
      </c>
      <c r="G15" s="114">
        <v>326</v>
      </c>
      <c r="H15" s="140">
        <v>322</v>
      </c>
      <c r="I15" s="115">
        <v>-9</v>
      </c>
      <c r="J15" s="116">
        <v>-2.7950310559006213</v>
      </c>
    </row>
    <row r="16" spans="1:15" s="287" customFormat="1" ht="24.95" customHeight="1" x14ac:dyDescent="0.2">
      <c r="A16" s="193" t="s">
        <v>218</v>
      </c>
      <c r="B16" s="199" t="s">
        <v>141</v>
      </c>
      <c r="C16" s="113">
        <v>3.5517818703659412</v>
      </c>
      <c r="D16" s="115">
        <v>297</v>
      </c>
      <c r="E16" s="114">
        <v>295</v>
      </c>
      <c r="F16" s="114">
        <v>309</v>
      </c>
      <c r="G16" s="114">
        <v>294</v>
      </c>
      <c r="H16" s="140">
        <v>303</v>
      </c>
      <c r="I16" s="115">
        <v>-6</v>
      </c>
      <c r="J16" s="116">
        <v>-1.9801980198019802</v>
      </c>
      <c r="K16" s="110"/>
      <c r="L16" s="110"/>
      <c r="M16" s="110"/>
      <c r="N16" s="110"/>
      <c r="O16" s="110"/>
    </row>
    <row r="17" spans="1:15" s="110" customFormat="1" ht="24.95" customHeight="1" x14ac:dyDescent="0.2">
      <c r="A17" s="193" t="s">
        <v>142</v>
      </c>
      <c r="B17" s="199" t="s">
        <v>220</v>
      </c>
      <c r="C17" s="113">
        <v>1.3752690743841187</v>
      </c>
      <c r="D17" s="115">
        <v>115</v>
      </c>
      <c r="E17" s="114">
        <v>125</v>
      </c>
      <c r="F17" s="114">
        <v>133</v>
      </c>
      <c r="G17" s="114">
        <v>140</v>
      </c>
      <c r="H17" s="140">
        <v>129</v>
      </c>
      <c r="I17" s="115">
        <v>-14</v>
      </c>
      <c r="J17" s="116">
        <v>-10.852713178294573</v>
      </c>
    </row>
    <row r="18" spans="1:15" s="287" customFormat="1" ht="24.95" customHeight="1" x14ac:dyDescent="0.2">
      <c r="A18" s="201" t="s">
        <v>144</v>
      </c>
      <c r="B18" s="202" t="s">
        <v>145</v>
      </c>
      <c r="C18" s="113">
        <v>5.8359244199952167</v>
      </c>
      <c r="D18" s="115">
        <v>488</v>
      </c>
      <c r="E18" s="114">
        <v>498</v>
      </c>
      <c r="F18" s="114">
        <v>509</v>
      </c>
      <c r="G18" s="114">
        <v>503</v>
      </c>
      <c r="H18" s="140">
        <v>499</v>
      </c>
      <c r="I18" s="115">
        <v>-11</v>
      </c>
      <c r="J18" s="116">
        <v>-2.2044088176352705</v>
      </c>
      <c r="K18" s="110"/>
      <c r="L18" s="110"/>
      <c r="M18" s="110"/>
      <c r="N18" s="110"/>
      <c r="O18" s="110"/>
    </row>
    <row r="19" spans="1:15" s="110" customFormat="1" ht="24.95" customHeight="1" x14ac:dyDescent="0.2">
      <c r="A19" s="193" t="s">
        <v>146</v>
      </c>
      <c r="B19" s="199" t="s">
        <v>147</v>
      </c>
      <c r="C19" s="113">
        <v>17.878497966993542</v>
      </c>
      <c r="D19" s="115">
        <v>1495</v>
      </c>
      <c r="E19" s="114">
        <v>1498</v>
      </c>
      <c r="F19" s="114">
        <v>1439</v>
      </c>
      <c r="G19" s="114">
        <v>1440</v>
      </c>
      <c r="H19" s="140">
        <v>1459</v>
      </c>
      <c r="I19" s="115">
        <v>36</v>
      </c>
      <c r="J19" s="116">
        <v>2.4674434544208363</v>
      </c>
    </row>
    <row r="20" spans="1:15" s="287" customFormat="1" ht="24.95" customHeight="1" x14ac:dyDescent="0.2">
      <c r="A20" s="193" t="s">
        <v>148</v>
      </c>
      <c r="B20" s="199" t="s">
        <v>149</v>
      </c>
      <c r="C20" s="113">
        <v>6.756756756756757</v>
      </c>
      <c r="D20" s="115">
        <v>565</v>
      </c>
      <c r="E20" s="114">
        <v>587</v>
      </c>
      <c r="F20" s="114">
        <v>601</v>
      </c>
      <c r="G20" s="114">
        <v>603</v>
      </c>
      <c r="H20" s="140">
        <v>624</v>
      </c>
      <c r="I20" s="115">
        <v>-59</v>
      </c>
      <c r="J20" s="116">
        <v>-9.4551282051282044</v>
      </c>
      <c r="K20" s="110"/>
      <c r="L20" s="110"/>
      <c r="M20" s="110"/>
      <c r="N20" s="110"/>
      <c r="O20" s="110"/>
    </row>
    <row r="21" spans="1:15" s="110" customFormat="1" ht="24.95" customHeight="1" x14ac:dyDescent="0.2">
      <c r="A21" s="201" t="s">
        <v>150</v>
      </c>
      <c r="B21" s="202" t="s">
        <v>151</v>
      </c>
      <c r="C21" s="113">
        <v>12.556804592202822</v>
      </c>
      <c r="D21" s="115">
        <v>1050</v>
      </c>
      <c r="E21" s="114">
        <v>1289</v>
      </c>
      <c r="F21" s="114">
        <v>1420</v>
      </c>
      <c r="G21" s="114">
        <v>1381</v>
      </c>
      <c r="H21" s="140">
        <v>1291</v>
      </c>
      <c r="I21" s="115">
        <v>-241</v>
      </c>
      <c r="J21" s="116">
        <v>-18.667699457784664</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0.96866778282707489</v>
      </c>
      <c r="D23" s="115">
        <v>81</v>
      </c>
      <c r="E23" s="114">
        <v>86</v>
      </c>
      <c r="F23" s="114">
        <v>89</v>
      </c>
      <c r="G23" s="114">
        <v>90</v>
      </c>
      <c r="H23" s="140">
        <v>83</v>
      </c>
      <c r="I23" s="115">
        <v>-2</v>
      </c>
      <c r="J23" s="116">
        <v>-2.4096385542168677</v>
      </c>
    </row>
    <row r="24" spans="1:15" s="110" customFormat="1" ht="24.95" customHeight="1" x14ac:dyDescent="0.2">
      <c r="A24" s="193" t="s">
        <v>156</v>
      </c>
      <c r="B24" s="199" t="s">
        <v>221</v>
      </c>
      <c r="C24" s="113">
        <v>7.4384118631906242</v>
      </c>
      <c r="D24" s="115">
        <v>622</v>
      </c>
      <c r="E24" s="114">
        <v>641</v>
      </c>
      <c r="F24" s="114">
        <v>624</v>
      </c>
      <c r="G24" s="114">
        <v>675</v>
      </c>
      <c r="H24" s="140">
        <v>735</v>
      </c>
      <c r="I24" s="115">
        <v>-113</v>
      </c>
      <c r="J24" s="116">
        <v>-15.374149659863946</v>
      </c>
    </row>
    <row r="25" spans="1:15" s="110" customFormat="1" ht="24.95" customHeight="1" x14ac:dyDescent="0.2">
      <c r="A25" s="193" t="s">
        <v>222</v>
      </c>
      <c r="B25" s="204" t="s">
        <v>159</v>
      </c>
      <c r="C25" s="113">
        <v>7.7613011241329826</v>
      </c>
      <c r="D25" s="115">
        <v>649</v>
      </c>
      <c r="E25" s="114">
        <v>646</v>
      </c>
      <c r="F25" s="114">
        <v>658</v>
      </c>
      <c r="G25" s="114">
        <v>670</v>
      </c>
      <c r="H25" s="140">
        <v>647</v>
      </c>
      <c r="I25" s="115">
        <v>2</v>
      </c>
      <c r="J25" s="116">
        <v>0.30911901081916537</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2.8820856254484575</v>
      </c>
      <c r="D27" s="115">
        <v>241</v>
      </c>
      <c r="E27" s="114">
        <v>278</v>
      </c>
      <c r="F27" s="114">
        <v>294</v>
      </c>
      <c r="G27" s="114">
        <v>317</v>
      </c>
      <c r="H27" s="140">
        <v>283</v>
      </c>
      <c r="I27" s="115">
        <v>-42</v>
      </c>
      <c r="J27" s="116">
        <v>-14.840989399293287</v>
      </c>
    </row>
    <row r="28" spans="1:15" s="110" customFormat="1" ht="24.95" customHeight="1" x14ac:dyDescent="0.2">
      <c r="A28" s="193" t="s">
        <v>163</v>
      </c>
      <c r="B28" s="199" t="s">
        <v>164</v>
      </c>
      <c r="C28" s="113">
        <v>1.4709399665151877</v>
      </c>
      <c r="D28" s="115">
        <v>123</v>
      </c>
      <c r="E28" s="114">
        <v>119</v>
      </c>
      <c r="F28" s="114">
        <v>127</v>
      </c>
      <c r="G28" s="114">
        <v>136</v>
      </c>
      <c r="H28" s="140">
        <v>137</v>
      </c>
      <c r="I28" s="115">
        <v>-14</v>
      </c>
      <c r="J28" s="116">
        <v>-10.218978102189782</v>
      </c>
    </row>
    <row r="29" spans="1:15" s="110" customFormat="1" ht="24.95" customHeight="1" x14ac:dyDescent="0.2">
      <c r="A29" s="193">
        <v>86</v>
      </c>
      <c r="B29" s="199" t="s">
        <v>165</v>
      </c>
      <c r="C29" s="113">
        <v>8.0124372159770392</v>
      </c>
      <c r="D29" s="115">
        <v>670</v>
      </c>
      <c r="E29" s="114">
        <v>682</v>
      </c>
      <c r="F29" s="114">
        <v>691</v>
      </c>
      <c r="G29" s="114">
        <v>693</v>
      </c>
      <c r="H29" s="140">
        <v>695</v>
      </c>
      <c r="I29" s="115">
        <v>-25</v>
      </c>
      <c r="J29" s="116">
        <v>-3.5971223021582732</v>
      </c>
    </row>
    <row r="30" spans="1:15" s="110" customFormat="1" ht="24.95" customHeight="1" x14ac:dyDescent="0.2">
      <c r="A30" s="193">
        <v>87.88</v>
      </c>
      <c r="B30" s="204" t="s">
        <v>166</v>
      </c>
      <c r="C30" s="113">
        <v>5.166228175077733</v>
      </c>
      <c r="D30" s="115">
        <v>432</v>
      </c>
      <c r="E30" s="114">
        <v>427</v>
      </c>
      <c r="F30" s="114">
        <v>423</v>
      </c>
      <c r="G30" s="114">
        <v>426</v>
      </c>
      <c r="H30" s="140">
        <v>407</v>
      </c>
      <c r="I30" s="115">
        <v>25</v>
      </c>
      <c r="J30" s="116">
        <v>6.1425061425061429</v>
      </c>
    </row>
    <row r="31" spans="1:15" s="110" customFormat="1" ht="24.95" customHeight="1" x14ac:dyDescent="0.2">
      <c r="A31" s="193" t="s">
        <v>167</v>
      </c>
      <c r="B31" s="199" t="s">
        <v>168</v>
      </c>
      <c r="C31" s="113">
        <v>10.535756995933987</v>
      </c>
      <c r="D31" s="115">
        <v>881</v>
      </c>
      <c r="E31" s="114">
        <v>940</v>
      </c>
      <c r="F31" s="114">
        <v>988</v>
      </c>
      <c r="G31" s="114">
        <v>1011</v>
      </c>
      <c r="H31" s="140">
        <v>963</v>
      </c>
      <c r="I31" s="115">
        <v>-82</v>
      </c>
      <c r="J31" s="116">
        <v>-8.5150571131879538</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1.7699115044247788</v>
      </c>
      <c r="D34" s="115">
        <v>148</v>
      </c>
      <c r="E34" s="114">
        <v>145</v>
      </c>
      <c r="F34" s="114">
        <v>147</v>
      </c>
      <c r="G34" s="114">
        <v>153</v>
      </c>
      <c r="H34" s="140">
        <v>145</v>
      </c>
      <c r="I34" s="115">
        <v>3</v>
      </c>
      <c r="J34" s="116">
        <v>2.0689655172413794</v>
      </c>
    </row>
    <row r="35" spans="1:10" s="110" customFormat="1" ht="24.95" customHeight="1" x14ac:dyDescent="0.2">
      <c r="A35" s="292" t="s">
        <v>171</v>
      </c>
      <c r="B35" s="293" t="s">
        <v>172</v>
      </c>
      <c r="C35" s="113">
        <v>15.163836402774455</v>
      </c>
      <c r="D35" s="115">
        <v>1268</v>
      </c>
      <c r="E35" s="114">
        <v>1304</v>
      </c>
      <c r="F35" s="114">
        <v>1339</v>
      </c>
      <c r="G35" s="114">
        <v>1314</v>
      </c>
      <c r="H35" s="140">
        <v>1301</v>
      </c>
      <c r="I35" s="115">
        <v>-33</v>
      </c>
      <c r="J35" s="116">
        <v>-2.536510376633359</v>
      </c>
    </row>
    <row r="36" spans="1:10" s="110" customFormat="1" ht="24.95" customHeight="1" x14ac:dyDescent="0.2">
      <c r="A36" s="294" t="s">
        <v>173</v>
      </c>
      <c r="B36" s="295" t="s">
        <v>174</v>
      </c>
      <c r="C36" s="125">
        <v>83.066252092800767</v>
      </c>
      <c r="D36" s="143">
        <v>6946</v>
      </c>
      <c r="E36" s="144">
        <v>7311</v>
      </c>
      <c r="F36" s="144">
        <v>7469</v>
      </c>
      <c r="G36" s="144">
        <v>7557</v>
      </c>
      <c r="H36" s="145">
        <v>7443</v>
      </c>
      <c r="I36" s="143">
        <v>-497</v>
      </c>
      <c r="J36" s="146">
        <v>-6.6774150208249363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8362</v>
      </c>
      <c r="F11" s="264">
        <v>8760</v>
      </c>
      <c r="G11" s="264">
        <v>8955</v>
      </c>
      <c r="H11" s="264">
        <v>9024</v>
      </c>
      <c r="I11" s="265">
        <v>8890</v>
      </c>
      <c r="J11" s="263">
        <v>-528</v>
      </c>
      <c r="K11" s="266">
        <v>-5.9392575928008995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39.631667065295382</v>
      </c>
      <c r="E13" s="115">
        <v>3314</v>
      </c>
      <c r="F13" s="114">
        <v>3449</v>
      </c>
      <c r="G13" s="114">
        <v>3527</v>
      </c>
      <c r="H13" s="114">
        <v>3594</v>
      </c>
      <c r="I13" s="140">
        <v>3545</v>
      </c>
      <c r="J13" s="115">
        <v>-231</v>
      </c>
      <c r="K13" s="116">
        <v>-6.5162200282087444</v>
      </c>
    </row>
    <row r="14" spans="1:15" ht="15.95" customHeight="1" x14ac:dyDescent="0.2">
      <c r="A14" s="306" t="s">
        <v>230</v>
      </c>
      <c r="B14" s="307"/>
      <c r="C14" s="308"/>
      <c r="D14" s="113">
        <v>49.928246830901699</v>
      </c>
      <c r="E14" s="115">
        <v>4175</v>
      </c>
      <c r="F14" s="114">
        <v>4421</v>
      </c>
      <c r="G14" s="114">
        <v>4526</v>
      </c>
      <c r="H14" s="114">
        <v>4509</v>
      </c>
      <c r="I14" s="140">
        <v>4449</v>
      </c>
      <c r="J14" s="115">
        <v>-274</v>
      </c>
      <c r="K14" s="116">
        <v>-6.1586873454708924</v>
      </c>
    </row>
    <row r="15" spans="1:15" ht="15.95" customHeight="1" x14ac:dyDescent="0.2">
      <c r="A15" s="306" t="s">
        <v>231</v>
      </c>
      <c r="B15" s="307"/>
      <c r="C15" s="308"/>
      <c r="D15" s="113">
        <v>4.2334369767998083</v>
      </c>
      <c r="E15" s="115">
        <v>354</v>
      </c>
      <c r="F15" s="114">
        <v>349</v>
      </c>
      <c r="G15" s="114">
        <v>364</v>
      </c>
      <c r="H15" s="114">
        <v>344</v>
      </c>
      <c r="I15" s="140">
        <v>337</v>
      </c>
      <c r="J15" s="115">
        <v>17</v>
      </c>
      <c r="K15" s="116">
        <v>5.0445103857566762</v>
      </c>
    </row>
    <row r="16" spans="1:15" ht="15.95" customHeight="1" x14ac:dyDescent="0.2">
      <c r="A16" s="306" t="s">
        <v>232</v>
      </c>
      <c r="B16" s="307"/>
      <c r="C16" s="308"/>
      <c r="D16" s="113">
        <v>2.5831140875388665</v>
      </c>
      <c r="E16" s="115">
        <v>216</v>
      </c>
      <c r="F16" s="114">
        <v>209</v>
      </c>
      <c r="G16" s="114">
        <v>204</v>
      </c>
      <c r="H16" s="114">
        <v>221</v>
      </c>
      <c r="I16" s="140">
        <v>220</v>
      </c>
      <c r="J16" s="115">
        <v>-4</v>
      </c>
      <c r="K16" s="116">
        <v>-1.8181818181818181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1.6503228892609423</v>
      </c>
      <c r="E18" s="115">
        <v>138</v>
      </c>
      <c r="F18" s="114">
        <v>140</v>
      </c>
      <c r="G18" s="114">
        <v>143</v>
      </c>
      <c r="H18" s="114">
        <v>150</v>
      </c>
      <c r="I18" s="140">
        <v>138</v>
      </c>
      <c r="J18" s="115">
        <v>0</v>
      </c>
      <c r="K18" s="116">
        <v>0</v>
      </c>
    </row>
    <row r="19" spans="1:11" ht="14.1" customHeight="1" x14ac:dyDescent="0.2">
      <c r="A19" s="306" t="s">
        <v>235</v>
      </c>
      <c r="B19" s="307" t="s">
        <v>236</v>
      </c>
      <c r="C19" s="308"/>
      <c r="D19" s="113">
        <v>0.88495575221238942</v>
      </c>
      <c r="E19" s="115">
        <v>74</v>
      </c>
      <c r="F19" s="114">
        <v>76</v>
      </c>
      <c r="G19" s="114">
        <v>82</v>
      </c>
      <c r="H19" s="114">
        <v>86</v>
      </c>
      <c r="I19" s="140">
        <v>81</v>
      </c>
      <c r="J19" s="115">
        <v>-7</v>
      </c>
      <c r="K19" s="116">
        <v>-8.6419753086419746</v>
      </c>
    </row>
    <row r="20" spans="1:11" ht="14.1" customHeight="1" x14ac:dyDescent="0.2">
      <c r="A20" s="306">
        <v>12</v>
      </c>
      <c r="B20" s="307" t="s">
        <v>237</v>
      </c>
      <c r="C20" s="308"/>
      <c r="D20" s="113">
        <v>1.4231045204496533</v>
      </c>
      <c r="E20" s="115">
        <v>119</v>
      </c>
      <c r="F20" s="114">
        <v>119</v>
      </c>
      <c r="G20" s="114">
        <v>138</v>
      </c>
      <c r="H20" s="114">
        <v>136</v>
      </c>
      <c r="I20" s="140">
        <v>119</v>
      </c>
      <c r="J20" s="115">
        <v>0</v>
      </c>
      <c r="K20" s="116">
        <v>0</v>
      </c>
    </row>
    <row r="21" spans="1:11" ht="14.1" customHeight="1" x14ac:dyDescent="0.2">
      <c r="A21" s="306">
        <v>21</v>
      </c>
      <c r="B21" s="307" t="s">
        <v>238</v>
      </c>
      <c r="C21" s="308"/>
      <c r="D21" s="113">
        <v>0.1793829227457546</v>
      </c>
      <c r="E21" s="115">
        <v>15</v>
      </c>
      <c r="F21" s="114">
        <v>15</v>
      </c>
      <c r="G21" s="114">
        <v>16</v>
      </c>
      <c r="H21" s="114">
        <v>14</v>
      </c>
      <c r="I21" s="140">
        <v>12</v>
      </c>
      <c r="J21" s="115">
        <v>3</v>
      </c>
      <c r="K21" s="116">
        <v>25</v>
      </c>
    </row>
    <row r="22" spans="1:11" ht="14.1" customHeight="1" x14ac:dyDescent="0.2">
      <c r="A22" s="306">
        <v>22</v>
      </c>
      <c r="B22" s="307" t="s">
        <v>239</v>
      </c>
      <c r="C22" s="308"/>
      <c r="D22" s="113">
        <v>1.0045443673762258</v>
      </c>
      <c r="E22" s="115">
        <v>84</v>
      </c>
      <c r="F22" s="114">
        <v>85</v>
      </c>
      <c r="G22" s="114">
        <v>89</v>
      </c>
      <c r="H22" s="114">
        <v>89</v>
      </c>
      <c r="I22" s="140">
        <v>92</v>
      </c>
      <c r="J22" s="115">
        <v>-8</v>
      </c>
      <c r="K22" s="116">
        <v>-8.695652173913043</v>
      </c>
    </row>
    <row r="23" spans="1:11" ht="14.1" customHeight="1" x14ac:dyDescent="0.2">
      <c r="A23" s="306">
        <v>23</v>
      </c>
      <c r="B23" s="307" t="s">
        <v>240</v>
      </c>
      <c r="C23" s="308"/>
      <c r="D23" s="113">
        <v>0.43051901458981107</v>
      </c>
      <c r="E23" s="115">
        <v>36</v>
      </c>
      <c r="F23" s="114">
        <v>36</v>
      </c>
      <c r="G23" s="114">
        <v>33</v>
      </c>
      <c r="H23" s="114">
        <v>38</v>
      </c>
      <c r="I23" s="140">
        <v>41</v>
      </c>
      <c r="J23" s="115">
        <v>-5</v>
      </c>
      <c r="K23" s="116">
        <v>-12.195121951219512</v>
      </c>
    </row>
    <row r="24" spans="1:11" ht="14.1" customHeight="1" x14ac:dyDescent="0.2">
      <c r="A24" s="306">
        <v>24</v>
      </c>
      <c r="B24" s="307" t="s">
        <v>241</v>
      </c>
      <c r="C24" s="308"/>
      <c r="D24" s="113">
        <v>1.6981583353264769</v>
      </c>
      <c r="E24" s="115">
        <v>142</v>
      </c>
      <c r="F24" s="114">
        <v>142</v>
      </c>
      <c r="G24" s="114">
        <v>151</v>
      </c>
      <c r="H24" s="114">
        <v>161</v>
      </c>
      <c r="I24" s="140">
        <v>159</v>
      </c>
      <c r="J24" s="115">
        <v>-17</v>
      </c>
      <c r="K24" s="116">
        <v>-10.691823899371069</v>
      </c>
    </row>
    <row r="25" spans="1:11" ht="14.1" customHeight="1" x14ac:dyDescent="0.2">
      <c r="A25" s="306">
        <v>25</v>
      </c>
      <c r="B25" s="307" t="s">
        <v>242</v>
      </c>
      <c r="C25" s="308"/>
      <c r="D25" s="113">
        <v>1.9971298732360678</v>
      </c>
      <c r="E25" s="115">
        <v>167</v>
      </c>
      <c r="F25" s="114">
        <v>185</v>
      </c>
      <c r="G25" s="114">
        <v>153</v>
      </c>
      <c r="H25" s="114">
        <v>199</v>
      </c>
      <c r="I25" s="140">
        <v>280</v>
      </c>
      <c r="J25" s="115">
        <v>-113</v>
      </c>
      <c r="K25" s="116">
        <v>-40.357142857142854</v>
      </c>
    </row>
    <row r="26" spans="1:11" ht="14.1" customHeight="1" x14ac:dyDescent="0.2">
      <c r="A26" s="306">
        <v>26</v>
      </c>
      <c r="B26" s="307" t="s">
        <v>243</v>
      </c>
      <c r="C26" s="308"/>
      <c r="D26" s="113">
        <v>0.95670892131069118</v>
      </c>
      <c r="E26" s="115">
        <v>80</v>
      </c>
      <c r="F26" s="114">
        <v>83</v>
      </c>
      <c r="G26" s="114">
        <v>90</v>
      </c>
      <c r="H26" s="114">
        <v>83</v>
      </c>
      <c r="I26" s="140">
        <v>85</v>
      </c>
      <c r="J26" s="115">
        <v>-5</v>
      </c>
      <c r="K26" s="116">
        <v>-5.882352941176471</v>
      </c>
    </row>
    <row r="27" spans="1:11" ht="14.1" customHeight="1" x14ac:dyDescent="0.2">
      <c r="A27" s="306">
        <v>27</v>
      </c>
      <c r="B27" s="307" t="s">
        <v>244</v>
      </c>
      <c r="C27" s="308"/>
      <c r="D27" s="113">
        <v>0.25113609184405644</v>
      </c>
      <c r="E27" s="115">
        <v>21</v>
      </c>
      <c r="F27" s="114">
        <v>23</v>
      </c>
      <c r="G27" s="114">
        <v>24</v>
      </c>
      <c r="H27" s="114">
        <v>23</v>
      </c>
      <c r="I27" s="140">
        <v>22</v>
      </c>
      <c r="J27" s="115">
        <v>-1</v>
      </c>
      <c r="K27" s="116">
        <v>-4.5454545454545459</v>
      </c>
    </row>
    <row r="28" spans="1:11" ht="14.1" customHeight="1" x14ac:dyDescent="0.2">
      <c r="A28" s="306">
        <v>28</v>
      </c>
      <c r="B28" s="307" t="s">
        <v>245</v>
      </c>
      <c r="C28" s="308"/>
      <c r="D28" s="113">
        <v>0.15546519971298733</v>
      </c>
      <c r="E28" s="115">
        <v>13</v>
      </c>
      <c r="F28" s="114">
        <v>12</v>
      </c>
      <c r="G28" s="114">
        <v>13</v>
      </c>
      <c r="H28" s="114">
        <v>15</v>
      </c>
      <c r="I28" s="140">
        <v>12</v>
      </c>
      <c r="J28" s="115">
        <v>1</v>
      </c>
      <c r="K28" s="116">
        <v>8.3333333333333339</v>
      </c>
    </row>
    <row r="29" spans="1:11" ht="14.1" customHeight="1" x14ac:dyDescent="0.2">
      <c r="A29" s="306">
        <v>29</v>
      </c>
      <c r="B29" s="307" t="s">
        <v>246</v>
      </c>
      <c r="C29" s="308"/>
      <c r="D29" s="113">
        <v>3.5278641473331738</v>
      </c>
      <c r="E29" s="115">
        <v>295</v>
      </c>
      <c r="F29" s="114">
        <v>336</v>
      </c>
      <c r="G29" s="114">
        <v>345</v>
      </c>
      <c r="H29" s="114">
        <v>335</v>
      </c>
      <c r="I29" s="140">
        <v>319</v>
      </c>
      <c r="J29" s="115">
        <v>-24</v>
      </c>
      <c r="K29" s="116">
        <v>-7.523510971786834</v>
      </c>
    </row>
    <row r="30" spans="1:11" ht="14.1" customHeight="1" x14ac:dyDescent="0.2">
      <c r="A30" s="306" t="s">
        <v>247</v>
      </c>
      <c r="B30" s="307" t="s">
        <v>248</v>
      </c>
      <c r="C30" s="308"/>
      <c r="D30" s="113">
        <v>0.58598421430279835</v>
      </c>
      <c r="E30" s="115">
        <v>49</v>
      </c>
      <c r="F30" s="114">
        <v>46</v>
      </c>
      <c r="G30" s="114">
        <v>46</v>
      </c>
      <c r="H30" s="114">
        <v>45</v>
      </c>
      <c r="I30" s="140">
        <v>44</v>
      </c>
      <c r="J30" s="115">
        <v>5</v>
      </c>
      <c r="K30" s="116">
        <v>11.363636363636363</v>
      </c>
    </row>
    <row r="31" spans="1:11" ht="14.1" customHeight="1" x14ac:dyDescent="0.2">
      <c r="A31" s="306" t="s">
        <v>249</v>
      </c>
      <c r="B31" s="307" t="s">
        <v>250</v>
      </c>
      <c r="C31" s="308"/>
      <c r="D31" s="113">
        <v>2.8701267639320736</v>
      </c>
      <c r="E31" s="115">
        <v>240</v>
      </c>
      <c r="F31" s="114">
        <v>284</v>
      </c>
      <c r="G31" s="114">
        <v>292</v>
      </c>
      <c r="H31" s="114">
        <v>283</v>
      </c>
      <c r="I31" s="140">
        <v>267</v>
      </c>
      <c r="J31" s="115">
        <v>-27</v>
      </c>
      <c r="K31" s="116">
        <v>-10.112359550561798</v>
      </c>
    </row>
    <row r="32" spans="1:11" ht="14.1" customHeight="1" x14ac:dyDescent="0.2">
      <c r="A32" s="306">
        <v>31</v>
      </c>
      <c r="B32" s="307" t="s">
        <v>251</v>
      </c>
      <c r="C32" s="308"/>
      <c r="D32" s="113">
        <v>0.14350633819660369</v>
      </c>
      <c r="E32" s="115">
        <v>12</v>
      </c>
      <c r="F32" s="114">
        <v>13</v>
      </c>
      <c r="G32" s="114">
        <v>14</v>
      </c>
      <c r="H32" s="114">
        <v>15</v>
      </c>
      <c r="I32" s="140">
        <v>15</v>
      </c>
      <c r="J32" s="115">
        <v>-3</v>
      </c>
      <c r="K32" s="116">
        <v>-20</v>
      </c>
    </row>
    <row r="33" spans="1:11" ht="14.1" customHeight="1" x14ac:dyDescent="0.2">
      <c r="A33" s="306">
        <v>32</v>
      </c>
      <c r="B33" s="307" t="s">
        <v>252</v>
      </c>
      <c r="C33" s="308"/>
      <c r="D33" s="113">
        <v>1.3872279359005022</v>
      </c>
      <c r="E33" s="115">
        <v>116</v>
      </c>
      <c r="F33" s="114">
        <v>116</v>
      </c>
      <c r="G33" s="114">
        <v>114</v>
      </c>
      <c r="H33" s="114">
        <v>112</v>
      </c>
      <c r="I33" s="140">
        <v>112</v>
      </c>
      <c r="J33" s="115">
        <v>4</v>
      </c>
      <c r="K33" s="116">
        <v>3.5714285714285716</v>
      </c>
    </row>
    <row r="34" spans="1:11" ht="14.1" customHeight="1" x14ac:dyDescent="0.2">
      <c r="A34" s="306">
        <v>33</v>
      </c>
      <c r="B34" s="307" t="s">
        <v>253</v>
      </c>
      <c r="C34" s="308"/>
      <c r="D34" s="113">
        <v>0.77732599856493667</v>
      </c>
      <c r="E34" s="115">
        <v>65</v>
      </c>
      <c r="F34" s="114">
        <v>68</v>
      </c>
      <c r="G34" s="114">
        <v>67</v>
      </c>
      <c r="H34" s="114">
        <v>65</v>
      </c>
      <c r="I34" s="140">
        <v>64</v>
      </c>
      <c r="J34" s="115">
        <v>1</v>
      </c>
      <c r="K34" s="116">
        <v>1.5625</v>
      </c>
    </row>
    <row r="35" spans="1:11" ht="14.1" customHeight="1" x14ac:dyDescent="0.2">
      <c r="A35" s="306">
        <v>34</v>
      </c>
      <c r="B35" s="307" t="s">
        <v>254</v>
      </c>
      <c r="C35" s="308"/>
      <c r="D35" s="113">
        <v>5.1901458981105</v>
      </c>
      <c r="E35" s="115">
        <v>434</v>
      </c>
      <c r="F35" s="114">
        <v>448</v>
      </c>
      <c r="G35" s="114">
        <v>458</v>
      </c>
      <c r="H35" s="114">
        <v>460</v>
      </c>
      <c r="I35" s="140">
        <v>445</v>
      </c>
      <c r="J35" s="115">
        <v>-11</v>
      </c>
      <c r="K35" s="116">
        <v>-2.4719101123595504</v>
      </c>
    </row>
    <row r="36" spans="1:11" ht="14.1" customHeight="1" x14ac:dyDescent="0.2">
      <c r="A36" s="306">
        <v>41</v>
      </c>
      <c r="B36" s="307" t="s">
        <v>255</v>
      </c>
      <c r="C36" s="308"/>
      <c r="D36" s="113">
        <v>7.1753169098301844E-2</v>
      </c>
      <c r="E36" s="115">
        <v>6</v>
      </c>
      <c r="F36" s="114">
        <v>6</v>
      </c>
      <c r="G36" s="114">
        <v>5</v>
      </c>
      <c r="H36" s="114">
        <v>5</v>
      </c>
      <c r="I36" s="140">
        <v>4</v>
      </c>
      <c r="J36" s="115">
        <v>2</v>
      </c>
      <c r="K36" s="116">
        <v>50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0.22721836881128918</v>
      </c>
      <c r="E38" s="115">
        <v>19</v>
      </c>
      <c r="F38" s="114">
        <v>15</v>
      </c>
      <c r="G38" s="114">
        <v>15</v>
      </c>
      <c r="H38" s="114">
        <v>16</v>
      </c>
      <c r="I38" s="140">
        <v>21</v>
      </c>
      <c r="J38" s="115">
        <v>-2</v>
      </c>
      <c r="K38" s="116">
        <v>-9.5238095238095237</v>
      </c>
    </row>
    <row r="39" spans="1:11" ht="14.1" customHeight="1" x14ac:dyDescent="0.2">
      <c r="A39" s="306">
        <v>51</v>
      </c>
      <c r="B39" s="307" t="s">
        <v>258</v>
      </c>
      <c r="C39" s="308"/>
      <c r="D39" s="113">
        <v>4.592202822291318</v>
      </c>
      <c r="E39" s="115">
        <v>384</v>
      </c>
      <c r="F39" s="114">
        <v>385</v>
      </c>
      <c r="G39" s="114">
        <v>397</v>
      </c>
      <c r="H39" s="114">
        <v>398</v>
      </c>
      <c r="I39" s="140">
        <v>397</v>
      </c>
      <c r="J39" s="115">
        <v>-13</v>
      </c>
      <c r="K39" s="116">
        <v>-3.2745591939546599</v>
      </c>
    </row>
    <row r="40" spans="1:11" ht="14.1" customHeight="1" x14ac:dyDescent="0.2">
      <c r="A40" s="306" t="s">
        <v>259</v>
      </c>
      <c r="B40" s="307" t="s">
        <v>260</v>
      </c>
      <c r="C40" s="308"/>
      <c r="D40" s="113">
        <v>4.4128198995455632</v>
      </c>
      <c r="E40" s="115">
        <v>369</v>
      </c>
      <c r="F40" s="114">
        <v>373</v>
      </c>
      <c r="G40" s="114">
        <v>386</v>
      </c>
      <c r="H40" s="114">
        <v>385</v>
      </c>
      <c r="I40" s="140">
        <v>383</v>
      </c>
      <c r="J40" s="115">
        <v>-14</v>
      </c>
      <c r="K40" s="116">
        <v>-3.6553524804177546</v>
      </c>
    </row>
    <row r="41" spans="1:11" ht="14.1" customHeight="1" x14ac:dyDescent="0.2">
      <c r="A41" s="306"/>
      <c r="B41" s="307" t="s">
        <v>261</v>
      </c>
      <c r="C41" s="308"/>
      <c r="D41" s="113">
        <v>3.0016742406122936</v>
      </c>
      <c r="E41" s="115">
        <v>251</v>
      </c>
      <c r="F41" s="114">
        <v>238</v>
      </c>
      <c r="G41" s="114">
        <v>251</v>
      </c>
      <c r="H41" s="114">
        <v>244</v>
      </c>
      <c r="I41" s="140">
        <v>243</v>
      </c>
      <c r="J41" s="115">
        <v>8</v>
      </c>
      <c r="K41" s="116">
        <v>3.2921810699588478</v>
      </c>
    </row>
    <row r="42" spans="1:11" ht="14.1" customHeight="1" x14ac:dyDescent="0.2">
      <c r="A42" s="306">
        <v>52</v>
      </c>
      <c r="B42" s="307" t="s">
        <v>262</v>
      </c>
      <c r="C42" s="308"/>
      <c r="D42" s="113">
        <v>6.2186079885194934</v>
      </c>
      <c r="E42" s="115">
        <v>520</v>
      </c>
      <c r="F42" s="114">
        <v>518</v>
      </c>
      <c r="G42" s="114">
        <v>532</v>
      </c>
      <c r="H42" s="114">
        <v>526</v>
      </c>
      <c r="I42" s="140">
        <v>535</v>
      </c>
      <c r="J42" s="115">
        <v>-15</v>
      </c>
      <c r="K42" s="116">
        <v>-2.8037383177570092</v>
      </c>
    </row>
    <row r="43" spans="1:11" ht="14.1" customHeight="1" x14ac:dyDescent="0.2">
      <c r="A43" s="306" t="s">
        <v>263</v>
      </c>
      <c r="B43" s="307" t="s">
        <v>264</v>
      </c>
      <c r="C43" s="308"/>
      <c r="D43" s="113">
        <v>6.0870605118392733</v>
      </c>
      <c r="E43" s="115">
        <v>509</v>
      </c>
      <c r="F43" s="114">
        <v>509</v>
      </c>
      <c r="G43" s="114">
        <v>523</v>
      </c>
      <c r="H43" s="114">
        <v>517</v>
      </c>
      <c r="I43" s="140">
        <v>529</v>
      </c>
      <c r="J43" s="115">
        <v>-20</v>
      </c>
      <c r="K43" s="116">
        <v>-3.7807183364839321</v>
      </c>
    </row>
    <row r="44" spans="1:11" ht="14.1" customHeight="1" x14ac:dyDescent="0.2">
      <c r="A44" s="306">
        <v>53</v>
      </c>
      <c r="B44" s="307" t="s">
        <v>265</v>
      </c>
      <c r="C44" s="308"/>
      <c r="D44" s="113">
        <v>2.3558957187275773</v>
      </c>
      <c r="E44" s="115">
        <v>197</v>
      </c>
      <c r="F44" s="114">
        <v>225</v>
      </c>
      <c r="G44" s="114">
        <v>231</v>
      </c>
      <c r="H44" s="114">
        <v>228</v>
      </c>
      <c r="I44" s="140">
        <v>219</v>
      </c>
      <c r="J44" s="115">
        <v>-22</v>
      </c>
      <c r="K44" s="116">
        <v>-10.045662100456621</v>
      </c>
    </row>
    <row r="45" spans="1:11" ht="14.1" customHeight="1" x14ac:dyDescent="0.2">
      <c r="A45" s="306" t="s">
        <v>266</v>
      </c>
      <c r="B45" s="307" t="s">
        <v>267</v>
      </c>
      <c r="C45" s="308"/>
      <c r="D45" s="113">
        <v>2.3200191341784264</v>
      </c>
      <c r="E45" s="115">
        <v>194</v>
      </c>
      <c r="F45" s="114">
        <v>223</v>
      </c>
      <c r="G45" s="114">
        <v>229</v>
      </c>
      <c r="H45" s="114">
        <v>225</v>
      </c>
      <c r="I45" s="140">
        <v>216</v>
      </c>
      <c r="J45" s="115">
        <v>-22</v>
      </c>
      <c r="K45" s="116">
        <v>-10.185185185185185</v>
      </c>
    </row>
    <row r="46" spans="1:11" ht="14.1" customHeight="1" x14ac:dyDescent="0.2">
      <c r="A46" s="306">
        <v>54</v>
      </c>
      <c r="B46" s="307" t="s">
        <v>268</v>
      </c>
      <c r="C46" s="308"/>
      <c r="D46" s="113">
        <v>13.286295144702224</v>
      </c>
      <c r="E46" s="115">
        <v>1111</v>
      </c>
      <c r="F46" s="114">
        <v>1123</v>
      </c>
      <c r="G46" s="114">
        <v>1144</v>
      </c>
      <c r="H46" s="114">
        <v>1167</v>
      </c>
      <c r="I46" s="140">
        <v>1161</v>
      </c>
      <c r="J46" s="115">
        <v>-50</v>
      </c>
      <c r="K46" s="116">
        <v>-4.3066322136089576</v>
      </c>
    </row>
    <row r="47" spans="1:11" ht="14.1" customHeight="1" x14ac:dyDescent="0.2">
      <c r="A47" s="306">
        <v>61</v>
      </c>
      <c r="B47" s="307" t="s">
        <v>269</v>
      </c>
      <c r="C47" s="308"/>
      <c r="D47" s="113">
        <v>0.2391772303276728</v>
      </c>
      <c r="E47" s="115">
        <v>20</v>
      </c>
      <c r="F47" s="114">
        <v>27</v>
      </c>
      <c r="G47" s="114">
        <v>24</v>
      </c>
      <c r="H47" s="114">
        <v>21</v>
      </c>
      <c r="I47" s="140">
        <v>23</v>
      </c>
      <c r="J47" s="115">
        <v>-3</v>
      </c>
      <c r="K47" s="116">
        <v>-13.043478260869565</v>
      </c>
    </row>
    <row r="48" spans="1:11" ht="14.1" customHeight="1" x14ac:dyDescent="0.2">
      <c r="A48" s="306">
        <v>62</v>
      </c>
      <c r="B48" s="307" t="s">
        <v>270</v>
      </c>
      <c r="C48" s="308"/>
      <c r="D48" s="113">
        <v>11.647931116957666</v>
      </c>
      <c r="E48" s="115">
        <v>974</v>
      </c>
      <c r="F48" s="114">
        <v>1015</v>
      </c>
      <c r="G48" s="114">
        <v>1004</v>
      </c>
      <c r="H48" s="114">
        <v>985</v>
      </c>
      <c r="I48" s="140">
        <v>987</v>
      </c>
      <c r="J48" s="115">
        <v>-13</v>
      </c>
      <c r="K48" s="116">
        <v>-1.3171225937183384</v>
      </c>
    </row>
    <row r="49" spans="1:11" ht="14.1" customHeight="1" x14ac:dyDescent="0.2">
      <c r="A49" s="306">
        <v>63</v>
      </c>
      <c r="B49" s="307" t="s">
        <v>271</v>
      </c>
      <c r="C49" s="308"/>
      <c r="D49" s="113">
        <v>8.8854341066730456</v>
      </c>
      <c r="E49" s="115">
        <v>743</v>
      </c>
      <c r="F49" s="114">
        <v>907</v>
      </c>
      <c r="G49" s="114">
        <v>1022</v>
      </c>
      <c r="H49" s="114">
        <v>994</v>
      </c>
      <c r="I49" s="140">
        <v>903</v>
      </c>
      <c r="J49" s="115">
        <v>-160</v>
      </c>
      <c r="K49" s="116">
        <v>-17.718715393133998</v>
      </c>
    </row>
    <row r="50" spans="1:11" ht="14.1" customHeight="1" x14ac:dyDescent="0.2">
      <c r="A50" s="306" t="s">
        <v>272</v>
      </c>
      <c r="B50" s="307" t="s">
        <v>273</v>
      </c>
      <c r="C50" s="308"/>
      <c r="D50" s="113">
        <v>0.78928486008132026</v>
      </c>
      <c r="E50" s="115">
        <v>66</v>
      </c>
      <c r="F50" s="114">
        <v>70</v>
      </c>
      <c r="G50" s="114">
        <v>74</v>
      </c>
      <c r="H50" s="114">
        <v>70</v>
      </c>
      <c r="I50" s="140">
        <v>65</v>
      </c>
      <c r="J50" s="115">
        <v>1</v>
      </c>
      <c r="K50" s="116">
        <v>1.5384615384615385</v>
      </c>
    </row>
    <row r="51" spans="1:11" ht="14.1" customHeight="1" x14ac:dyDescent="0.2">
      <c r="A51" s="306" t="s">
        <v>274</v>
      </c>
      <c r="B51" s="307" t="s">
        <v>275</v>
      </c>
      <c r="C51" s="308"/>
      <c r="D51" s="113">
        <v>7.9765606314278878</v>
      </c>
      <c r="E51" s="115">
        <v>667</v>
      </c>
      <c r="F51" s="114">
        <v>823</v>
      </c>
      <c r="G51" s="114">
        <v>936</v>
      </c>
      <c r="H51" s="114">
        <v>909</v>
      </c>
      <c r="I51" s="140">
        <v>825</v>
      </c>
      <c r="J51" s="115">
        <v>-158</v>
      </c>
      <c r="K51" s="116">
        <v>-19.151515151515152</v>
      </c>
    </row>
    <row r="52" spans="1:11" ht="14.1" customHeight="1" x14ac:dyDescent="0.2">
      <c r="A52" s="306">
        <v>71</v>
      </c>
      <c r="B52" s="307" t="s">
        <v>276</v>
      </c>
      <c r="C52" s="308"/>
      <c r="D52" s="113">
        <v>13.537431236546281</v>
      </c>
      <c r="E52" s="115">
        <v>1132</v>
      </c>
      <c r="F52" s="114">
        <v>1173</v>
      </c>
      <c r="G52" s="114">
        <v>1185</v>
      </c>
      <c r="H52" s="114">
        <v>1201</v>
      </c>
      <c r="I52" s="140">
        <v>1161</v>
      </c>
      <c r="J52" s="115">
        <v>-29</v>
      </c>
      <c r="K52" s="116">
        <v>-2.4978466838931954</v>
      </c>
    </row>
    <row r="53" spans="1:11" ht="14.1" customHeight="1" x14ac:dyDescent="0.2">
      <c r="A53" s="306" t="s">
        <v>277</v>
      </c>
      <c r="B53" s="307" t="s">
        <v>278</v>
      </c>
      <c r="C53" s="308"/>
      <c r="D53" s="113">
        <v>1.1480507055728295</v>
      </c>
      <c r="E53" s="115">
        <v>96</v>
      </c>
      <c r="F53" s="114">
        <v>102</v>
      </c>
      <c r="G53" s="114">
        <v>102</v>
      </c>
      <c r="H53" s="114">
        <v>103</v>
      </c>
      <c r="I53" s="140">
        <v>104</v>
      </c>
      <c r="J53" s="115">
        <v>-8</v>
      </c>
      <c r="K53" s="116">
        <v>-7.6923076923076925</v>
      </c>
    </row>
    <row r="54" spans="1:11" ht="14.1" customHeight="1" x14ac:dyDescent="0.2">
      <c r="A54" s="306" t="s">
        <v>279</v>
      </c>
      <c r="B54" s="307" t="s">
        <v>280</v>
      </c>
      <c r="C54" s="308"/>
      <c r="D54" s="113">
        <v>11.277206409949773</v>
      </c>
      <c r="E54" s="115">
        <v>943</v>
      </c>
      <c r="F54" s="114">
        <v>976</v>
      </c>
      <c r="G54" s="114">
        <v>989</v>
      </c>
      <c r="H54" s="114">
        <v>1000</v>
      </c>
      <c r="I54" s="140">
        <v>964</v>
      </c>
      <c r="J54" s="115">
        <v>-21</v>
      </c>
      <c r="K54" s="116">
        <v>-2.1784232365145226</v>
      </c>
    </row>
    <row r="55" spans="1:11" ht="14.1" customHeight="1" x14ac:dyDescent="0.2">
      <c r="A55" s="306">
        <v>72</v>
      </c>
      <c r="B55" s="307" t="s">
        <v>281</v>
      </c>
      <c r="C55" s="308"/>
      <c r="D55" s="113">
        <v>0.99258550585984218</v>
      </c>
      <c r="E55" s="115">
        <v>83</v>
      </c>
      <c r="F55" s="114">
        <v>79</v>
      </c>
      <c r="G55" s="114">
        <v>81</v>
      </c>
      <c r="H55" s="114">
        <v>84</v>
      </c>
      <c r="I55" s="140">
        <v>86</v>
      </c>
      <c r="J55" s="115">
        <v>-3</v>
      </c>
      <c r="K55" s="116">
        <v>-3.4883720930232558</v>
      </c>
    </row>
    <row r="56" spans="1:11" ht="14.1" customHeight="1" x14ac:dyDescent="0.2">
      <c r="A56" s="306" t="s">
        <v>282</v>
      </c>
      <c r="B56" s="307" t="s">
        <v>283</v>
      </c>
      <c r="C56" s="308"/>
      <c r="D56" s="113">
        <v>5.9794307581918199E-2</v>
      </c>
      <c r="E56" s="115">
        <v>5</v>
      </c>
      <c r="F56" s="114">
        <v>4</v>
      </c>
      <c r="G56" s="114">
        <v>5</v>
      </c>
      <c r="H56" s="114">
        <v>6</v>
      </c>
      <c r="I56" s="140">
        <v>6</v>
      </c>
      <c r="J56" s="115">
        <v>-1</v>
      </c>
      <c r="K56" s="116">
        <v>-16.666666666666668</v>
      </c>
    </row>
    <row r="57" spans="1:11" ht="14.1" customHeight="1" x14ac:dyDescent="0.2">
      <c r="A57" s="306" t="s">
        <v>284</v>
      </c>
      <c r="B57" s="307" t="s">
        <v>285</v>
      </c>
      <c r="C57" s="308"/>
      <c r="D57" s="113">
        <v>0.66969624491748381</v>
      </c>
      <c r="E57" s="115">
        <v>56</v>
      </c>
      <c r="F57" s="114">
        <v>55</v>
      </c>
      <c r="G57" s="114">
        <v>54</v>
      </c>
      <c r="H57" s="114">
        <v>57</v>
      </c>
      <c r="I57" s="140">
        <v>54</v>
      </c>
      <c r="J57" s="115">
        <v>2</v>
      </c>
      <c r="K57" s="116">
        <v>3.7037037037037037</v>
      </c>
    </row>
    <row r="58" spans="1:11" ht="14.1" customHeight="1" x14ac:dyDescent="0.2">
      <c r="A58" s="306">
        <v>73</v>
      </c>
      <c r="B58" s="307" t="s">
        <v>286</v>
      </c>
      <c r="C58" s="308"/>
      <c r="D58" s="113">
        <v>1.0284620904089932</v>
      </c>
      <c r="E58" s="115">
        <v>86</v>
      </c>
      <c r="F58" s="114">
        <v>95</v>
      </c>
      <c r="G58" s="114">
        <v>94</v>
      </c>
      <c r="H58" s="114">
        <v>94</v>
      </c>
      <c r="I58" s="140">
        <v>92</v>
      </c>
      <c r="J58" s="115">
        <v>-6</v>
      </c>
      <c r="K58" s="116">
        <v>-6.5217391304347823</v>
      </c>
    </row>
    <row r="59" spans="1:11" ht="14.1" customHeight="1" x14ac:dyDescent="0.2">
      <c r="A59" s="306" t="s">
        <v>287</v>
      </c>
      <c r="B59" s="307" t="s">
        <v>288</v>
      </c>
      <c r="C59" s="308"/>
      <c r="D59" s="113">
        <v>0.83712030614685484</v>
      </c>
      <c r="E59" s="115">
        <v>70</v>
      </c>
      <c r="F59" s="114">
        <v>77</v>
      </c>
      <c r="G59" s="114">
        <v>75</v>
      </c>
      <c r="H59" s="114">
        <v>77</v>
      </c>
      <c r="I59" s="140">
        <v>76</v>
      </c>
      <c r="J59" s="115">
        <v>-6</v>
      </c>
      <c r="K59" s="116">
        <v>-7.8947368421052628</v>
      </c>
    </row>
    <row r="60" spans="1:11" ht="14.1" customHeight="1" x14ac:dyDescent="0.2">
      <c r="A60" s="306">
        <v>81</v>
      </c>
      <c r="B60" s="307" t="s">
        <v>289</v>
      </c>
      <c r="C60" s="308"/>
      <c r="D60" s="113">
        <v>3.8746711313082995</v>
      </c>
      <c r="E60" s="115">
        <v>324</v>
      </c>
      <c r="F60" s="114">
        <v>328</v>
      </c>
      <c r="G60" s="114">
        <v>324</v>
      </c>
      <c r="H60" s="114">
        <v>334</v>
      </c>
      <c r="I60" s="140">
        <v>338</v>
      </c>
      <c r="J60" s="115">
        <v>-14</v>
      </c>
      <c r="K60" s="116">
        <v>-4.1420118343195265</v>
      </c>
    </row>
    <row r="61" spans="1:11" ht="14.1" customHeight="1" x14ac:dyDescent="0.2">
      <c r="A61" s="306" t="s">
        <v>290</v>
      </c>
      <c r="B61" s="307" t="s">
        <v>291</v>
      </c>
      <c r="C61" s="308"/>
      <c r="D61" s="113">
        <v>1.6024874431954077</v>
      </c>
      <c r="E61" s="115">
        <v>134</v>
      </c>
      <c r="F61" s="114">
        <v>137</v>
      </c>
      <c r="G61" s="114">
        <v>137</v>
      </c>
      <c r="H61" s="114">
        <v>145</v>
      </c>
      <c r="I61" s="140">
        <v>146</v>
      </c>
      <c r="J61" s="115">
        <v>-12</v>
      </c>
      <c r="K61" s="116">
        <v>-8.2191780821917817</v>
      </c>
    </row>
    <row r="62" spans="1:11" ht="14.1" customHeight="1" x14ac:dyDescent="0.2">
      <c r="A62" s="306" t="s">
        <v>292</v>
      </c>
      <c r="B62" s="307" t="s">
        <v>293</v>
      </c>
      <c r="C62" s="308"/>
      <c r="D62" s="113">
        <v>1.1360918440564458</v>
      </c>
      <c r="E62" s="115">
        <v>95</v>
      </c>
      <c r="F62" s="114">
        <v>92</v>
      </c>
      <c r="G62" s="114">
        <v>90</v>
      </c>
      <c r="H62" s="114">
        <v>92</v>
      </c>
      <c r="I62" s="140">
        <v>92</v>
      </c>
      <c r="J62" s="115">
        <v>3</v>
      </c>
      <c r="K62" s="116">
        <v>3.2608695652173911</v>
      </c>
    </row>
    <row r="63" spans="1:11" ht="14.1" customHeight="1" x14ac:dyDescent="0.2">
      <c r="A63" s="306"/>
      <c r="B63" s="307" t="s">
        <v>294</v>
      </c>
      <c r="C63" s="308"/>
      <c r="D63" s="113">
        <v>0.96866778282707489</v>
      </c>
      <c r="E63" s="115">
        <v>81</v>
      </c>
      <c r="F63" s="114">
        <v>81</v>
      </c>
      <c r="G63" s="114">
        <v>77</v>
      </c>
      <c r="H63" s="114">
        <v>79</v>
      </c>
      <c r="I63" s="140">
        <v>76</v>
      </c>
      <c r="J63" s="115">
        <v>5</v>
      </c>
      <c r="K63" s="116">
        <v>6.5789473684210522</v>
      </c>
    </row>
    <row r="64" spans="1:11" ht="14.1" customHeight="1" x14ac:dyDescent="0.2">
      <c r="A64" s="306" t="s">
        <v>295</v>
      </c>
      <c r="B64" s="307" t="s">
        <v>296</v>
      </c>
      <c r="C64" s="308"/>
      <c r="D64" s="113">
        <v>8.3712030614685476E-2</v>
      </c>
      <c r="E64" s="115">
        <v>7</v>
      </c>
      <c r="F64" s="114">
        <v>7</v>
      </c>
      <c r="G64" s="114">
        <v>6</v>
      </c>
      <c r="H64" s="114">
        <v>7</v>
      </c>
      <c r="I64" s="140">
        <v>8</v>
      </c>
      <c r="J64" s="115">
        <v>-1</v>
      </c>
      <c r="K64" s="116">
        <v>-12.5</v>
      </c>
    </row>
    <row r="65" spans="1:11" ht="14.1" customHeight="1" x14ac:dyDescent="0.2">
      <c r="A65" s="306" t="s">
        <v>297</v>
      </c>
      <c r="B65" s="307" t="s">
        <v>298</v>
      </c>
      <c r="C65" s="308"/>
      <c r="D65" s="113">
        <v>0.65773738340110022</v>
      </c>
      <c r="E65" s="115">
        <v>55</v>
      </c>
      <c r="F65" s="114">
        <v>60</v>
      </c>
      <c r="G65" s="114">
        <v>65</v>
      </c>
      <c r="H65" s="114">
        <v>62</v>
      </c>
      <c r="I65" s="140">
        <v>59</v>
      </c>
      <c r="J65" s="115">
        <v>-4</v>
      </c>
      <c r="K65" s="116">
        <v>-6.7796610169491522</v>
      </c>
    </row>
    <row r="66" spans="1:11" ht="14.1" customHeight="1" x14ac:dyDescent="0.2">
      <c r="A66" s="306">
        <v>82</v>
      </c>
      <c r="B66" s="307" t="s">
        <v>299</v>
      </c>
      <c r="C66" s="308"/>
      <c r="D66" s="113">
        <v>2.3678545802439608</v>
      </c>
      <c r="E66" s="115">
        <v>198</v>
      </c>
      <c r="F66" s="114">
        <v>203</v>
      </c>
      <c r="G66" s="114">
        <v>209</v>
      </c>
      <c r="H66" s="114">
        <v>209</v>
      </c>
      <c r="I66" s="140">
        <v>201</v>
      </c>
      <c r="J66" s="115">
        <v>-3</v>
      </c>
      <c r="K66" s="116">
        <v>-1.4925373134328359</v>
      </c>
    </row>
    <row r="67" spans="1:11" ht="14.1" customHeight="1" x14ac:dyDescent="0.2">
      <c r="A67" s="306" t="s">
        <v>300</v>
      </c>
      <c r="B67" s="307" t="s">
        <v>301</v>
      </c>
      <c r="C67" s="308"/>
      <c r="D67" s="113">
        <v>0.84907916766323843</v>
      </c>
      <c r="E67" s="115">
        <v>71</v>
      </c>
      <c r="F67" s="114">
        <v>69</v>
      </c>
      <c r="G67" s="114">
        <v>73</v>
      </c>
      <c r="H67" s="114">
        <v>72</v>
      </c>
      <c r="I67" s="140">
        <v>63</v>
      </c>
      <c r="J67" s="115">
        <v>8</v>
      </c>
      <c r="K67" s="116">
        <v>12.698412698412698</v>
      </c>
    </row>
    <row r="68" spans="1:11" ht="14.1" customHeight="1" x14ac:dyDescent="0.2">
      <c r="A68" s="306" t="s">
        <v>302</v>
      </c>
      <c r="B68" s="307" t="s">
        <v>303</v>
      </c>
      <c r="C68" s="308"/>
      <c r="D68" s="113">
        <v>1.1600095670892132</v>
      </c>
      <c r="E68" s="115">
        <v>97</v>
      </c>
      <c r="F68" s="114">
        <v>99</v>
      </c>
      <c r="G68" s="114">
        <v>104</v>
      </c>
      <c r="H68" s="114">
        <v>105</v>
      </c>
      <c r="I68" s="140">
        <v>107</v>
      </c>
      <c r="J68" s="115">
        <v>-10</v>
      </c>
      <c r="K68" s="116">
        <v>-9.3457943925233646</v>
      </c>
    </row>
    <row r="69" spans="1:11" ht="14.1" customHeight="1" x14ac:dyDescent="0.2">
      <c r="A69" s="306">
        <v>83</v>
      </c>
      <c r="B69" s="307" t="s">
        <v>304</v>
      </c>
      <c r="C69" s="308"/>
      <c r="D69" s="113">
        <v>4.3769433149964128</v>
      </c>
      <c r="E69" s="115">
        <v>366</v>
      </c>
      <c r="F69" s="114">
        <v>354</v>
      </c>
      <c r="G69" s="114">
        <v>353</v>
      </c>
      <c r="H69" s="114">
        <v>361</v>
      </c>
      <c r="I69" s="140">
        <v>349</v>
      </c>
      <c r="J69" s="115">
        <v>17</v>
      </c>
      <c r="K69" s="116">
        <v>4.8710601719197708</v>
      </c>
    </row>
    <row r="70" spans="1:11" ht="14.1" customHeight="1" x14ac:dyDescent="0.2">
      <c r="A70" s="306" t="s">
        <v>305</v>
      </c>
      <c r="B70" s="307" t="s">
        <v>306</v>
      </c>
      <c r="C70" s="308"/>
      <c r="D70" s="113">
        <v>1.8297058120066969</v>
      </c>
      <c r="E70" s="115">
        <v>153</v>
      </c>
      <c r="F70" s="114">
        <v>146</v>
      </c>
      <c r="G70" s="114">
        <v>141</v>
      </c>
      <c r="H70" s="114">
        <v>138</v>
      </c>
      <c r="I70" s="140">
        <v>134</v>
      </c>
      <c r="J70" s="115">
        <v>19</v>
      </c>
      <c r="K70" s="116">
        <v>14.17910447761194</v>
      </c>
    </row>
    <row r="71" spans="1:11" ht="14.1" customHeight="1" x14ac:dyDescent="0.2">
      <c r="A71" s="306"/>
      <c r="B71" s="307" t="s">
        <v>307</v>
      </c>
      <c r="C71" s="308"/>
      <c r="D71" s="113">
        <v>1.4350633819660368</v>
      </c>
      <c r="E71" s="115">
        <v>120</v>
      </c>
      <c r="F71" s="114">
        <v>113</v>
      </c>
      <c r="G71" s="114">
        <v>110</v>
      </c>
      <c r="H71" s="114">
        <v>107</v>
      </c>
      <c r="I71" s="140">
        <v>104</v>
      </c>
      <c r="J71" s="115">
        <v>16</v>
      </c>
      <c r="K71" s="116">
        <v>15.384615384615385</v>
      </c>
    </row>
    <row r="72" spans="1:11" ht="14.1" customHeight="1" x14ac:dyDescent="0.2">
      <c r="A72" s="306">
        <v>84</v>
      </c>
      <c r="B72" s="307" t="s">
        <v>308</v>
      </c>
      <c r="C72" s="308"/>
      <c r="D72" s="113">
        <v>1.0284620904089932</v>
      </c>
      <c r="E72" s="115">
        <v>86</v>
      </c>
      <c r="F72" s="114">
        <v>84</v>
      </c>
      <c r="G72" s="114">
        <v>90</v>
      </c>
      <c r="H72" s="114">
        <v>86</v>
      </c>
      <c r="I72" s="140">
        <v>83</v>
      </c>
      <c r="J72" s="115">
        <v>3</v>
      </c>
      <c r="K72" s="116">
        <v>3.6144578313253013</v>
      </c>
    </row>
    <row r="73" spans="1:11" ht="14.1" customHeight="1" x14ac:dyDescent="0.2">
      <c r="A73" s="306" t="s">
        <v>309</v>
      </c>
      <c r="B73" s="307" t="s">
        <v>310</v>
      </c>
      <c r="C73" s="308"/>
      <c r="D73" s="113">
        <v>8.3712030614685476E-2</v>
      </c>
      <c r="E73" s="115">
        <v>7</v>
      </c>
      <c r="F73" s="114">
        <v>0</v>
      </c>
      <c r="G73" s="114">
        <v>0</v>
      </c>
      <c r="H73" s="114">
        <v>0</v>
      </c>
      <c r="I73" s="140">
        <v>0</v>
      </c>
      <c r="J73" s="115">
        <v>7</v>
      </c>
      <c r="K73" s="116" t="s">
        <v>515</v>
      </c>
    </row>
    <row r="74" spans="1:11" ht="14.1" customHeight="1" x14ac:dyDescent="0.2">
      <c r="A74" s="306" t="s">
        <v>311</v>
      </c>
      <c r="B74" s="307" t="s">
        <v>312</v>
      </c>
      <c r="C74" s="308"/>
      <c r="D74" s="113">
        <v>3.5876584549150922E-2</v>
      </c>
      <c r="E74" s="115">
        <v>3</v>
      </c>
      <c r="F74" s="114">
        <v>4</v>
      </c>
      <c r="G74" s="114">
        <v>3</v>
      </c>
      <c r="H74" s="114" t="s">
        <v>513</v>
      </c>
      <c r="I74" s="140" t="s">
        <v>513</v>
      </c>
      <c r="J74" s="115" t="s">
        <v>513</v>
      </c>
      <c r="K74" s="116" t="s">
        <v>513</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0.20330064577852189</v>
      </c>
      <c r="E77" s="115">
        <v>17</v>
      </c>
      <c r="F77" s="114">
        <v>16</v>
      </c>
      <c r="G77" s="114">
        <v>9</v>
      </c>
      <c r="H77" s="114">
        <v>8</v>
      </c>
      <c r="I77" s="140">
        <v>17</v>
      </c>
      <c r="J77" s="115">
        <v>0</v>
      </c>
      <c r="K77" s="116">
        <v>0</v>
      </c>
    </row>
    <row r="78" spans="1:11" ht="14.1" customHeight="1" x14ac:dyDescent="0.2">
      <c r="A78" s="306">
        <v>93</v>
      </c>
      <c r="B78" s="307" t="s">
        <v>317</v>
      </c>
      <c r="C78" s="308"/>
      <c r="D78" s="113">
        <v>0.1195886151638364</v>
      </c>
      <c r="E78" s="115">
        <v>10</v>
      </c>
      <c r="F78" s="114">
        <v>9</v>
      </c>
      <c r="G78" s="114">
        <v>9</v>
      </c>
      <c r="H78" s="114">
        <v>9</v>
      </c>
      <c r="I78" s="140">
        <v>11</v>
      </c>
      <c r="J78" s="115">
        <v>-1</v>
      </c>
      <c r="K78" s="116">
        <v>-9.0909090909090917</v>
      </c>
    </row>
    <row r="79" spans="1:11" ht="14.1" customHeight="1" x14ac:dyDescent="0.2">
      <c r="A79" s="306">
        <v>94</v>
      </c>
      <c r="B79" s="307" t="s">
        <v>318</v>
      </c>
      <c r="C79" s="308"/>
      <c r="D79" s="113">
        <v>0.46639559913896195</v>
      </c>
      <c r="E79" s="115">
        <v>39</v>
      </c>
      <c r="F79" s="114">
        <v>39</v>
      </c>
      <c r="G79" s="114">
        <v>40</v>
      </c>
      <c r="H79" s="114">
        <v>39</v>
      </c>
      <c r="I79" s="140">
        <v>40</v>
      </c>
      <c r="J79" s="115">
        <v>-1</v>
      </c>
      <c r="K79" s="116">
        <v>-2.5</v>
      </c>
    </row>
    <row r="80" spans="1:11" ht="14.1" customHeight="1" x14ac:dyDescent="0.2">
      <c r="A80" s="306" t="s">
        <v>319</v>
      </c>
      <c r="B80" s="307" t="s">
        <v>320</v>
      </c>
      <c r="C80" s="308"/>
      <c r="D80" s="113" t="s">
        <v>513</v>
      </c>
      <c r="E80" s="115" t="s">
        <v>513</v>
      </c>
      <c r="F80" s="114" t="s">
        <v>513</v>
      </c>
      <c r="G80" s="114" t="s">
        <v>513</v>
      </c>
      <c r="H80" s="114">
        <v>4</v>
      </c>
      <c r="I80" s="140">
        <v>4</v>
      </c>
      <c r="J80" s="115" t="s">
        <v>513</v>
      </c>
      <c r="K80" s="116" t="s">
        <v>513</v>
      </c>
    </row>
    <row r="81" spans="1:11" ht="14.1" customHeight="1" x14ac:dyDescent="0.2">
      <c r="A81" s="310" t="s">
        <v>321</v>
      </c>
      <c r="B81" s="311" t="s">
        <v>333</v>
      </c>
      <c r="C81" s="312"/>
      <c r="D81" s="125">
        <v>3.6235350394642429</v>
      </c>
      <c r="E81" s="143">
        <v>303</v>
      </c>
      <c r="F81" s="144">
        <v>332</v>
      </c>
      <c r="G81" s="144">
        <v>334</v>
      </c>
      <c r="H81" s="144">
        <v>356</v>
      </c>
      <c r="I81" s="145">
        <v>339</v>
      </c>
      <c r="J81" s="143">
        <v>-36</v>
      </c>
      <c r="K81" s="146">
        <v>-10.619469026548673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1998</v>
      </c>
      <c r="G12" s="536">
        <v>1603</v>
      </c>
      <c r="H12" s="536">
        <v>2763</v>
      </c>
      <c r="I12" s="536">
        <v>1922</v>
      </c>
      <c r="J12" s="537">
        <v>2155</v>
      </c>
      <c r="K12" s="538">
        <v>-157</v>
      </c>
      <c r="L12" s="349">
        <v>-7.2853828306264505</v>
      </c>
    </row>
    <row r="13" spans="1:17" s="110" customFormat="1" ht="15" customHeight="1" x14ac:dyDescent="0.2">
      <c r="A13" s="350" t="s">
        <v>344</v>
      </c>
      <c r="B13" s="351" t="s">
        <v>345</v>
      </c>
      <c r="C13" s="347"/>
      <c r="D13" s="347"/>
      <c r="E13" s="348"/>
      <c r="F13" s="536">
        <v>1060</v>
      </c>
      <c r="G13" s="536">
        <v>787</v>
      </c>
      <c r="H13" s="536">
        <v>1463</v>
      </c>
      <c r="I13" s="536">
        <v>1051</v>
      </c>
      <c r="J13" s="537">
        <v>1189</v>
      </c>
      <c r="K13" s="538">
        <v>-129</v>
      </c>
      <c r="L13" s="349">
        <v>-10.849453322119428</v>
      </c>
    </row>
    <row r="14" spans="1:17" s="110" customFormat="1" ht="22.5" customHeight="1" x14ac:dyDescent="0.2">
      <c r="A14" s="350"/>
      <c r="B14" s="351" t="s">
        <v>346</v>
      </c>
      <c r="C14" s="347"/>
      <c r="D14" s="347"/>
      <c r="E14" s="348"/>
      <c r="F14" s="536">
        <v>938</v>
      </c>
      <c r="G14" s="536">
        <v>816</v>
      </c>
      <c r="H14" s="536">
        <v>1300</v>
      </c>
      <c r="I14" s="536">
        <v>871</v>
      </c>
      <c r="J14" s="537">
        <v>966</v>
      </c>
      <c r="K14" s="538">
        <v>-28</v>
      </c>
      <c r="L14" s="349">
        <v>-2.8985507246376812</v>
      </c>
    </row>
    <row r="15" spans="1:17" s="110" customFormat="1" ht="15" customHeight="1" x14ac:dyDescent="0.2">
      <c r="A15" s="350" t="s">
        <v>347</v>
      </c>
      <c r="B15" s="351" t="s">
        <v>108</v>
      </c>
      <c r="C15" s="347"/>
      <c r="D15" s="347"/>
      <c r="E15" s="348"/>
      <c r="F15" s="536">
        <v>467</v>
      </c>
      <c r="G15" s="536">
        <v>471</v>
      </c>
      <c r="H15" s="536">
        <v>1230</v>
      </c>
      <c r="I15" s="536">
        <v>481</v>
      </c>
      <c r="J15" s="537">
        <v>489</v>
      </c>
      <c r="K15" s="538">
        <v>-22</v>
      </c>
      <c r="L15" s="349">
        <v>-4.4989775051124745</v>
      </c>
    </row>
    <row r="16" spans="1:17" s="110" customFormat="1" ht="15" customHeight="1" x14ac:dyDescent="0.2">
      <c r="A16" s="350"/>
      <c r="B16" s="351" t="s">
        <v>109</v>
      </c>
      <c r="C16" s="347"/>
      <c r="D16" s="347"/>
      <c r="E16" s="348"/>
      <c r="F16" s="536">
        <v>1307</v>
      </c>
      <c r="G16" s="536">
        <v>970</v>
      </c>
      <c r="H16" s="536">
        <v>1341</v>
      </c>
      <c r="I16" s="536">
        <v>1247</v>
      </c>
      <c r="J16" s="537">
        <v>1436</v>
      </c>
      <c r="K16" s="538">
        <v>-129</v>
      </c>
      <c r="L16" s="349">
        <v>-8.9832869080779947</v>
      </c>
    </row>
    <row r="17" spans="1:12" s="110" customFormat="1" ht="15" customHeight="1" x14ac:dyDescent="0.2">
      <c r="A17" s="350"/>
      <c r="B17" s="351" t="s">
        <v>110</v>
      </c>
      <c r="C17" s="347"/>
      <c r="D17" s="347"/>
      <c r="E17" s="348"/>
      <c r="F17" s="536">
        <v>193</v>
      </c>
      <c r="G17" s="536">
        <v>131</v>
      </c>
      <c r="H17" s="536">
        <v>171</v>
      </c>
      <c r="I17" s="536">
        <v>171</v>
      </c>
      <c r="J17" s="537">
        <v>201</v>
      </c>
      <c r="K17" s="538">
        <v>-8</v>
      </c>
      <c r="L17" s="349">
        <v>-3.9800995024875623</v>
      </c>
    </row>
    <row r="18" spans="1:12" s="110" customFormat="1" ht="15" customHeight="1" x14ac:dyDescent="0.2">
      <c r="A18" s="350"/>
      <c r="B18" s="351" t="s">
        <v>111</v>
      </c>
      <c r="C18" s="347"/>
      <c r="D18" s="347"/>
      <c r="E18" s="348"/>
      <c r="F18" s="536">
        <v>31</v>
      </c>
      <c r="G18" s="536">
        <v>31</v>
      </c>
      <c r="H18" s="536">
        <v>21</v>
      </c>
      <c r="I18" s="536">
        <v>23</v>
      </c>
      <c r="J18" s="537">
        <v>29</v>
      </c>
      <c r="K18" s="538">
        <v>2</v>
      </c>
      <c r="L18" s="349">
        <v>6.8965517241379306</v>
      </c>
    </row>
    <row r="19" spans="1:12" s="110" customFormat="1" ht="15" customHeight="1" x14ac:dyDescent="0.2">
      <c r="A19" s="118" t="s">
        <v>113</v>
      </c>
      <c r="B19" s="119" t="s">
        <v>181</v>
      </c>
      <c r="C19" s="347"/>
      <c r="D19" s="347"/>
      <c r="E19" s="348"/>
      <c r="F19" s="536">
        <v>1356</v>
      </c>
      <c r="G19" s="536">
        <v>1037</v>
      </c>
      <c r="H19" s="536">
        <v>2047</v>
      </c>
      <c r="I19" s="536">
        <v>1331</v>
      </c>
      <c r="J19" s="537">
        <v>1493</v>
      </c>
      <c r="K19" s="538">
        <v>-137</v>
      </c>
      <c r="L19" s="349">
        <v>-9.1761553918285337</v>
      </c>
    </row>
    <row r="20" spans="1:12" s="110" customFormat="1" ht="15" customHeight="1" x14ac:dyDescent="0.2">
      <c r="A20" s="118"/>
      <c r="B20" s="119" t="s">
        <v>182</v>
      </c>
      <c r="C20" s="347"/>
      <c r="D20" s="347"/>
      <c r="E20" s="348"/>
      <c r="F20" s="536">
        <v>642</v>
      </c>
      <c r="G20" s="536">
        <v>566</v>
      </c>
      <c r="H20" s="536">
        <v>716</v>
      </c>
      <c r="I20" s="536">
        <v>591</v>
      </c>
      <c r="J20" s="537">
        <v>662</v>
      </c>
      <c r="K20" s="538">
        <v>-20</v>
      </c>
      <c r="L20" s="349">
        <v>-3.0211480362537766</v>
      </c>
    </row>
    <row r="21" spans="1:12" s="110" customFormat="1" ht="15" customHeight="1" x14ac:dyDescent="0.2">
      <c r="A21" s="118" t="s">
        <v>113</v>
      </c>
      <c r="B21" s="119" t="s">
        <v>116</v>
      </c>
      <c r="C21" s="347"/>
      <c r="D21" s="347"/>
      <c r="E21" s="348"/>
      <c r="F21" s="536">
        <v>1625</v>
      </c>
      <c r="G21" s="536">
        <v>1304</v>
      </c>
      <c r="H21" s="536">
        <v>2262</v>
      </c>
      <c r="I21" s="536">
        <v>1505</v>
      </c>
      <c r="J21" s="537">
        <v>1775</v>
      </c>
      <c r="K21" s="538">
        <v>-150</v>
      </c>
      <c r="L21" s="349">
        <v>-8.4507042253521121</v>
      </c>
    </row>
    <row r="22" spans="1:12" s="110" customFormat="1" ht="15" customHeight="1" x14ac:dyDescent="0.2">
      <c r="A22" s="118"/>
      <c r="B22" s="119" t="s">
        <v>117</v>
      </c>
      <c r="C22" s="347"/>
      <c r="D22" s="347"/>
      <c r="E22" s="348"/>
      <c r="F22" s="536">
        <v>371</v>
      </c>
      <c r="G22" s="536">
        <v>299</v>
      </c>
      <c r="H22" s="536">
        <v>499</v>
      </c>
      <c r="I22" s="536">
        <v>414</v>
      </c>
      <c r="J22" s="537">
        <v>380</v>
      </c>
      <c r="K22" s="538">
        <v>-9</v>
      </c>
      <c r="L22" s="349">
        <v>-2.3684210526315788</v>
      </c>
    </row>
    <row r="23" spans="1:12" s="110" customFormat="1" ht="15" customHeight="1" x14ac:dyDescent="0.2">
      <c r="A23" s="352" t="s">
        <v>347</v>
      </c>
      <c r="B23" s="353" t="s">
        <v>193</v>
      </c>
      <c r="C23" s="354"/>
      <c r="D23" s="354"/>
      <c r="E23" s="355"/>
      <c r="F23" s="539">
        <v>53</v>
      </c>
      <c r="G23" s="539">
        <v>190</v>
      </c>
      <c r="H23" s="539">
        <v>702</v>
      </c>
      <c r="I23" s="539">
        <v>39</v>
      </c>
      <c r="J23" s="540">
        <v>62</v>
      </c>
      <c r="K23" s="541">
        <v>-9</v>
      </c>
      <c r="L23" s="356">
        <v>-14.516129032258064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29.2</v>
      </c>
      <c r="G25" s="542">
        <v>32.5</v>
      </c>
      <c r="H25" s="542">
        <v>37.6</v>
      </c>
      <c r="I25" s="542">
        <v>34.5</v>
      </c>
      <c r="J25" s="542">
        <v>34.9</v>
      </c>
      <c r="K25" s="543" t="s">
        <v>349</v>
      </c>
      <c r="L25" s="364">
        <v>-5.6999999999999993</v>
      </c>
    </row>
    <row r="26" spans="1:12" s="110" customFormat="1" ht="15" customHeight="1" x14ac:dyDescent="0.2">
      <c r="A26" s="365" t="s">
        <v>105</v>
      </c>
      <c r="B26" s="366" t="s">
        <v>345</v>
      </c>
      <c r="C26" s="362"/>
      <c r="D26" s="362"/>
      <c r="E26" s="363"/>
      <c r="F26" s="542">
        <v>25.6</v>
      </c>
      <c r="G26" s="542">
        <v>28.2</v>
      </c>
      <c r="H26" s="542">
        <v>33.6</v>
      </c>
      <c r="I26" s="542">
        <v>27.9</v>
      </c>
      <c r="J26" s="544">
        <v>31.6</v>
      </c>
      <c r="K26" s="543" t="s">
        <v>349</v>
      </c>
      <c r="L26" s="364">
        <v>-6</v>
      </c>
    </row>
    <row r="27" spans="1:12" s="110" customFormat="1" ht="15" customHeight="1" x14ac:dyDescent="0.2">
      <c r="A27" s="365"/>
      <c r="B27" s="366" t="s">
        <v>346</v>
      </c>
      <c r="C27" s="362"/>
      <c r="D27" s="362"/>
      <c r="E27" s="363"/>
      <c r="F27" s="542">
        <v>33.299999999999997</v>
      </c>
      <c r="G27" s="542">
        <v>36.700000000000003</v>
      </c>
      <c r="H27" s="542">
        <v>41.9</v>
      </c>
      <c r="I27" s="542">
        <v>42.6</v>
      </c>
      <c r="J27" s="542">
        <v>39</v>
      </c>
      <c r="K27" s="543" t="s">
        <v>349</v>
      </c>
      <c r="L27" s="364">
        <v>-5.7000000000000028</v>
      </c>
    </row>
    <row r="28" spans="1:12" s="110" customFormat="1" ht="15" customHeight="1" x14ac:dyDescent="0.2">
      <c r="A28" s="365" t="s">
        <v>113</v>
      </c>
      <c r="B28" s="366" t="s">
        <v>108</v>
      </c>
      <c r="C28" s="362"/>
      <c r="D28" s="362"/>
      <c r="E28" s="363"/>
      <c r="F28" s="542">
        <v>38.700000000000003</v>
      </c>
      <c r="G28" s="542">
        <v>41.8</v>
      </c>
      <c r="H28" s="542">
        <v>47.7</v>
      </c>
      <c r="I28" s="542">
        <v>46</v>
      </c>
      <c r="J28" s="542">
        <v>45.6</v>
      </c>
      <c r="K28" s="543" t="s">
        <v>349</v>
      </c>
      <c r="L28" s="364">
        <v>-6.8999999999999986</v>
      </c>
    </row>
    <row r="29" spans="1:12" s="110" customFormat="1" ht="11.25" x14ac:dyDescent="0.2">
      <c r="A29" s="365"/>
      <c r="B29" s="366" t="s">
        <v>109</v>
      </c>
      <c r="C29" s="362"/>
      <c r="D29" s="362"/>
      <c r="E29" s="363"/>
      <c r="F29" s="542">
        <v>28.2</v>
      </c>
      <c r="G29" s="542">
        <v>30.8</v>
      </c>
      <c r="H29" s="542">
        <v>34.200000000000003</v>
      </c>
      <c r="I29" s="542">
        <v>31.6</v>
      </c>
      <c r="J29" s="544">
        <v>32.6</v>
      </c>
      <c r="K29" s="543" t="s">
        <v>349</v>
      </c>
      <c r="L29" s="364">
        <v>-4.4000000000000021</v>
      </c>
    </row>
    <row r="30" spans="1:12" s="110" customFormat="1" ht="15" customHeight="1" x14ac:dyDescent="0.2">
      <c r="A30" s="365"/>
      <c r="B30" s="366" t="s">
        <v>110</v>
      </c>
      <c r="C30" s="362"/>
      <c r="D30" s="362"/>
      <c r="E30" s="363"/>
      <c r="F30" s="542">
        <v>18.7</v>
      </c>
      <c r="G30" s="542">
        <v>28.2</v>
      </c>
      <c r="H30" s="542">
        <v>36.5</v>
      </c>
      <c r="I30" s="542">
        <v>27.5</v>
      </c>
      <c r="J30" s="542">
        <v>31.8</v>
      </c>
      <c r="K30" s="543" t="s">
        <v>349</v>
      </c>
      <c r="L30" s="364">
        <v>-13.100000000000001</v>
      </c>
    </row>
    <row r="31" spans="1:12" s="110" customFormat="1" ht="15" customHeight="1" x14ac:dyDescent="0.2">
      <c r="A31" s="365"/>
      <c r="B31" s="366" t="s">
        <v>111</v>
      </c>
      <c r="C31" s="362"/>
      <c r="D31" s="362"/>
      <c r="E31" s="363"/>
      <c r="F31" s="542">
        <v>12.9</v>
      </c>
      <c r="G31" s="542">
        <v>9.6999999999999993</v>
      </c>
      <c r="H31" s="542">
        <v>19</v>
      </c>
      <c r="I31" s="542">
        <v>26.1</v>
      </c>
      <c r="J31" s="542">
        <v>10.3</v>
      </c>
      <c r="K31" s="543" t="s">
        <v>349</v>
      </c>
      <c r="L31" s="364">
        <v>2.5999999999999996</v>
      </c>
    </row>
    <row r="32" spans="1:12" s="110" customFormat="1" ht="15" customHeight="1" x14ac:dyDescent="0.2">
      <c r="A32" s="367" t="s">
        <v>113</v>
      </c>
      <c r="B32" s="368" t="s">
        <v>181</v>
      </c>
      <c r="C32" s="362"/>
      <c r="D32" s="362"/>
      <c r="E32" s="363"/>
      <c r="F32" s="542">
        <v>30.1</v>
      </c>
      <c r="G32" s="542">
        <v>32.799999999999997</v>
      </c>
      <c r="H32" s="542">
        <v>39.1</v>
      </c>
      <c r="I32" s="542">
        <v>33.1</v>
      </c>
      <c r="J32" s="544">
        <v>35.700000000000003</v>
      </c>
      <c r="K32" s="543" t="s">
        <v>349</v>
      </c>
      <c r="L32" s="364">
        <v>-5.6000000000000014</v>
      </c>
    </row>
    <row r="33" spans="1:12" s="110" customFormat="1" ht="15" customHeight="1" x14ac:dyDescent="0.2">
      <c r="A33" s="367"/>
      <c r="B33" s="368" t="s">
        <v>182</v>
      </c>
      <c r="C33" s="362"/>
      <c r="D33" s="362"/>
      <c r="E33" s="363"/>
      <c r="F33" s="542">
        <v>27.4</v>
      </c>
      <c r="G33" s="542">
        <v>32.200000000000003</v>
      </c>
      <c r="H33" s="542">
        <v>35</v>
      </c>
      <c r="I33" s="542">
        <v>37.799999999999997</v>
      </c>
      <c r="J33" s="542">
        <v>33.299999999999997</v>
      </c>
      <c r="K33" s="543" t="s">
        <v>349</v>
      </c>
      <c r="L33" s="364">
        <v>-5.8999999999999986</v>
      </c>
    </row>
    <row r="34" spans="1:12" s="369" customFormat="1" ht="15" customHeight="1" x14ac:dyDescent="0.2">
      <c r="A34" s="367" t="s">
        <v>113</v>
      </c>
      <c r="B34" s="368" t="s">
        <v>116</v>
      </c>
      <c r="C34" s="362"/>
      <c r="D34" s="362"/>
      <c r="E34" s="363"/>
      <c r="F34" s="542">
        <v>28.4</v>
      </c>
      <c r="G34" s="542">
        <v>31.7</v>
      </c>
      <c r="H34" s="542">
        <v>35.700000000000003</v>
      </c>
      <c r="I34" s="542">
        <v>32.4</v>
      </c>
      <c r="J34" s="542">
        <v>34.200000000000003</v>
      </c>
      <c r="K34" s="543" t="s">
        <v>349</v>
      </c>
      <c r="L34" s="364">
        <v>-5.8000000000000043</v>
      </c>
    </row>
    <row r="35" spans="1:12" s="369" customFormat="1" ht="11.25" x14ac:dyDescent="0.2">
      <c r="A35" s="370"/>
      <c r="B35" s="371" t="s">
        <v>117</v>
      </c>
      <c r="C35" s="372"/>
      <c r="D35" s="372"/>
      <c r="E35" s="373"/>
      <c r="F35" s="545">
        <v>33.1</v>
      </c>
      <c r="G35" s="545">
        <v>36.1</v>
      </c>
      <c r="H35" s="545">
        <v>44.3</v>
      </c>
      <c r="I35" s="545">
        <v>42.4</v>
      </c>
      <c r="J35" s="546">
        <v>38.200000000000003</v>
      </c>
      <c r="K35" s="547" t="s">
        <v>349</v>
      </c>
      <c r="L35" s="374">
        <v>-5.1000000000000014</v>
      </c>
    </row>
    <row r="36" spans="1:12" s="369" customFormat="1" ht="15.95" customHeight="1" x14ac:dyDescent="0.2">
      <c r="A36" s="375" t="s">
        <v>350</v>
      </c>
      <c r="B36" s="376"/>
      <c r="C36" s="377"/>
      <c r="D36" s="376"/>
      <c r="E36" s="378"/>
      <c r="F36" s="548">
        <v>1936</v>
      </c>
      <c r="G36" s="548">
        <v>1389</v>
      </c>
      <c r="H36" s="548">
        <v>1953</v>
      </c>
      <c r="I36" s="548">
        <v>1873</v>
      </c>
      <c r="J36" s="548">
        <v>2085</v>
      </c>
      <c r="K36" s="549">
        <v>-149</v>
      </c>
      <c r="L36" s="380">
        <v>-7.1462829736211031</v>
      </c>
    </row>
    <row r="37" spans="1:12" s="369" customFormat="1" ht="15.95" customHeight="1" x14ac:dyDescent="0.2">
      <c r="A37" s="381"/>
      <c r="B37" s="382" t="s">
        <v>113</v>
      </c>
      <c r="C37" s="382" t="s">
        <v>351</v>
      </c>
      <c r="D37" s="382"/>
      <c r="E37" s="383"/>
      <c r="F37" s="548">
        <v>566</v>
      </c>
      <c r="G37" s="548">
        <v>452</v>
      </c>
      <c r="H37" s="548">
        <v>735</v>
      </c>
      <c r="I37" s="548">
        <v>647</v>
      </c>
      <c r="J37" s="548">
        <v>728</v>
      </c>
      <c r="K37" s="549">
        <v>-162</v>
      </c>
      <c r="L37" s="380">
        <v>-22.252747252747252</v>
      </c>
    </row>
    <row r="38" spans="1:12" s="369" customFormat="1" ht="15.95" customHeight="1" x14ac:dyDescent="0.2">
      <c r="A38" s="381"/>
      <c r="B38" s="384" t="s">
        <v>105</v>
      </c>
      <c r="C38" s="384" t="s">
        <v>106</v>
      </c>
      <c r="D38" s="385"/>
      <c r="E38" s="383"/>
      <c r="F38" s="548">
        <v>1027</v>
      </c>
      <c r="G38" s="548">
        <v>684</v>
      </c>
      <c r="H38" s="548">
        <v>998</v>
      </c>
      <c r="I38" s="548">
        <v>1031</v>
      </c>
      <c r="J38" s="550">
        <v>1154</v>
      </c>
      <c r="K38" s="549">
        <v>-127</v>
      </c>
      <c r="L38" s="380">
        <v>-11.005199306759099</v>
      </c>
    </row>
    <row r="39" spans="1:12" s="369" customFormat="1" ht="15.95" customHeight="1" x14ac:dyDescent="0.2">
      <c r="A39" s="381"/>
      <c r="B39" s="385"/>
      <c r="C39" s="382" t="s">
        <v>352</v>
      </c>
      <c r="D39" s="385"/>
      <c r="E39" s="383"/>
      <c r="F39" s="548">
        <v>263</v>
      </c>
      <c r="G39" s="548">
        <v>193</v>
      </c>
      <c r="H39" s="548">
        <v>335</v>
      </c>
      <c r="I39" s="548">
        <v>288</v>
      </c>
      <c r="J39" s="548">
        <v>365</v>
      </c>
      <c r="K39" s="549">
        <v>-102</v>
      </c>
      <c r="L39" s="380">
        <v>-27.945205479452056</v>
      </c>
    </row>
    <row r="40" spans="1:12" s="369" customFormat="1" ht="15.95" customHeight="1" x14ac:dyDescent="0.2">
      <c r="A40" s="381"/>
      <c r="B40" s="384"/>
      <c r="C40" s="384" t="s">
        <v>107</v>
      </c>
      <c r="D40" s="385"/>
      <c r="E40" s="383"/>
      <c r="F40" s="548">
        <v>909</v>
      </c>
      <c r="G40" s="548">
        <v>705</v>
      </c>
      <c r="H40" s="548">
        <v>955</v>
      </c>
      <c r="I40" s="548">
        <v>842</v>
      </c>
      <c r="J40" s="548">
        <v>931</v>
      </c>
      <c r="K40" s="549">
        <v>-22</v>
      </c>
      <c r="L40" s="380">
        <v>-2.3630504833512354</v>
      </c>
    </row>
    <row r="41" spans="1:12" s="369" customFormat="1" ht="24" customHeight="1" x14ac:dyDescent="0.2">
      <c r="A41" s="381"/>
      <c r="B41" s="385"/>
      <c r="C41" s="382" t="s">
        <v>352</v>
      </c>
      <c r="D41" s="385"/>
      <c r="E41" s="383"/>
      <c r="F41" s="548">
        <v>303</v>
      </c>
      <c r="G41" s="548">
        <v>259</v>
      </c>
      <c r="H41" s="548">
        <v>400</v>
      </c>
      <c r="I41" s="548">
        <v>359</v>
      </c>
      <c r="J41" s="550">
        <v>363</v>
      </c>
      <c r="K41" s="549">
        <v>-60</v>
      </c>
      <c r="L41" s="380">
        <v>-16.528925619834709</v>
      </c>
    </row>
    <row r="42" spans="1:12" s="110" customFormat="1" ht="15" customHeight="1" x14ac:dyDescent="0.2">
      <c r="A42" s="381"/>
      <c r="B42" s="384" t="s">
        <v>113</v>
      </c>
      <c r="C42" s="384" t="s">
        <v>353</v>
      </c>
      <c r="D42" s="385"/>
      <c r="E42" s="383"/>
      <c r="F42" s="548">
        <v>419</v>
      </c>
      <c r="G42" s="548">
        <v>306</v>
      </c>
      <c r="H42" s="548">
        <v>493</v>
      </c>
      <c r="I42" s="548">
        <v>439</v>
      </c>
      <c r="J42" s="548">
        <v>434</v>
      </c>
      <c r="K42" s="549">
        <v>-15</v>
      </c>
      <c r="L42" s="380">
        <v>-3.4562211981566819</v>
      </c>
    </row>
    <row r="43" spans="1:12" s="110" customFormat="1" ht="15" customHeight="1" x14ac:dyDescent="0.2">
      <c r="A43" s="381"/>
      <c r="B43" s="385"/>
      <c r="C43" s="382" t="s">
        <v>352</v>
      </c>
      <c r="D43" s="385"/>
      <c r="E43" s="383"/>
      <c r="F43" s="548">
        <v>162</v>
      </c>
      <c r="G43" s="548">
        <v>128</v>
      </c>
      <c r="H43" s="548">
        <v>235</v>
      </c>
      <c r="I43" s="548">
        <v>202</v>
      </c>
      <c r="J43" s="548">
        <v>198</v>
      </c>
      <c r="K43" s="549">
        <v>-36</v>
      </c>
      <c r="L43" s="380">
        <v>-18.181818181818183</v>
      </c>
    </row>
    <row r="44" spans="1:12" s="110" customFormat="1" ht="15" customHeight="1" x14ac:dyDescent="0.2">
      <c r="A44" s="381"/>
      <c r="B44" s="384"/>
      <c r="C44" s="366" t="s">
        <v>109</v>
      </c>
      <c r="D44" s="385"/>
      <c r="E44" s="383"/>
      <c r="F44" s="548">
        <v>1293</v>
      </c>
      <c r="G44" s="548">
        <v>921</v>
      </c>
      <c r="H44" s="548">
        <v>1269</v>
      </c>
      <c r="I44" s="548">
        <v>1240</v>
      </c>
      <c r="J44" s="550">
        <v>1421</v>
      </c>
      <c r="K44" s="549">
        <v>-128</v>
      </c>
      <c r="L44" s="380">
        <v>-9.0077410274454603</v>
      </c>
    </row>
    <row r="45" spans="1:12" s="110" customFormat="1" ht="15" customHeight="1" x14ac:dyDescent="0.2">
      <c r="A45" s="381"/>
      <c r="B45" s="385"/>
      <c r="C45" s="382" t="s">
        <v>352</v>
      </c>
      <c r="D45" s="385"/>
      <c r="E45" s="383"/>
      <c r="F45" s="548">
        <v>364</v>
      </c>
      <c r="G45" s="548">
        <v>284</v>
      </c>
      <c r="H45" s="548">
        <v>434</v>
      </c>
      <c r="I45" s="548">
        <v>392</v>
      </c>
      <c r="J45" s="548">
        <v>463</v>
      </c>
      <c r="K45" s="549">
        <v>-99</v>
      </c>
      <c r="L45" s="380">
        <v>-21.382289416846653</v>
      </c>
    </row>
    <row r="46" spans="1:12" s="110" customFormat="1" ht="15" customHeight="1" x14ac:dyDescent="0.2">
      <c r="A46" s="381"/>
      <c r="B46" s="384"/>
      <c r="C46" s="366" t="s">
        <v>110</v>
      </c>
      <c r="D46" s="385"/>
      <c r="E46" s="383"/>
      <c r="F46" s="548">
        <v>193</v>
      </c>
      <c r="G46" s="548">
        <v>131</v>
      </c>
      <c r="H46" s="548">
        <v>170</v>
      </c>
      <c r="I46" s="548">
        <v>171</v>
      </c>
      <c r="J46" s="548">
        <v>201</v>
      </c>
      <c r="K46" s="549">
        <v>-8</v>
      </c>
      <c r="L46" s="380">
        <v>-3.9800995024875623</v>
      </c>
    </row>
    <row r="47" spans="1:12" s="110" customFormat="1" ht="15" customHeight="1" x14ac:dyDescent="0.2">
      <c r="A47" s="381"/>
      <c r="B47" s="385"/>
      <c r="C47" s="382" t="s">
        <v>352</v>
      </c>
      <c r="D47" s="385"/>
      <c r="E47" s="383"/>
      <c r="F47" s="548">
        <v>36</v>
      </c>
      <c r="G47" s="548">
        <v>37</v>
      </c>
      <c r="H47" s="548">
        <v>62</v>
      </c>
      <c r="I47" s="548">
        <v>47</v>
      </c>
      <c r="J47" s="550">
        <v>64</v>
      </c>
      <c r="K47" s="549">
        <v>-28</v>
      </c>
      <c r="L47" s="380">
        <v>-43.75</v>
      </c>
    </row>
    <row r="48" spans="1:12" s="110" customFormat="1" ht="15" customHeight="1" x14ac:dyDescent="0.2">
      <c r="A48" s="381"/>
      <c r="B48" s="385"/>
      <c r="C48" s="366" t="s">
        <v>111</v>
      </c>
      <c r="D48" s="386"/>
      <c r="E48" s="387"/>
      <c r="F48" s="548">
        <v>31</v>
      </c>
      <c r="G48" s="548">
        <v>31</v>
      </c>
      <c r="H48" s="548">
        <v>21</v>
      </c>
      <c r="I48" s="548">
        <v>23</v>
      </c>
      <c r="J48" s="548">
        <v>29</v>
      </c>
      <c r="K48" s="549">
        <v>2</v>
      </c>
      <c r="L48" s="380">
        <v>6.8965517241379306</v>
      </c>
    </row>
    <row r="49" spans="1:12" s="110" customFormat="1" ht="15" customHeight="1" x14ac:dyDescent="0.2">
      <c r="A49" s="381"/>
      <c r="B49" s="385"/>
      <c r="C49" s="382" t="s">
        <v>352</v>
      </c>
      <c r="D49" s="385"/>
      <c r="E49" s="383"/>
      <c r="F49" s="548">
        <v>4</v>
      </c>
      <c r="G49" s="548">
        <v>3</v>
      </c>
      <c r="H49" s="548">
        <v>4</v>
      </c>
      <c r="I49" s="548">
        <v>6</v>
      </c>
      <c r="J49" s="548">
        <v>3</v>
      </c>
      <c r="K49" s="549">
        <v>1</v>
      </c>
      <c r="L49" s="380">
        <v>33.333333333333336</v>
      </c>
    </row>
    <row r="50" spans="1:12" s="110" customFormat="1" ht="15" customHeight="1" x14ac:dyDescent="0.2">
      <c r="A50" s="381"/>
      <c r="B50" s="384" t="s">
        <v>113</v>
      </c>
      <c r="C50" s="382" t="s">
        <v>181</v>
      </c>
      <c r="D50" s="385"/>
      <c r="E50" s="383"/>
      <c r="F50" s="548">
        <v>1297</v>
      </c>
      <c r="G50" s="548">
        <v>830</v>
      </c>
      <c r="H50" s="548">
        <v>1253</v>
      </c>
      <c r="I50" s="548">
        <v>1285</v>
      </c>
      <c r="J50" s="550">
        <v>1424</v>
      </c>
      <c r="K50" s="549">
        <v>-127</v>
      </c>
      <c r="L50" s="380">
        <v>-8.9185393258426959</v>
      </c>
    </row>
    <row r="51" spans="1:12" s="110" customFormat="1" ht="15" customHeight="1" x14ac:dyDescent="0.2">
      <c r="A51" s="381"/>
      <c r="B51" s="385"/>
      <c r="C51" s="382" t="s">
        <v>352</v>
      </c>
      <c r="D51" s="385"/>
      <c r="E51" s="383"/>
      <c r="F51" s="548">
        <v>391</v>
      </c>
      <c r="G51" s="548">
        <v>272</v>
      </c>
      <c r="H51" s="548">
        <v>490</v>
      </c>
      <c r="I51" s="548">
        <v>425</v>
      </c>
      <c r="J51" s="548">
        <v>508</v>
      </c>
      <c r="K51" s="549">
        <v>-117</v>
      </c>
      <c r="L51" s="380">
        <v>-23.031496062992126</v>
      </c>
    </row>
    <row r="52" spans="1:12" s="110" customFormat="1" ht="15" customHeight="1" x14ac:dyDescent="0.2">
      <c r="A52" s="381"/>
      <c r="B52" s="384"/>
      <c r="C52" s="382" t="s">
        <v>182</v>
      </c>
      <c r="D52" s="385"/>
      <c r="E52" s="383"/>
      <c r="F52" s="548">
        <v>639</v>
      </c>
      <c r="G52" s="548">
        <v>559</v>
      </c>
      <c r="H52" s="548">
        <v>700</v>
      </c>
      <c r="I52" s="548">
        <v>588</v>
      </c>
      <c r="J52" s="548">
        <v>661</v>
      </c>
      <c r="K52" s="549">
        <v>-22</v>
      </c>
      <c r="L52" s="380">
        <v>-3.3282904689863844</v>
      </c>
    </row>
    <row r="53" spans="1:12" s="269" customFormat="1" ht="11.25" customHeight="1" x14ac:dyDescent="0.2">
      <c r="A53" s="381"/>
      <c r="B53" s="385"/>
      <c r="C53" s="382" t="s">
        <v>352</v>
      </c>
      <c r="D53" s="385"/>
      <c r="E53" s="383"/>
      <c r="F53" s="548">
        <v>175</v>
      </c>
      <c r="G53" s="548">
        <v>180</v>
      </c>
      <c r="H53" s="548">
        <v>245</v>
      </c>
      <c r="I53" s="548">
        <v>222</v>
      </c>
      <c r="J53" s="550">
        <v>220</v>
      </c>
      <c r="K53" s="549">
        <v>-45</v>
      </c>
      <c r="L53" s="380">
        <v>-20.454545454545453</v>
      </c>
    </row>
    <row r="54" spans="1:12" s="151" customFormat="1" ht="12.75" customHeight="1" x14ac:dyDescent="0.2">
      <c r="A54" s="381"/>
      <c r="B54" s="384" t="s">
        <v>113</v>
      </c>
      <c r="C54" s="384" t="s">
        <v>116</v>
      </c>
      <c r="D54" s="385"/>
      <c r="E54" s="383"/>
      <c r="F54" s="548">
        <v>1572</v>
      </c>
      <c r="G54" s="548">
        <v>1120</v>
      </c>
      <c r="H54" s="548">
        <v>1528</v>
      </c>
      <c r="I54" s="548">
        <v>1460</v>
      </c>
      <c r="J54" s="548">
        <v>1711</v>
      </c>
      <c r="K54" s="549">
        <v>-139</v>
      </c>
      <c r="L54" s="380">
        <v>-8.1239041496201043</v>
      </c>
    </row>
    <row r="55" spans="1:12" ht="11.25" x14ac:dyDescent="0.2">
      <c r="A55" s="381"/>
      <c r="B55" s="385"/>
      <c r="C55" s="382" t="s">
        <v>352</v>
      </c>
      <c r="D55" s="385"/>
      <c r="E55" s="383"/>
      <c r="F55" s="548">
        <v>446</v>
      </c>
      <c r="G55" s="548">
        <v>355</v>
      </c>
      <c r="H55" s="548">
        <v>546</v>
      </c>
      <c r="I55" s="548">
        <v>473</v>
      </c>
      <c r="J55" s="548">
        <v>585</v>
      </c>
      <c r="K55" s="549">
        <v>-139</v>
      </c>
      <c r="L55" s="380">
        <v>-23.760683760683762</v>
      </c>
    </row>
    <row r="56" spans="1:12" ht="14.25" customHeight="1" x14ac:dyDescent="0.2">
      <c r="A56" s="381"/>
      <c r="B56" s="385"/>
      <c r="C56" s="384" t="s">
        <v>117</v>
      </c>
      <c r="D56" s="385"/>
      <c r="E56" s="383"/>
      <c r="F56" s="548">
        <v>362</v>
      </c>
      <c r="G56" s="548">
        <v>269</v>
      </c>
      <c r="H56" s="548">
        <v>424</v>
      </c>
      <c r="I56" s="548">
        <v>410</v>
      </c>
      <c r="J56" s="548">
        <v>374</v>
      </c>
      <c r="K56" s="549">
        <v>-12</v>
      </c>
      <c r="L56" s="380">
        <v>-3.2085561497326203</v>
      </c>
    </row>
    <row r="57" spans="1:12" ht="18.75" customHeight="1" x14ac:dyDescent="0.2">
      <c r="A57" s="388"/>
      <c r="B57" s="389"/>
      <c r="C57" s="390" t="s">
        <v>352</v>
      </c>
      <c r="D57" s="389"/>
      <c r="E57" s="391"/>
      <c r="F57" s="551">
        <v>120</v>
      </c>
      <c r="G57" s="552">
        <v>97</v>
      </c>
      <c r="H57" s="552">
        <v>188</v>
      </c>
      <c r="I57" s="552">
        <v>174</v>
      </c>
      <c r="J57" s="552">
        <v>143</v>
      </c>
      <c r="K57" s="553">
        <f t="shared" ref="K57" si="0">IF(OR(F57=".",J57=".")=TRUE,".",IF(OR(F57="*",J57="*")=TRUE,"*",IF(AND(F57="-",J57="-")=TRUE,"-",IF(AND(ISNUMBER(J57),ISNUMBER(F57))=TRUE,IF(F57-J57=0,0,F57-J57),IF(ISNUMBER(F57)=TRUE,F57,-J57)))))</f>
        <v>-23</v>
      </c>
      <c r="L57" s="392">
        <f t="shared" ref="L57" si="1">IF(K57 =".",".",IF(K57 ="*","*",IF(K57="-","-",IF(K57=0,0,IF(OR(J57="-",J57=".",F57="-",F57=".")=TRUE,"X",IF(J57=0,"0,0",IF(ABS(K57*100/J57)&gt;250,".X",(K57*100/J57))))))))</f>
        <v>-16.083916083916083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1998</v>
      </c>
      <c r="E11" s="114">
        <v>1603</v>
      </c>
      <c r="F11" s="114">
        <v>2763</v>
      </c>
      <c r="G11" s="114">
        <v>1922</v>
      </c>
      <c r="H11" s="140">
        <v>2155</v>
      </c>
      <c r="I11" s="115">
        <v>-157</v>
      </c>
      <c r="J11" s="116">
        <v>-7.2853828306264505</v>
      </c>
    </row>
    <row r="12" spans="1:15" s="110" customFormat="1" ht="24.95" customHeight="1" x14ac:dyDescent="0.2">
      <c r="A12" s="193" t="s">
        <v>132</v>
      </c>
      <c r="B12" s="194" t="s">
        <v>133</v>
      </c>
      <c r="C12" s="113">
        <v>1.4014014014014013</v>
      </c>
      <c r="D12" s="115">
        <v>28</v>
      </c>
      <c r="E12" s="114">
        <v>17</v>
      </c>
      <c r="F12" s="114">
        <v>36</v>
      </c>
      <c r="G12" s="114">
        <v>25</v>
      </c>
      <c r="H12" s="140">
        <v>42</v>
      </c>
      <c r="I12" s="115">
        <v>-14</v>
      </c>
      <c r="J12" s="116">
        <v>-33.333333333333336</v>
      </c>
    </row>
    <row r="13" spans="1:15" s="110" customFormat="1" ht="24.95" customHeight="1" x14ac:dyDescent="0.2">
      <c r="A13" s="193" t="s">
        <v>134</v>
      </c>
      <c r="B13" s="199" t="s">
        <v>214</v>
      </c>
      <c r="C13" s="113">
        <v>0.90090090090090091</v>
      </c>
      <c r="D13" s="115">
        <v>18</v>
      </c>
      <c r="E13" s="114" t="s">
        <v>513</v>
      </c>
      <c r="F13" s="114">
        <v>8</v>
      </c>
      <c r="G13" s="114">
        <v>11</v>
      </c>
      <c r="H13" s="140">
        <v>13</v>
      </c>
      <c r="I13" s="115">
        <v>5</v>
      </c>
      <c r="J13" s="116">
        <v>38.46153846153846</v>
      </c>
    </row>
    <row r="14" spans="1:15" s="287" customFormat="1" ht="24.95" customHeight="1" x14ac:dyDescent="0.2">
      <c r="A14" s="193" t="s">
        <v>215</v>
      </c>
      <c r="B14" s="199" t="s">
        <v>137</v>
      </c>
      <c r="C14" s="113">
        <v>10.16016016016016</v>
      </c>
      <c r="D14" s="115">
        <v>203</v>
      </c>
      <c r="E14" s="114">
        <v>256</v>
      </c>
      <c r="F14" s="114">
        <v>359</v>
      </c>
      <c r="G14" s="114">
        <v>220</v>
      </c>
      <c r="H14" s="140">
        <v>258</v>
      </c>
      <c r="I14" s="115">
        <v>-55</v>
      </c>
      <c r="J14" s="116">
        <v>-21.31782945736434</v>
      </c>
      <c r="K14" s="110"/>
      <c r="L14" s="110"/>
      <c r="M14" s="110"/>
      <c r="N14" s="110"/>
      <c r="O14" s="110"/>
    </row>
    <row r="15" spans="1:15" s="110" customFormat="1" ht="24.95" customHeight="1" x14ac:dyDescent="0.2">
      <c r="A15" s="193" t="s">
        <v>216</v>
      </c>
      <c r="B15" s="199" t="s">
        <v>217</v>
      </c>
      <c r="C15" s="113">
        <v>2.3523523523523524</v>
      </c>
      <c r="D15" s="115">
        <v>47</v>
      </c>
      <c r="E15" s="114">
        <v>36</v>
      </c>
      <c r="F15" s="114">
        <v>77</v>
      </c>
      <c r="G15" s="114">
        <v>52</v>
      </c>
      <c r="H15" s="140">
        <v>44</v>
      </c>
      <c r="I15" s="115">
        <v>3</v>
      </c>
      <c r="J15" s="116">
        <v>6.8181818181818183</v>
      </c>
    </row>
    <row r="16" spans="1:15" s="287" customFormat="1" ht="24.95" customHeight="1" x14ac:dyDescent="0.2">
      <c r="A16" s="193" t="s">
        <v>218</v>
      </c>
      <c r="B16" s="199" t="s">
        <v>141</v>
      </c>
      <c r="C16" s="113">
        <v>4.1041041041041044</v>
      </c>
      <c r="D16" s="115">
        <v>82</v>
      </c>
      <c r="E16" s="114">
        <v>158</v>
      </c>
      <c r="F16" s="114">
        <v>122</v>
      </c>
      <c r="G16" s="114">
        <v>73</v>
      </c>
      <c r="H16" s="140">
        <v>83</v>
      </c>
      <c r="I16" s="115">
        <v>-1</v>
      </c>
      <c r="J16" s="116">
        <v>-1.2048192771084338</v>
      </c>
      <c r="K16" s="110"/>
      <c r="L16" s="110"/>
      <c r="M16" s="110"/>
      <c r="N16" s="110"/>
      <c r="O16" s="110"/>
    </row>
    <row r="17" spans="1:15" s="110" customFormat="1" ht="24.95" customHeight="1" x14ac:dyDescent="0.2">
      <c r="A17" s="193" t="s">
        <v>142</v>
      </c>
      <c r="B17" s="199" t="s">
        <v>220</v>
      </c>
      <c r="C17" s="113">
        <v>3.7037037037037037</v>
      </c>
      <c r="D17" s="115">
        <v>74</v>
      </c>
      <c r="E17" s="114">
        <v>62</v>
      </c>
      <c r="F17" s="114">
        <v>160</v>
      </c>
      <c r="G17" s="114">
        <v>95</v>
      </c>
      <c r="H17" s="140">
        <v>131</v>
      </c>
      <c r="I17" s="115">
        <v>-57</v>
      </c>
      <c r="J17" s="116">
        <v>-43.511450381679388</v>
      </c>
    </row>
    <row r="18" spans="1:15" s="287" customFormat="1" ht="24.95" customHeight="1" x14ac:dyDescent="0.2">
      <c r="A18" s="201" t="s">
        <v>144</v>
      </c>
      <c r="B18" s="202" t="s">
        <v>145</v>
      </c>
      <c r="C18" s="113">
        <v>10.860860860860861</v>
      </c>
      <c r="D18" s="115">
        <v>217</v>
      </c>
      <c r="E18" s="114" t="s">
        <v>513</v>
      </c>
      <c r="F18" s="114">
        <v>307</v>
      </c>
      <c r="G18" s="114">
        <v>211</v>
      </c>
      <c r="H18" s="140">
        <v>241</v>
      </c>
      <c r="I18" s="115">
        <v>-24</v>
      </c>
      <c r="J18" s="116">
        <v>-9.9585062240663902</v>
      </c>
      <c r="K18" s="110"/>
      <c r="L18" s="110"/>
      <c r="M18" s="110"/>
      <c r="N18" s="110"/>
      <c r="O18" s="110"/>
    </row>
    <row r="19" spans="1:15" s="110" customFormat="1" ht="24.95" customHeight="1" x14ac:dyDescent="0.2">
      <c r="A19" s="193" t="s">
        <v>146</v>
      </c>
      <c r="B19" s="199" t="s">
        <v>147</v>
      </c>
      <c r="C19" s="113">
        <v>23.623623623623622</v>
      </c>
      <c r="D19" s="115">
        <v>472</v>
      </c>
      <c r="E19" s="114">
        <v>315</v>
      </c>
      <c r="F19" s="114">
        <v>543</v>
      </c>
      <c r="G19" s="114">
        <v>403</v>
      </c>
      <c r="H19" s="140">
        <v>522</v>
      </c>
      <c r="I19" s="115">
        <v>-50</v>
      </c>
      <c r="J19" s="116">
        <v>-9.5785440613026829</v>
      </c>
    </row>
    <row r="20" spans="1:15" s="287" customFormat="1" ht="24.95" customHeight="1" x14ac:dyDescent="0.2">
      <c r="A20" s="193" t="s">
        <v>148</v>
      </c>
      <c r="B20" s="199" t="s">
        <v>149</v>
      </c>
      <c r="C20" s="113">
        <v>6.4564564564564568</v>
      </c>
      <c r="D20" s="115">
        <v>129</v>
      </c>
      <c r="E20" s="114">
        <v>91</v>
      </c>
      <c r="F20" s="114">
        <v>116</v>
      </c>
      <c r="G20" s="114">
        <v>96</v>
      </c>
      <c r="H20" s="140">
        <v>127</v>
      </c>
      <c r="I20" s="115">
        <v>2</v>
      </c>
      <c r="J20" s="116">
        <v>1.5748031496062993</v>
      </c>
      <c r="K20" s="110"/>
      <c r="L20" s="110"/>
      <c r="M20" s="110"/>
      <c r="N20" s="110"/>
      <c r="O20" s="110"/>
    </row>
    <row r="21" spans="1:15" s="110" customFormat="1" ht="24.95" customHeight="1" x14ac:dyDescent="0.2">
      <c r="A21" s="201" t="s">
        <v>150</v>
      </c>
      <c r="B21" s="202" t="s">
        <v>151</v>
      </c>
      <c r="C21" s="113">
        <v>9.0090090090090094</v>
      </c>
      <c r="D21" s="115">
        <v>180</v>
      </c>
      <c r="E21" s="114">
        <v>134</v>
      </c>
      <c r="F21" s="114">
        <v>239</v>
      </c>
      <c r="G21" s="114">
        <v>193</v>
      </c>
      <c r="H21" s="140">
        <v>203</v>
      </c>
      <c r="I21" s="115">
        <v>-23</v>
      </c>
      <c r="J21" s="116">
        <v>-11.330049261083744</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1.2012012012012012</v>
      </c>
      <c r="D23" s="115">
        <v>24</v>
      </c>
      <c r="E23" s="114">
        <v>13</v>
      </c>
      <c r="F23" s="114">
        <v>158</v>
      </c>
      <c r="G23" s="114">
        <v>11</v>
      </c>
      <c r="H23" s="140">
        <v>19</v>
      </c>
      <c r="I23" s="115">
        <v>5</v>
      </c>
      <c r="J23" s="116">
        <v>26.315789473684209</v>
      </c>
    </row>
    <row r="24" spans="1:15" s="110" customFormat="1" ht="24.95" customHeight="1" x14ac:dyDescent="0.2">
      <c r="A24" s="193" t="s">
        <v>156</v>
      </c>
      <c r="B24" s="199" t="s">
        <v>221</v>
      </c>
      <c r="C24" s="113">
        <v>6.5065065065065069</v>
      </c>
      <c r="D24" s="115">
        <v>130</v>
      </c>
      <c r="E24" s="114">
        <v>60</v>
      </c>
      <c r="F24" s="114">
        <v>167</v>
      </c>
      <c r="G24" s="114">
        <v>143</v>
      </c>
      <c r="H24" s="140">
        <v>143</v>
      </c>
      <c r="I24" s="115">
        <v>-13</v>
      </c>
      <c r="J24" s="116">
        <v>-9.0909090909090917</v>
      </c>
    </row>
    <row r="25" spans="1:15" s="110" customFormat="1" ht="24.95" customHeight="1" x14ac:dyDescent="0.2">
      <c r="A25" s="193" t="s">
        <v>222</v>
      </c>
      <c r="B25" s="204" t="s">
        <v>159</v>
      </c>
      <c r="C25" s="113">
        <v>6.9069069069069071</v>
      </c>
      <c r="D25" s="115">
        <v>138</v>
      </c>
      <c r="E25" s="114">
        <v>80</v>
      </c>
      <c r="F25" s="114">
        <v>161</v>
      </c>
      <c r="G25" s="114">
        <v>139</v>
      </c>
      <c r="H25" s="140">
        <v>112</v>
      </c>
      <c r="I25" s="115">
        <v>26</v>
      </c>
      <c r="J25" s="116">
        <v>23.214285714285715</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2.9029029029029028</v>
      </c>
      <c r="D27" s="115">
        <v>58</v>
      </c>
      <c r="E27" s="114">
        <v>29</v>
      </c>
      <c r="F27" s="114">
        <v>97</v>
      </c>
      <c r="G27" s="114">
        <v>51</v>
      </c>
      <c r="H27" s="140">
        <v>67</v>
      </c>
      <c r="I27" s="115">
        <v>-9</v>
      </c>
      <c r="J27" s="116">
        <v>-13.432835820895523</v>
      </c>
    </row>
    <row r="28" spans="1:15" s="110" customFormat="1" ht="24.95" customHeight="1" x14ac:dyDescent="0.2">
      <c r="A28" s="193" t="s">
        <v>163</v>
      </c>
      <c r="B28" s="199" t="s">
        <v>164</v>
      </c>
      <c r="C28" s="113">
        <v>1.6516516516516517</v>
      </c>
      <c r="D28" s="115">
        <v>33</v>
      </c>
      <c r="E28" s="114">
        <v>23</v>
      </c>
      <c r="F28" s="114">
        <v>116</v>
      </c>
      <c r="G28" s="114">
        <v>21</v>
      </c>
      <c r="H28" s="140">
        <v>39</v>
      </c>
      <c r="I28" s="115">
        <v>-6</v>
      </c>
      <c r="J28" s="116">
        <v>-15.384615384615385</v>
      </c>
    </row>
    <row r="29" spans="1:15" s="110" customFormat="1" ht="24.95" customHeight="1" x14ac:dyDescent="0.2">
      <c r="A29" s="193">
        <v>86</v>
      </c>
      <c r="B29" s="199" t="s">
        <v>165</v>
      </c>
      <c r="C29" s="113">
        <v>7.7577577577577577</v>
      </c>
      <c r="D29" s="115">
        <v>155</v>
      </c>
      <c r="E29" s="114">
        <v>188</v>
      </c>
      <c r="F29" s="114">
        <v>177</v>
      </c>
      <c r="G29" s="114">
        <v>113</v>
      </c>
      <c r="H29" s="140">
        <v>139</v>
      </c>
      <c r="I29" s="115">
        <v>16</v>
      </c>
      <c r="J29" s="116">
        <v>11.510791366906474</v>
      </c>
    </row>
    <row r="30" spans="1:15" s="110" customFormat="1" ht="24.95" customHeight="1" x14ac:dyDescent="0.2">
      <c r="A30" s="193">
        <v>87.88</v>
      </c>
      <c r="B30" s="204" t="s">
        <v>166</v>
      </c>
      <c r="C30" s="113">
        <v>6.8568568568568571</v>
      </c>
      <c r="D30" s="115">
        <v>137</v>
      </c>
      <c r="E30" s="114">
        <v>230</v>
      </c>
      <c r="F30" s="114">
        <v>189</v>
      </c>
      <c r="G30" s="114">
        <v>217</v>
      </c>
      <c r="H30" s="140">
        <v>144</v>
      </c>
      <c r="I30" s="115">
        <v>-7</v>
      </c>
      <c r="J30" s="116">
        <v>-4.8611111111111107</v>
      </c>
    </row>
    <row r="31" spans="1:15" s="110" customFormat="1" ht="24.95" customHeight="1" x14ac:dyDescent="0.2">
      <c r="A31" s="193" t="s">
        <v>167</v>
      </c>
      <c r="B31" s="199" t="s">
        <v>168</v>
      </c>
      <c r="C31" s="113">
        <v>2.9029029029029028</v>
      </c>
      <c r="D31" s="115">
        <v>58</v>
      </c>
      <c r="E31" s="114">
        <v>57</v>
      </c>
      <c r="F31" s="114">
        <v>65</v>
      </c>
      <c r="G31" s="114">
        <v>53</v>
      </c>
      <c r="H31" s="140">
        <v>66</v>
      </c>
      <c r="I31" s="115">
        <v>-8</v>
      </c>
      <c r="J31" s="116">
        <v>-12.121212121212121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1.4014014014014013</v>
      </c>
      <c r="D34" s="115">
        <v>28</v>
      </c>
      <c r="E34" s="114">
        <v>17</v>
      </c>
      <c r="F34" s="114">
        <v>36</v>
      </c>
      <c r="G34" s="114">
        <v>25</v>
      </c>
      <c r="H34" s="140">
        <v>42</v>
      </c>
      <c r="I34" s="115">
        <v>-14</v>
      </c>
      <c r="J34" s="116">
        <v>-33.333333333333336</v>
      </c>
    </row>
    <row r="35" spans="1:10" s="110" customFormat="1" ht="24.95" customHeight="1" x14ac:dyDescent="0.2">
      <c r="A35" s="292" t="s">
        <v>171</v>
      </c>
      <c r="B35" s="293" t="s">
        <v>172</v>
      </c>
      <c r="C35" s="113">
        <v>21.921921921921921</v>
      </c>
      <c r="D35" s="115">
        <v>438</v>
      </c>
      <c r="E35" s="114">
        <v>349</v>
      </c>
      <c r="F35" s="114">
        <v>674</v>
      </c>
      <c r="G35" s="114">
        <v>442</v>
      </c>
      <c r="H35" s="140">
        <v>512</v>
      </c>
      <c r="I35" s="115">
        <v>-74</v>
      </c>
      <c r="J35" s="116">
        <v>-14.453125</v>
      </c>
    </row>
    <row r="36" spans="1:10" s="110" customFormat="1" ht="24.95" customHeight="1" x14ac:dyDescent="0.2">
      <c r="A36" s="294" t="s">
        <v>173</v>
      </c>
      <c r="B36" s="295" t="s">
        <v>174</v>
      </c>
      <c r="C36" s="125">
        <v>76.676676676676678</v>
      </c>
      <c r="D36" s="143">
        <v>1532</v>
      </c>
      <c r="E36" s="144">
        <v>1237</v>
      </c>
      <c r="F36" s="144">
        <v>2053</v>
      </c>
      <c r="G36" s="144">
        <v>1455</v>
      </c>
      <c r="H36" s="145">
        <v>1601</v>
      </c>
      <c r="I36" s="143">
        <v>-69</v>
      </c>
      <c r="J36" s="146">
        <v>-4.309806371018114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1998</v>
      </c>
      <c r="F11" s="264">
        <v>1603</v>
      </c>
      <c r="G11" s="264">
        <v>2763</v>
      </c>
      <c r="H11" s="264">
        <v>1922</v>
      </c>
      <c r="I11" s="265">
        <v>2155</v>
      </c>
      <c r="J11" s="263">
        <v>-157</v>
      </c>
      <c r="K11" s="266">
        <v>-7.2853828306264505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23.323323323323322</v>
      </c>
      <c r="E13" s="115">
        <v>466</v>
      </c>
      <c r="F13" s="114">
        <v>400</v>
      </c>
      <c r="G13" s="114">
        <v>587</v>
      </c>
      <c r="H13" s="114">
        <v>645</v>
      </c>
      <c r="I13" s="140">
        <v>568</v>
      </c>
      <c r="J13" s="115">
        <v>-102</v>
      </c>
      <c r="K13" s="116">
        <v>-17.95774647887324</v>
      </c>
    </row>
    <row r="14" spans="1:15" ht="15.95" customHeight="1" x14ac:dyDescent="0.2">
      <c r="A14" s="306" t="s">
        <v>230</v>
      </c>
      <c r="B14" s="307"/>
      <c r="C14" s="308"/>
      <c r="D14" s="113">
        <v>62.662662662662662</v>
      </c>
      <c r="E14" s="115">
        <v>1252</v>
      </c>
      <c r="F14" s="114">
        <v>981</v>
      </c>
      <c r="G14" s="114">
        <v>1872</v>
      </c>
      <c r="H14" s="114">
        <v>1041</v>
      </c>
      <c r="I14" s="140">
        <v>1282</v>
      </c>
      <c r="J14" s="115">
        <v>-30</v>
      </c>
      <c r="K14" s="116">
        <v>-2.3400936037441498</v>
      </c>
    </row>
    <row r="15" spans="1:15" ht="15.95" customHeight="1" x14ac:dyDescent="0.2">
      <c r="A15" s="306" t="s">
        <v>231</v>
      </c>
      <c r="B15" s="307"/>
      <c r="C15" s="308"/>
      <c r="D15" s="113">
        <v>7.5075075075075075</v>
      </c>
      <c r="E15" s="115">
        <v>150</v>
      </c>
      <c r="F15" s="114">
        <v>119</v>
      </c>
      <c r="G15" s="114">
        <v>155</v>
      </c>
      <c r="H15" s="114">
        <v>126</v>
      </c>
      <c r="I15" s="140">
        <v>141</v>
      </c>
      <c r="J15" s="115">
        <v>9</v>
      </c>
      <c r="K15" s="116">
        <v>6.3829787234042552</v>
      </c>
    </row>
    <row r="16" spans="1:15" ht="15.95" customHeight="1" x14ac:dyDescent="0.2">
      <c r="A16" s="306" t="s">
        <v>232</v>
      </c>
      <c r="B16" s="307"/>
      <c r="C16" s="308"/>
      <c r="D16" s="113">
        <v>6.5065065065065069</v>
      </c>
      <c r="E16" s="115">
        <v>130</v>
      </c>
      <c r="F16" s="114">
        <v>103</v>
      </c>
      <c r="G16" s="114">
        <v>149</v>
      </c>
      <c r="H16" s="114">
        <v>99</v>
      </c>
      <c r="I16" s="140">
        <v>164</v>
      </c>
      <c r="J16" s="115">
        <v>-34</v>
      </c>
      <c r="K16" s="116">
        <v>-20.73170731707317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0.75075075075075071</v>
      </c>
      <c r="E18" s="115">
        <v>15</v>
      </c>
      <c r="F18" s="114">
        <v>14</v>
      </c>
      <c r="G18" s="114">
        <v>31</v>
      </c>
      <c r="H18" s="114">
        <v>14</v>
      </c>
      <c r="I18" s="140">
        <v>26</v>
      </c>
      <c r="J18" s="115">
        <v>-11</v>
      </c>
      <c r="K18" s="116">
        <v>-42.307692307692307</v>
      </c>
    </row>
    <row r="19" spans="1:11" ht="14.1" customHeight="1" x14ac:dyDescent="0.2">
      <c r="A19" s="306" t="s">
        <v>235</v>
      </c>
      <c r="B19" s="307" t="s">
        <v>236</v>
      </c>
      <c r="C19" s="308"/>
      <c r="D19" s="113">
        <v>0.3003003003003003</v>
      </c>
      <c r="E19" s="115">
        <v>6</v>
      </c>
      <c r="F19" s="114">
        <v>4</v>
      </c>
      <c r="G19" s="114">
        <v>21</v>
      </c>
      <c r="H19" s="114">
        <v>8</v>
      </c>
      <c r="I19" s="140">
        <v>14</v>
      </c>
      <c r="J19" s="115">
        <v>-8</v>
      </c>
      <c r="K19" s="116">
        <v>-57.142857142857146</v>
      </c>
    </row>
    <row r="20" spans="1:11" ht="14.1" customHeight="1" x14ac:dyDescent="0.2">
      <c r="A20" s="306">
        <v>12</v>
      </c>
      <c r="B20" s="307" t="s">
        <v>237</v>
      </c>
      <c r="C20" s="308"/>
      <c r="D20" s="113">
        <v>2.4024024024024024</v>
      </c>
      <c r="E20" s="115">
        <v>48</v>
      </c>
      <c r="F20" s="114">
        <v>6</v>
      </c>
      <c r="G20" s="114">
        <v>28</v>
      </c>
      <c r="H20" s="114">
        <v>43</v>
      </c>
      <c r="I20" s="140">
        <v>52</v>
      </c>
      <c r="J20" s="115">
        <v>-4</v>
      </c>
      <c r="K20" s="116">
        <v>-7.6923076923076925</v>
      </c>
    </row>
    <row r="21" spans="1:11" ht="14.1" customHeight="1" x14ac:dyDescent="0.2">
      <c r="A21" s="306">
        <v>21</v>
      </c>
      <c r="B21" s="307" t="s">
        <v>238</v>
      </c>
      <c r="C21" s="308"/>
      <c r="D21" s="113">
        <v>1.1511511511511512</v>
      </c>
      <c r="E21" s="115">
        <v>23</v>
      </c>
      <c r="F21" s="114">
        <v>4</v>
      </c>
      <c r="G21" s="114">
        <v>20</v>
      </c>
      <c r="H21" s="114">
        <v>15</v>
      </c>
      <c r="I21" s="140">
        <v>22</v>
      </c>
      <c r="J21" s="115">
        <v>1</v>
      </c>
      <c r="K21" s="116">
        <v>4.5454545454545459</v>
      </c>
    </row>
    <row r="22" spans="1:11" ht="14.1" customHeight="1" x14ac:dyDescent="0.2">
      <c r="A22" s="306">
        <v>22</v>
      </c>
      <c r="B22" s="307" t="s">
        <v>239</v>
      </c>
      <c r="C22" s="308"/>
      <c r="D22" s="113">
        <v>2.1521521521521523</v>
      </c>
      <c r="E22" s="115">
        <v>43</v>
      </c>
      <c r="F22" s="114">
        <v>16</v>
      </c>
      <c r="G22" s="114">
        <v>70</v>
      </c>
      <c r="H22" s="114">
        <v>74</v>
      </c>
      <c r="I22" s="140">
        <v>73</v>
      </c>
      <c r="J22" s="115">
        <v>-30</v>
      </c>
      <c r="K22" s="116">
        <v>-41.095890410958901</v>
      </c>
    </row>
    <row r="23" spans="1:11" ht="14.1" customHeight="1" x14ac:dyDescent="0.2">
      <c r="A23" s="306">
        <v>23</v>
      </c>
      <c r="B23" s="307" t="s">
        <v>240</v>
      </c>
      <c r="C23" s="308"/>
      <c r="D23" s="113">
        <v>0.25025025025025027</v>
      </c>
      <c r="E23" s="115">
        <v>5</v>
      </c>
      <c r="F23" s="114">
        <v>4</v>
      </c>
      <c r="G23" s="114">
        <v>10</v>
      </c>
      <c r="H23" s="114">
        <v>7</v>
      </c>
      <c r="I23" s="140">
        <v>7</v>
      </c>
      <c r="J23" s="115">
        <v>-2</v>
      </c>
      <c r="K23" s="116">
        <v>-28.571428571428573</v>
      </c>
    </row>
    <row r="24" spans="1:11" ht="14.1" customHeight="1" x14ac:dyDescent="0.2">
      <c r="A24" s="306">
        <v>24</v>
      </c>
      <c r="B24" s="307" t="s">
        <v>241</v>
      </c>
      <c r="C24" s="308"/>
      <c r="D24" s="113">
        <v>2.3023023023023024</v>
      </c>
      <c r="E24" s="115">
        <v>46</v>
      </c>
      <c r="F24" s="114">
        <v>88</v>
      </c>
      <c r="G24" s="114">
        <v>65</v>
      </c>
      <c r="H24" s="114">
        <v>28</v>
      </c>
      <c r="I24" s="140">
        <v>39</v>
      </c>
      <c r="J24" s="115">
        <v>7</v>
      </c>
      <c r="K24" s="116">
        <v>17.948717948717949</v>
      </c>
    </row>
    <row r="25" spans="1:11" ht="14.1" customHeight="1" x14ac:dyDescent="0.2">
      <c r="A25" s="306">
        <v>25</v>
      </c>
      <c r="B25" s="307" t="s">
        <v>242</v>
      </c>
      <c r="C25" s="308"/>
      <c r="D25" s="113">
        <v>5.2052052052052051</v>
      </c>
      <c r="E25" s="115">
        <v>104</v>
      </c>
      <c r="F25" s="114">
        <v>55</v>
      </c>
      <c r="G25" s="114">
        <v>131</v>
      </c>
      <c r="H25" s="114">
        <v>45</v>
      </c>
      <c r="I25" s="140">
        <v>76</v>
      </c>
      <c r="J25" s="115">
        <v>28</v>
      </c>
      <c r="K25" s="116">
        <v>36.842105263157897</v>
      </c>
    </row>
    <row r="26" spans="1:11" ht="14.1" customHeight="1" x14ac:dyDescent="0.2">
      <c r="A26" s="306">
        <v>26</v>
      </c>
      <c r="B26" s="307" t="s">
        <v>243</v>
      </c>
      <c r="C26" s="308"/>
      <c r="D26" s="113">
        <v>2.7027027027027026</v>
      </c>
      <c r="E26" s="115">
        <v>54</v>
      </c>
      <c r="F26" s="114">
        <v>30</v>
      </c>
      <c r="G26" s="114">
        <v>86</v>
      </c>
      <c r="H26" s="114">
        <v>42</v>
      </c>
      <c r="I26" s="140">
        <v>67</v>
      </c>
      <c r="J26" s="115">
        <v>-13</v>
      </c>
      <c r="K26" s="116">
        <v>-19.402985074626866</v>
      </c>
    </row>
    <row r="27" spans="1:11" ht="14.1" customHeight="1" x14ac:dyDescent="0.2">
      <c r="A27" s="306">
        <v>27</v>
      </c>
      <c r="B27" s="307" t="s">
        <v>244</v>
      </c>
      <c r="C27" s="308"/>
      <c r="D27" s="113">
        <v>1.3013013013013013</v>
      </c>
      <c r="E27" s="115">
        <v>26</v>
      </c>
      <c r="F27" s="114">
        <v>35</v>
      </c>
      <c r="G27" s="114">
        <v>34</v>
      </c>
      <c r="H27" s="114">
        <v>39</v>
      </c>
      <c r="I27" s="140">
        <v>26</v>
      </c>
      <c r="J27" s="115">
        <v>0</v>
      </c>
      <c r="K27" s="116">
        <v>0</v>
      </c>
    </row>
    <row r="28" spans="1:11" ht="14.1" customHeight="1" x14ac:dyDescent="0.2">
      <c r="A28" s="306">
        <v>28</v>
      </c>
      <c r="B28" s="307" t="s">
        <v>245</v>
      </c>
      <c r="C28" s="308"/>
      <c r="D28" s="113">
        <v>0.15015015015015015</v>
      </c>
      <c r="E28" s="115">
        <v>3</v>
      </c>
      <c r="F28" s="114">
        <v>4</v>
      </c>
      <c r="G28" s="114" t="s">
        <v>513</v>
      </c>
      <c r="H28" s="114">
        <v>0</v>
      </c>
      <c r="I28" s="140">
        <v>0</v>
      </c>
      <c r="J28" s="115">
        <v>3</v>
      </c>
      <c r="K28" s="116" t="s">
        <v>515</v>
      </c>
    </row>
    <row r="29" spans="1:11" ht="14.1" customHeight="1" x14ac:dyDescent="0.2">
      <c r="A29" s="306">
        <v>29</v>
      </c>
      <c r="B29" s="307" t="s">
        <v>246</v>
      </c>
      <c r="C29" s="308"/>
      <c r="D29" s="113">
        <v>5.055055055055055</v>
      </c>
      <c r="E29" s="115">
        <v>101</v>
      </c>
      <c r="F29" s="114">
        <v>78</v>
      </c>
      <c r="G29" s="114">
        <v>135</v>
      </c>
      <c r="H29" s="114">
        <v>94</v>
      </c>
      <c r="I29" s="140">
        <v>98</v>
      </c>
      <c r="J29" s="115">
        <v>3</v>
      </c>
      <c r="K29" s="116">
        <v>3.0612244897959182</v>
      </c>
    </row>
    <row r="30" spans="1:11" ht="14.1" customHeight="1" x14ac:dyDescent="0.2">
      <c r="A30" s="306" t="s">
        <v>247</v>
      </c>
      <c r="B30" s="307" t="s">
        <v>248</v>
      </c>
      <c r="C30" s="308"/>
      <c r="D30" s="113">
        <v>1.2012012012012012</v>
      </c>
      <c r="E30" s="115">
        <v>24</v>
      </c>
      <c r="F30" s="114">
        <v>21</v>
      </c>
      <c r="G30" s="114" t="s">
        <v>513</v>
      </c>
      <c r="H30" s="114" t="s">
        <v>513</v>
      </c>
      <c r="I30" s="140">
        <v>17</v>
      </c>
      <c r="J30" s="115">
        <v>7</v>
      </c>
      <c r="K30" s="116">
        <v>41.176470588235297</v>
      </c>
    </row>
    <row r="31" spans="1:11" ht="14.1" customHeight="1" x14ac:dyDescent="0.2">
      <c r="A31" s="306" t="s">
        <v>249</v>
      </c>
      <c r="B31" s="307" t="s">
        <v>250</v>
      </c>
      <c r="C31" s="308"/>
      <c r="D31" s="113">
        <v>3.8538538538538538</v>
      </c>
      <c r="E31" s="115">
        <v>77</v>
      </c>
      <c r="F31" s="114">
        <v>57</v>
      </c>
      <c r="G31" s="114">
        <v>94</v>
      </c>
      <c r="H31" s="114">
        <v>71</v>
      </c>
      <c r="I31" s="140">
        <v>81</v>
      </c>
      <c r="J31" s="115">
        <v>-4</v>
      </c>
      <c r="K31" s="116">
        <v>-4.9382716049382713</v>
      </c>
    </row>
    <row r="32" spans="1:11" ht="14.1" customHeight="1" x14ac:dyDescent="0.2">
      <c r="A32" s="306">
        <v>31</v>
      </c>
      <c r="B32" s="307" t="s">
        <v>251</v>
      </c>
      <c r="C32" s="308"/>
      <c r="D32" s="113">
        <v>0.40040040040040042</v>
      </c>
      <c r="E32" s="115">
        <v>8</v>
      </c>
      <c r="F32" s="114">
        <v>6</v>
      </c>
      <c r="G32" s="114">
        <v>7</v>
      </c>
      <c r="H32" s="114">
        <v>4</v>
      </c>
      <c r="I32" s="140">
        <v>10</v>
      </c>
      <c r="J32" s="115">
        <v>-2</v>
      </c>
      <c r="K32" s="116">
        <v>-20</v>
      </c>
    </row>
    <row r="33" spans="1:11" ht="14.1" customHeight="1" x14ac:dyDescent="0.2">
      <c r="A33" s="306">
        <v>32</v>
      </c>
      <c r="B33" s="307" t="s">
        <v>252</v>
      </c>
      <c r="C33" s="308"/>
      <c r="D33" s="113">
        <v>3.6036036036036037</v>
      </c>
      <c r="E33" s="115">
        <v>72</v>
      </c>
      <c r="F33" s="114">
        <v>35</v>
      </c>
      <c r="G33" s="114">
        <v>118</v>
      </c>
      <c r="H33" s="114">
        <v>98</v>
      </c>
      <c r="I33" s="140">
        <v>83</v>
      </c>
      <c r="J33" s="115">
        <v>-11</v>
      </c>
      <c r="K33" s="116">
        <v>-13.253012048192771</v>
      </c>
    </row>
    <row r="34" spans="1:11" ht="14.1" customHeight="1" x14ac:dyDescent="0.2">
      <c r="A34" s="306">
        <v>33</v>
      </c>
      <c r="B34" s="307" t="s">
        <v>253</v>
      </c>
      <c r="C34" s="308"/>
      <c r="D34" s="113">
        <v>3.8038038038038038</v>
      </c>
      <c r="E34" s="115">
        <v>76</v>
      </c>
      <c r="F34" s="114">
        <v>29</v>
      </c>
      <c r="G34" s="114">
        <v>73</v>
      </c>
      <c r="H34" s="114">
        <v>63</v>
      </c>
      <c r="I34" s="140">
        <v>50</v>
      </c>
      <c r="J34" s="115">
        <v>26</v>
      </c>
      <c r="K34" s="116">
        <v>52</v>
      </c>
    </row>
    <row r="35" spans="1:11" ht="14.1" customHeight="1" x14ac:dyDescent="0.2">
      <c r="A35" s="306">
        <v>34</v>
      </c>
      <c r="B35" s="307" t="s">
        <v>254</v>
      </c>
      <c r="C35" s="308"/>
      <c r="D35" s="113">
        <v>2.1521521521521523</v>
      </c>
      <c r="E35" s="115">
        <v>43</v>
      </c>
      <c r="F35" s="114">
        <v>19</v>
      </c>
      <c r="G35" s="114">
        <v>58</v>
      </c>
      <c r="H35" s="114">
        <v>31</v>
      </c>
      <c r="I35" s="140">
        <v>65</v>
      </c>
      <c r="J35" s="115">
        <v>-22</v>
      </c>
      <c r="K35" s="116">
        <v>-33.846153846153847</v>
      </c>
    </row>
    <row r="36" spans="1:11" ht="14.1" customHeight="1" x14ac:dyDescent="0.2">
      <c r="A36" s="306">
        <v>41</v>
      </c>
      <c r="B36" s="307" t="s">
        <v>255</v>
      </c>
      <c r="C36" s="308"/>
      <c r="D36" s="113" t="s">
        <v>513</v>
      </c>
      <c r="E36" s="115" t="s">
        <v>513</v>
      </c>
      <c r="F36" s="114">
        <v>3</v>
      </c>
      <c r="G36" s="114">
        <v>5</v>
      </c>
      <c r="H36" s="114" t="s">
        <v>513</v>
      </c>
      <c r="I36" s="140">
        <v>5</v>
      </c>
      <c r="J36" s="115" t="s">
        <v>513</v>
      </c>
      <c r="K36" s="116" t="s">
        <v>513</v>
      </c>
    </row>
    <row r="37" spans="1:11" ht="14.1" customHeight="1" x14ac:dyDescent="0.2">
      <c r="A37" s="306">
        <v>42</v>
      </c>
      <c r="B37" s="307" t="s">
        <v>256</v>
      </c>
      <c r="C37" s="308"/>
      <c r="D37" s="113" t="s">
        <v>513</v>
      </c>
      <c r="E37" s="115" t="s">
        <v>513</v>
      </c>
      <c r="F37" s="114">
        <v>0</v>
      </c>
      <c r="G37" s="114" t="s">
        <v>513</v>
      </c>
      <c r="H37" s="114" t="s">
        <v>513</v>
      </c>
      <c r="I37" s="140" t="s">
        <v>513</v>
      </c>
      <c r="J37" s="115" t="s">
        <v>513</v>
      </c>
      <c r="K37" s="116" t="s">
        <v>513</v>
      </c>
    </row>
    <row r="38" spans="1:11" ht="14.1" customHeight="1" x14ac:dyDescent="0.2">
      <c r="A38" s="306">
        <v>43</v>
      </c>
      <c r="B38" s="307" t="s">
        <v>257</v>
      </c>
      <c r="C38" s="308"/>
      <c r="D38" s="113">
        <v>1.0510510510510511</v>
      </c>
      <c r="E38" s="115">
        <v>21</v>
      </c>
      <c r="F38" s="114">
        <v>9</v>
      </c>
      <c r="G38" s="114">
        <v>39</v>
      </c>
      <c r="H38" s="114">
        <v>17</v>
      </c>
      <c r="I38" s="140">
        <v>17</v>
      </c>
      <c r="J38" s="115">
        <v>4</v>
      </c>
      <c r="K38" s="116">
        <v>23.529411764705884</v>
      </c>
    </row>
    <row r="39" spans="1:11" ht="14.1" customHeight="1" x14ac:dyDescent="0.2">
      <c r="A39" s="306">
        <v>51</v>
      </c>
      <c r="B39" s="307" t="s">
        <v>258</v>
      </c>
      <c r="C39" s="308"/>
      <c r="D39" s="113">
        <v>5.1551551551551551</v>
      </c>
      <c r="E39" s="115">
        <v>103</v>
      </c>
      <c r="F39" s="114">
        <v>105</v>
      </c>
      <c r="G39" s="114">
        <v>163</v>
      </c>
      <c r="H39" s="114">
        <v>244</v>
      </c>
      <c r="I39" s="140">
        <v>138</v>
      </c>
      <c r="J39" s="115">
        <v>-35</v>
      </c>
      <c r="K39" s="116">
        <v>-25.362318840579711</v>
      </c>
    </row>
    <row r="40" spans="1:11" ht="14.1" customHeight="1" x14ac:dyDescent="0.2">
      <c r="A40" s="306" t="s">
        <v>259</v>
      </c>
      <c r="B40" s="307" t="s">
        <v>260</v>
      </c>
      <c r="C40" s="308"/>
      <c r="D40" s="113">
        <v>4.6046046046046047</v>
      </c>
      <c r="E40" s="115">
        <v>92</v>
      </c>
      <c r="F40" s="114">
        <v>98</v>
      </c>
      <c r="G40" s="114">
        <v>142</v>
      </c>
      <c r="H40" s="114">
        <v>223</v>
      </c>
      <c r="I40" s="140">
        <v>120</v>
      </c>
      <c r="J40" s="115">
        <v>-28</v>
      </c>
      <c r="K40" s="116">
        <v>-23.333333333333332</v>
      </c>
    </row>
    <row r="41" spans="1:11" ht="14.1" customHeight="1" x14ac:dyDescent="0.2">
      <c r="A41" s="306"/>
      <c r="B41" s="307" t="s">
        <v>261</v>
      </c>
      <c r="C41" s="308"/>
      <c r="D41" s="113">
        <v>3.5535535535535536</v>
      </c>
      <c r="E41" s="115">
        <v>71</v>
      </c>
      <c r="F41" s="114">
        <v>78</v>
      </c>
      <c r="G41" s="114">
        <v>115</v>
      </c>
      <c r="H41" s="114">
        <v>199</v>
      </c>
      <c r="I41" s="140">
        <v>106</v>
      </c>
      <c r="J41" s="115">
        <v>-35</v>
      </c>
      <c r="K41" s="116">
        <v>-33.018867924528301</v>
      </c>
    </row>
    <row r="42" spans="1:11" ht="14.1" customHeight="1" x14ac:dyDescent="0.2">
      <c r="A42" s="306">
        <v>52</v>
      </c>
      <c r="B42" s="307" t="s">
        <v>262</v>
      </c>
      <c r="C42" s="308"/>
      <c r="D42" s="113">
        <v>5.6056056056056054</v>
      </c>
      <c r="E42" s="115">
        <v>112</v>
      </c>
      <c r="F42" s="114">
        <v>59</v>
      </c>
      <c r="G42" s="114">
        <v>84</v>
      </c>
      <c r="H42" s="114">
        <v>86</v>
      </c>
      <c r="I42" s="140">
        <v>104</v>
      </c>
      <c r="J42" s="115">
        <v>8</v>
      </c>
      <c r="K42" s="116">
        <v>7.6923076923076925</v>
      </c>
    </row>
    <row r="43" spans="1:11" ht="14.1" customHeight="1" x14ac:dyDescent="0.2">
      <c r="A43" s="306" t="s">
        <v>263</v>
      </c>
      <c r="B43" s="307" t="s">
        <v>264</v>
      </c>
      <c r="C43" s="308"/>
      <c r="D43" s="113">
        <v>5.2552552552552552</v>
      </c>
      <c r="E43" s="115">
        <v>105</v>
      </c>
      <c r="F43" s="114">
        <v>59</v>
      </c>
      <c r="G43" s="114">
        <v>77</v>
      </c>
      <c r="H43" s="114">
        <v>79</v>
      </c>
      <c r="I43" s="140">
        <v>97</v>
      </c>
      <c r="J43" s="115">
        <v>8</v>
      </c>
      <c r="K43" s="116">
        <v>8.2474226804123703</v>
      </c>
    </row>
    <row r="44" spans="1:11" ht="14.1" customHeight="1" x14ac:dyDescent="0.2">
      <c r="A44" s="306">
        <v>53</v>
      </c>
      <c r="B44" s="307" t="s">
        <v>265</v>
      </c>
      <c r="C44" s="308"/>
      <c r="D44" s="113">
        <v>1.4514514514514514</v>
      </c>
      <c r="E44" s="115">
        <v>29</v>
      </c>
      <c r="F44" s="114">
        <v>19</v>
      </c>
      <c r="G44" s="114">
        <v>34</v>
      </c>
      <c r="H44" s="114">
        <v>16</v>
      </c>
      <c r="I44" s="140">
        <v>30</v>
      </c>
      <c r="J44" s="115">
        <v>-1</v>
      </c>
      <c r="K44" s="116">
        <v>-3.3333333333333335</v>
      </c>
    </row>
    <row r="45" spans="1:11" ht="14.1" customHeight="1" x14ac:dyDescent="0.2">
      <c r="A45" s="306" t="s">
        <v>266</v>
      </c>
      <c r="B45" s="307" t="s">
        <v>267</v>
      </c>
      <c r="C45" s="308"/>
      <c r="D45" s="113">
        <v>1.3513513513513513</v>
      </c>
      <c r="E45" s="115">
        <v>27</v>
      </c>
      <c r="F45" s="114">
        <v>19</v>
      </c>
      <c r="G45" s="114">
        <v>31</v>
      </c>
      <c r="H45" s="114">
        <v>16</v>
      </c>
      <c r="I45" s="140">
        <v>30</v>
      </c>
      <c r="J45" s="115">
        <v>-3</v>
      </c>
      <c r="K45" s="116">
        <v>-10</v>
      </c>
    </row>
    <row r="46" spans="1:11" ht="14.1" customHeight="1" x14ac:dyDescent="0.2">
      <c r="A46" s="306">
        <v>54</v>
      </c>
      <c r="B46" s="307" t="s">
        <v>268</v>
      </c>
      <c r="C46" s="308"/>
      <c r="D46" s="113">
        <v>3.0530530530530529</v>
      </c>
      <c r="E46" s="115">
        <v>61</v>
      </c>
      <c r="F46" s="114">
        <v>53</v>
      </c>
      <c r="G46" s="114">
        <v>71</v>
      </c>
      <c r="H46" s="114">
        <v>81</v>
      </c>
      <c r="I46" s="140">
        <v>55</v>
      </c>
      <c r="J46" s="115">
        <v>6</v>
      </c>
      <c r="K46" s="116">
        <v>10.909090909090908</v>
      </c>
    </row>
    <row r="47" spans="1:11" ht="14.1" customHeight="1" x14ac:dyDescent="0.2">
      <c r="A47" s="306">
        <v>61</v>
      </c>
      <c r="B47" s="307" t="s">
        <v>269</v>
      </c>
      <c r="C47" s="308"/>
      <c r="D47" s="113">
        <v>1.5015015015015014</v>
      </c>
      <c r="E47" s="115">
        <v>30</v>
      </c>
      <c r="F47" s="114">
        <v>30</v>
      </c>
      <c r="G47" s="114">
        <v>50</v>
      </c>
      <c r="H47" s="114">
        <v>41</v>
      </c>
      <c r="I47" s="140">
        <v>60</v>
      </c>
      <c r="J47" s="115">
        <v>-30</v>
      </c>
      <c r="K47" s="116">
        <v>-50</v>
      </c>
    </row>
    <row r="48" spans="1:11" ht="14.1" customHeight="1" x14ac:dyDescent="0.2">
      <c r="A48" s="306">
        <v>62</v>
      </c>
      <c r="B48" s="307" t="s">
        <v>270</v>
      </c>
      <c r="C48" s="308"/>
      <c r="D48" s="113">
        <v>11.061061061061061</v>
      </c>
      <c r="E48" s="115">
        <v>221</v>
      </c>
      <c r="F48" s="114">
        <v>178</v>
      </c>
      <c r="G48" s="114">
        <v>286</v>
      </c>
      <c r="H48" s="114">
        <v>212</v>
      </c>
      <c r="I48" s="140">
        <v>287</v>
      </c>
      <c r="J48" s="115">
        <v>-66</v>
      </c>
      <c r="K48" s="116">
        <v>-22.99651567944251</v>
      </c>
    </row>
    <row r="49" spans="1:11" ht="14.1" customHeight="1" x14ac:dyDescent="0.2">
      <c r="A49" s="306">
        <v>63</v>
      </c>
      <c r="B49" s="307" t="s">
        <v>271</v>
      </c>
      <c r="C49" s="308"/>
      <c r="D49" s="113">
        <v>5.5055055055055053</v>
      </c>
      <c r="E49" s="115">
        <v>110</v>
      </c>
      <c r="F49" s="114">
        <v>77</v>
      </c>
      <c r="G49" s="114">
        <v>129</v>
      </c>
      <c r="H49" s="114">
        <v>110</v>
      </c>
      <c r="I49" s="140">
        <v>108</v>
      </c>
      <c r="J49" s="115">
        <v>2</v>
      </c>
      <c r="K49" s="116">
        <v>1.8518518518518519</v>
      </c>
    </row>
    <row r="50" spans="1:11" ht="14.1" customHeight="1" x14ac:dyDescent="0.2">
      <c r="A50" s="306" t="s">
        <v>272</v>
      </c>
      <c r="B50" s="307" t="s">
        <v>273</v>
      </c>
      <c r="C50" s="308"/>
      <c r="D50" s="113">
        <v>0.60060060060060061</v>
      </c>
      <c r="E50" s="115">
        <v>12</v>
      </c>
      <c r="F50" s="114">
        <v>9</v>
      </c>
      <c r="G50" s="114">
        <v>30</v>
      </c>
      <c r="H50" s="114">
        <v>25</v>
      </c>
      <c r="I50" s="140">
        <v>19</v>
      </c>
      <c r="J50" s="115">
        <v>-7</v>
      </c>
      <c r="K50" s="116">
        <v>-36.842105263157897</v>
      </c>
    </row>
    <row r="51" spans="1:11" ht="14.1" customHeight="1" x14ac:dyDescent="0.2">
      <c r="A51" s="306" t="s">
        <v>274</v>
      </c>
      <c r="B51" s="307" t="s">
        <v>275</v>
      </c>
      <c r="C51" s="308"/>
      <c r="D51" s="113">
        <v>4.4544544544544546</v>
      </c>
      <c r="E51" s="115">
        <v>89</v>
      </c>
      <c r="F51" s="114">
        <v>68</v>
      </c>
      <c r="G51" s="114">
        <v>89</v>
      </c>
      <c r="H51" s="114">
        <v>80</v>
      </c>
      <c r="I51" s="140">
        <v>81</v>
      </c>
      <c r="J51" s="115">
        <v>8</v>
      </c>
      <c r="K51" s="116">
        <v>9.8765432098765427</v>
      </c>
    </row>
    <row r="52" spans="1:11" ht="14.1" customHeight="1" x14ac:dyDescent="0.2">
      <c r="A52" s="306">
        <v>71</v>
      </c>
      <c r="B52" s="307" t="s">
        <v>276</v>
      </c>
      <c r="C52" s="308"/>
      <c r="D52" s="113">
        <v>8.7587587587587592</v>
      </c>
      <c r="E52" s="115">
        <v>175</v>
      </c>
      <c r="F52" s="114">
        <v>123</v>
      </c>
      <c r="G52" s="114">
        <v>204</v>
      </c>
      <c r="H52" s="114">
        <v>168</v>
      </c>
      <c r="I52" s="140">
        <v>199</v>
      </c>
      <c r="J52" s="115">
        <v>-24</v>
      </c>
      <c r="K52" s="116">
        <v>-12.060301507537689</v>
      </c>
    </row>
    <row r="53" spans="1:11" ht="14.1" customHeight="1" x14ac:dyDescent="0.2">
      <c r="A53" s="306" t="s">
        <v>277</v>
      </c>
      <c r="B53" s="307" t="s">
        <v>278</v>
      </c>
      <c r="C53" s="308"/>
      <c r="D53" s="113">
        <v>3.3033033033033035</v>
      </c>
      <c r="E53" s="115">
        <v>66</v>
      </c>
      <c r="F53" s="114">
        <v>55</v>
      </c>
      <c r="G53" s="114">
        <v>94</v>
      </c>
      <c r="H53" s="114">
        <v>75</v>
      </c>
      <c r="I53" s="140">
        <v>83</v>
      </c>
      <c r="J53" s="115">
        <v>-17</v>
      </c>
      <c r="K53" s="116">
        <v>-20.481927710843372</v>
      </c>
    </row>
    <row r="54" spans="1:11" ht="14.1" customHeight="1" x14ac:dyDescent="0.2">
      <c r="A54" s="306" t="s">
        <v>279</v>
      </c>
      <c r="B54" s="307" t="s">
        <v>280</v>
      </c>
      <c r="C54" s="308"/>
      <c r="D54" s="113">
        <v>4.3543543543543546</v>
      </c>
      <c r="E54" s="115">
        <v>87</v>
      </c>
      <c r="F54" s="114">
        <v>62</v>
      </c>
      <c r="G54" s="114">
        <v>95</v>
      </c>
      <c r="H54" s="114">
        <v>88</v>
      </c>
      <c r="I54" s="140">
        <v>99</v>
      </c>
      <c r="J54" s="115">
        <v>-12</v>
      </c>
      <c r="K54" s="116">
        <v>-12.121212121212121</v>
      </c>
    </row>
    <row r="55" spans="1:11" ht="14.1" customHeight="1" x14ac:dyDescent="0.2">
      <c r="A55" s="306">
        <v>72</v>
      </c>
      <c r="B55" s="307" t="s">
        <v>281</v>
      </c>
      <c r="C55" s="308"/>
      <c r="D55" s="113">
        <v>2.2522522522522523</v>
      </c>
      <c r="E55" s="115">
        <v>45</v>
      </c>
      <c r="F55" s="114">
        <v>20</v>
      </c>
      <c r="G55" s="114">
        <v>170</v>
      </c>
      <c r="H55" s="114">
        <v>26</v>
      </c>
      <c r="I55" s="140">
        <v>42</v>
      </c>
      <c r="J55" s="115">
        <v>3</v>
      </c>
      <c r="K55" s="116">
        <v>7.1428571428571432</v>
      </c>
    </row>
    <row r="56" spans="1:11" ht="14.1" customHeight="1" x14ac:dyDescent="0.2">
      <c r="A56" s="306" t="s">
        <v>282</v>
      </c>
      <c r="B56" s="307" t="s">
        <v>283</v>
      </c>
      <c r="C56" s="308"/>
      <c r="D56" s="113">
        <v>0.70070070070070067</v>
      </c>
      <c r="E56" s="115">
        <v>14</v>
      </c>
      <c r="F56" s="114" t="s">
        <v>513</v>
      </c>
      <c r="G56" s="114">
        <v>149</v>
      </c>
      <c r="H56" s="114">
        <v>8</v>
      </c>
      <c r="I56" s="140">
        <v>17</v>
      </c>
      <c r="J56" s="115">
        <v>-3</v>
      </c>
      <c r="K56" s="116">
        <v>-17.647058823529413</v>
      </c>
    </row>
    <row r="57" spans="1:11" ht="14.1" customHeight="1" x14ac:dyDescent="0.2">
      <c r="A57" s="306" t="s">
        <v>284</v>
      </c>
      <c r="B57" s="307" t="s">
        <v>285</v>
      </c>
      <c r="C57" s="308"/>
      <c r="D57" s="113">
        <v>0.80080080080080085</v>
      </c>
      <c r="E57" s="115">
        <v>16</v>
      </c>
      <c r="F57" s="114">
        <v>10</v>
      </c>
      <c r="G57" s="114">
        <v>9</v>
      </c>
      <c r="H57" s="114">
        <v>14</v>
      </c>
      <c r="I57" s="140">
        <v>21</v>
      </c>
      <c r="J57" s="115">
        <v>-5</v>
      </c>
      <c r="K57" s="116">
        <v>-23.80952380952381</v>
      </c>
    </row>
    <row r="58" spans="1:11" ht="14.1" customHeight="1" x14ac:dyDescent="0.2">
      <c r="A58" s="306">
        <v>73</v>
      </c>
      <c r="B58" s="307" t="s">
        <v>286</v>
      </c>
      <c r="C58" s="308"/>
      <c r="D58" s="113">
        <v>1.3013013013013013</v>
      </c>
      <c r="E58" s="115">
        <v>26</v>
      </c>
      <c r="F58" s="114">
        <v>8</v>
      </c>
      <c r="G58" s="114">
        <v>38</v>
      </c>
      <c r="H58" s="114">
        <v>28</v>
      </c>
      <c r="I58" s="140">
        <v>22</v>
      </c>
      <c r="J58" s="115">
        <v>4</v>
      </c>
      <c r="K58" s="116">
        <v>18.181818181818183</v>
      </c>
    </row>
    <row r="59" spans="1:11" ht="14.1" customHeight="1" x14ac:dyDescent="0.2">
      <c r="A59" s="306" t="s">
        <v>287</v>
      </c>
      <c r="B59" s="307" t="s">
        <v>288</v>
      </c>
      <c r="C59" s="308"/>
      <c r="D59" s="113">
        <v>1.0010010010010011</v>
      </c>
      <c r="E59" s="115">
        <v>20</v>
      </c>
      <c r="F59" s="114">
        <v>6</v>
      </c>
      <c r="G59" s="114">
        <v>31</v>
      </c>
      <c r="H59" s="114">
        <v>22</v>
      </c>
      <c r="I59" s="140">
        <v>18</v>
      </c>
      <c r="J59" s="115">
        <v>2</v>
      </c>
      <c r="K59" s="116">
        <v>11.111111111111111</v>
      </c>
    </row>
    <row r="60" spans="1:11" ht="14.1" customHeight="1" x14ac:dyDescent="0.2">
      <c r="A60" s="306">
        <v>81</v>
      </c>
      <c r="B60" s="307" t="s">
        <v>289</v>
      </c>
      <c r="C60" s="308"/>
      <c r="D60" s="113">
        <v>7.4574574574574575</v>
      </c>
      <c r="E60" s="115">
        <v>149</v>
      </c>
      <c r="F60" s="114">
        <v>204</v>
      </c>
      <c r="G60" s="114">
        <v>195</v>
      </c>
      <c r="H60" s="114">
        <v>120</v>
      </c>
      <c r="I60" s="140">
        <v>155</v>
      </c>
      <c r="J60" s="115">
        <v>-6</v>
      </c>
      <c r="K60" s="116">
        <v>-3.870967741935484</v>
      </c>
    </row>
    <row r="61" spans="1:11" ht="14.1" customHeight="1" x14ac:dyDescent="0.2">
      <c r="A61" s="306" t="s">
        <v>290</v>
      </c>
      <c r="B61" s="307" t="s">
        <v>291</v>
      </c>
      <c r="C61" s="308"/>
      <c r="D61" s="113">
        <v>1.7517517517517518</v>
      </c>
      <c r="E61" s="115">
        <v>35</v>
      </c>
      <c r="F61" s="114">
        <v>35</v>
      </c>
      <c r="G61" s="114">
        <v>50</v>
      </c>
      <c r="H61" s="114">
        <v>30</v>
      </c>
      <c r="I61" s="140">
        <v>50</v>
      </c>
      <c r="J61" s="115">
        <v>-15</v>
      </c>
      <c r="K61" s="116">
        <v>-30</v>
      </c>
    </row>
    <row r="62" spans="1:11" ht="14.1" customHeight="1" x14ac:dyDescent="0.2">
      <c r="A62" s="306" t="s">
        <v>292</v>
      </c>
      <c r="B62" s="307" t="s">
        <v>293</v>
      </c>
      <c r="C62" s="308"/>
      <c r="D62" s="113">
        <v>3.1531531531531534</v>
      </c>
      <c r="E62" s="115">
        <v>63</v>
      </c>
      <c r="F62" s="114">
        <v>122</v>
      </c>
      <c r="G62" s="114">
        <v>67</v>
      </c>
      <c r="H62" s="114">
        <v>51</v>
      </c>
      <c r="I62" s="140">
        <v>61</v>
      </c>
      <c r="J62" s="115">
        <v>2</v>
      </c>
      <c r="K62" s="116">
        <v>3.278688524590164</v>
      </c>
    </row>
    <row r="63" spans="1:11" ht="14.1" customHeight="1" x14ac:dyDescent="0.2">
      <c r="A63" s="306"/>
      <c r="B63" s="307" t="s">
        <v>294</v>
      </c>
      <c r="C63" s="308"/>
      <c r="D63" s="113">
        <v>2.3023023023023024</v>
      </c>
      <c r="E63" s="115">
        <v>46</v>
      </c>
      <c r="F63" s="114">
        <v>108</v>
      </c>
      <c r="G63" s="114">
        <v>58</v>
      </c>
      <c r="H63" s="114">
        <v>41</v>
      </c>
      <c r="I63" s="140">
        <v>48</v>
      </c>
      <c r="J63" s="115">
        <v>-2</v>
      </c>
      <c r="K63" s="116">
        <v>-4.166666666666667</v>
      </c>
    </row>
    <row r="64" spans="1:11" ht="14.1" customHeight="1" x14ac:dyDescent="0.2">
      <c r="A64" s="306" t="s">
        <v>295</v>
      </c>
      <c r="B64" s="307" t="s">
        <v>296</v>
      </c>
      <c r="C64" s="308"/>
      <c r="D64" s="113">
        <v>0.60060060060060061</v>
      </c>
      <c r="E64" s="115">
        <v>12</v>
      </c>
      <c r="F64" s="114">
        <v>12</v>
      </c>
      <c r="G64" s="114">
        <v>29</v>
      </c>
      <c r="H64" s="114">
        <v>13</v>
      </c>
      <c r="I64" s="140">
        <v>20</v>
      </c>
      <c r="J64" s="115">
        <v>-8</v>
      </c>
      <c r="K64" s="116">
        <v>-40</v>
      </c>
    </row>
    <row r="65" spans="1:11" ht="14.1" customHeight="1" x14ac:dyDescent="0.2">
      <c r="A65" s="306" t="s">
        <v>297</v>
      </c>
      <c r="B65" s="307" t="s">
        <v>298</v>
      </c>
      <c r="C65" s="308"/>
      <c r="D65" s="113">
        <v>1.0510510510510511</v>
      </c>
      <c r="E65" s="115">
        <v>21</v>
      </c>
      <c r="F65" s="114">
        <v>21</v>
      </c>
      <c r="G65" s="114">
        <v>26</v>
      </c>
      <c r="H65" s="114">
        <v>12</v>
      </c>
      <c r="I65" s="140">
        <v>13</v>
      </c>
      <c r="J65" s="115">
        <v>8</v>
      </c>
      <c r="K65" s="116">
        <v>61.53846153846154</v>
      </c>
    </row>
    <row r="66" spans="1:11" ht="14.1" customHeight="1" x14ac:dyDescent="0.2">
      <c r="A66" s="306">
        <v>82</v>
      </c>
      <c r="B66" s="307" t="s">
        <v>299</v>
      </c>
      <c r="C66" s="308"/>
      <c r="D66" s="113">
        <v>5.2552552552552552</v>
      </c>
      <c r="E66" s="115">
        <v>105</v>
      </c>
      <c r="F66" s="114">
        <v>187</v>
      </c>
      <c r="G66" s="114">
        <v>119</v>
      </c>
      <c r="H66" s="114">
        <v>67</v>
      </c>
      <c r="I66" s="140">
        <v>87</v>
      </c>
      <c r="J66" s="115">
        <v>18</v>
      </c>
      <c r="K66" s="116">
        <v>20.689655172413794</v>
      </c>
    </row>
    <row r="67" spans="1:11" ht="14.1" customHeight="1" x14ac:dyDescent="0.2">
      <c r="A67" s="306" t="s">
        <v>300</v>
      </c>
      <c r="B67" s="307" t="s">
        <v>301</v>
      </c>
      <c r="C67" s="308"/>
      <c r="D67" s="113">
        <v>3.7037037037037037</v>
      </c>
      <c r="E67" s="115">
        <v>74</v>
      </c>
      <c r="F67" s="114">
        <v>172</v>
      </c>
      <c r="G67" s="114">
        <v>75</v>
      </c>
      <c r="H67" s="114">
        <v>47</v>
      </c>
      <c r="I67" s="140">
        <v>60</v>
      </c>
      <c r="J67" s="115">
        <v>14</v>
      </c>
      <c r="K67" s="116">
        <v>23.333333333333332</v>
      </c>
    </row>
    <row r="68" spans="1:11" ht="14.1" customHeight="1" x14ac:dyDescent="0.2">
      <c r="A68" s="306" t="s">
        <v>302</v>
      </c>
      <c r="B68" s="307" t="s">
        <v>303</v>
      </c>
      <c r="C68" s="308"/>
      <c r="D68" s="113">
        <v>0.95095095095095095</v>
      </c>
      <c r="E68" s="115">
        <v>19</v>
      </c>
      <c r="F68" s="114">
        <v>9</v>
      </c>
      <c r="G68" s="114">
        <v>28</v>
      </c>
      <c r="H68" s="114">
        <v>13</v>
      </c>
      <c r="I68" s="140">
        <v>17</v>
      </c>
      <c r="J68" s="115">
        <v>2</v>
      </c>
      <c r="K68" s="116">
        <v>11.764705882352942</v>
      </c>
    </row>
    <row r="69" spans="1:11" ht="14.1" customHeight="1" x14ac:dyDescent="0.2">
      <c r="A69" s="306">
        <v>83</v>
      </c>
      <c r="B69" s="307" t="s">
        <v>304</v>
      </c>
      <c r="C69" s="308"/>
      <c r="D69" s="113">
        <v>4.2042042042042045</v>
      </c>
      <c r="E69" s="115">
        <v>84</v>
      </c>
      <c r="F69" s="114">
        <v>75</v>
      </c>
      <c r="G69" s="114">
        <v>233</v>
      </c>
      <c r="H69" s="114">
        <v>47</v>
      </c>
      <c r="I69" s="140">
        <v>86</v>
      </c>
      <c r="J69" s="115">
        <v>-2</v>
      </c>
      <c r="K69" s="116">
        <v>-2.3255813953488373</v>
      </c>
    </row>
    <row r="70" spans="1:11" ht="14.1" customHeight="1" x14ac:dyDescent="0.2">
      <c r="A70" s="306" t="s">
        <v>305</v>
      </c>
      <c r="B70" s="307" t="s">
        <v>306</v>
      </c>
      <c r="C70" s="308"/>
      <c r="D70" s="113">
        <v>2.9529529529529528</v>
      </c>
      <c r="E70" s="115">
        <v>59</v>
      </c>
      <c r="F70" s="114">
        <v>41</v>
      </c>
      <c r="G70" s="114">
        <v>192</v>
      </c>
      <c r="H70" s="114">
        <v>20</v>
      </c>
      <c r="I70" s="140">
        <v>55</v>
      </c>
      <c r="J70" s="115">
        <v>4</v>
      </c>
      <c r="K70" s="116">
        <v>7.2727272727272725</v>
      </c>
    </row>
    <row r="71" spans="1:11" ht="14.1" customHeight="1" x14ac:dyDescent="0.2">
      <c r="A71" s="306"/>
      <c r="B71" s="307" t="s">
        <v>307</v>
      </c>
      <c r="C71" s="308"/>
      <c r="D71" s="113">
        <v>1.8518518518518519</v>
      </c>
      <c r="E71" s="115">
        <v>37</v>
      </c>
      <c r="F71" s="114">
        <v>28</v>
      </c>
      <c r="G71" s="114">
        <v>162</v>
      </c>
      <c r="H71" s="114">
        <v>12</v>
      </c>
      <c r="I71" s="140">
        <v>26</v>
      </c>
      <c r="J71" s="115">
        <v>11</v>
      </c>
      <c r="K71" s="116">
        <v>42.307692307692307</v>
      </c>
    </row>
    <row r="72" spans="1:11" ht="14.1" customHeight="1" x14ac:dyDescent="0.2">
      <c r="A72" s="306">
        <v>84</v>
      </c>
      <c r="B72" s="307" t="s">
        <v>308</v>
      </c>
      <c r="C72" s="308"/>
      <c r="D72" s="113">
        <v>1.3513513513513513</v>
      </c>
      <c r="E72" s="115">
        <v>27</v>
      </c>
      <c r="F72" s="114">
        <v>10</v>
      </c>
      <c r="G72" s="114">
        <v>29</v>
      </c>
      <c r="H72" s="114">
        <v>14</v>
      </c>
      <c r="I72" s="140">
        <v>39</v>
      </c>
      <c r="J72" s="115">
        <v>-12</v>
      </c>
      <c r="K72" s="116">
        <v>-30.76923076923077</v>
      </c>
    </row>
    <row r="73" spans="1:11" ht="14.1" customHeight="1" x14ac:dyDescent="0.2">
      <c r="A73" s="306" t="s">
        <v>309</v>
      </c>
      <c r="B73" s="307" t="s">
        <v>310</v>
      </c>
      <c r="C73" s="308"/>
      <c r="D73" s="113">
        <v>0.45045045045045046</v>
      </c>
      <c r="E73" s="115">
        <v>9</v>
      </c>
      <c r="F73" s="114">
        <v>4</v>
      </c>
      <c r="G73" s="114">
        <v>10</v>
      </c>
      <c r="H73" s="114" t="s">
        <v>513</v>
      </c>
      <c r="I73" s="140">
        <v>10</v>
      </c>
      <c r="J73" s="115">
        <v>-1</v>
      </c>
      <c r="K73" s="116">
        <v>-10</v>
      </c>
    </row>
    <row r="74" spans="1:11" ht="14.1" customHeight="1" x14ac:dyDescent="0.2">
      <c r="A74" s="306" t="s">
        <v>311</v>
      </c>
      <c r="B74" s="307" t="s">
        <v>312</v>
      </c>
      <c r="C74" s="308"/>
      <c r="D74" s="113">
        <v>0.65065065065065064</v>
      </c>
      <c r="E74" s="115">
        <v>13</v>
      </c>
      <c r="F74" s="114">
        <v>3</v>
      </c>
      <c r="G74" s="114">
        <v>8</v>
      </c>
      <c r="H74" s="114">
        <v>8</v>
      </c>
      <c r="I74" s="140">
        <v>5</v>
      </c>
      <c r="J74" s="115">
        <v>8</v>
      </c>
      <c r="K74" s="116">
        <v>160</v>
      </c>
    </row>
    <row r="75" spans="1:11" ht="14.1" customHeight="1" x14ac:dyDescent="0.2">
      <c r="A75" s="306" t="s">
        <v>313</v>
      </c>
      <c r="B75" s="307" t="s">
        <v>314</v>
      </c>
      <c r="C75" s="308"/>
      <c r="D75" s="113">
        <v>0.15015015015015015</v>
      </c>
      <c r="E75" s="115">
        <v>3</v>
      </c>
      <c r="F75" s="114">
        <v>0</v>
      </c>
      <c r="G75" s="114">
        <v>0</v>
      </c>
      <c r="H75" s="114">
        <v>0</v>
      </c>
      <c r="I75" s="140" t="s">
        <v>513</v>
      </c>
      <c r="J75" s="115" t="s">
        <v>513</v>
      </c>
      <c r="K75" s="116" t="s">
        <v>513</v>
      </c>
    </row>
    <row r="76" spans="1:11" ht="14.1" customHeight="1" x14ac:dyDescent="0.2">
      <c r="A76" s="306">
        <v>91</v>
      </c>
      <c r="B76" s="307" t="s">
        <v>315</v>
      </c>
      <c r="C76" s="308"/>
      <c r="D76" s="113" t="s">
        <v>513</v>
      </c>
      <c r="E76" s="115" t="s">
        <v>513</v>
      </c>
      <c r="F76" s="114">
        <v>3</v>
      </c>
      <c r="G76" s="114">
        <v>5</v>
      </c>
      <c r="H76" s="114">
        <v>4</v>
      </c>
      <c r="I76" s="140" t="s">
        <v>513</v>
      </c>
      <c r="J76" s="115" t="s">
        <v>513</v>
      </c>
      <c r="K76" s="116" t="s">
        <v>513</v>
      </c>
    </row>
    <row r="77" spans="1:11" ht="14.1" customHeight="1" x14ac:dyDescent="0.2">
      <c r="A77" s="306">
        <v>92</v>
      </c>
      <c r="B77" s="307" t="s">
        <v>316</v>
      </c>
      <c r="C77" s="308"/>
      <c r="D77" s="113">
        <v>1.1011011011011012</v>
      </c>
      <c r="E77" s="115">
        <v>22</v>
      </c>
      <c r="F77" s="114">
        <v>14</v>
      </c>
      <c r="G77" s="114">
        <v>29</v>
      </c>
      <c r="H77" s="114">
        <v>19</v>
      </c>
      <c r="I77" s="140">
        <v>18</v>
      </c>
      <c r="J77" s="115">
        <v>4</v>
      </c>
      <c r="K77" s="116">
        <v>22.222222222222221</v>
      </c>
    </row>
    <row r="78" spans="1:11" ht="14.1" customHeight="1" x14ac:dyDescent="0.2">
      <c r="A78" s="306">
        <v>93</v>
      </c>
      <c r="B78" s="307" t="s">
        <v>317</v>
      </c>
      <c r="C78" s="308"/>
      <c r="D78" s="113" t="s">
        <v>513</v>
      </c>
      <c r="E78" s="115" t="s">
        <v>513</v>
      </c>
      <c r="F78" s="114">
        <v>0</v>
      </c>
      <c r="G78" s="114">
        <v>0</v>
      </c>
      <c r="H78" s="114" t="s">
        <v>513</v>
      </c>
      <c r="I78" s="140" t="s">
        <v>513</v>
      </c>
      <c r="J78" s="115" t="s">
        <v>513</v>
      </c>
      <c r="K78" s="116" t="s">
        <v>513</v>
      </c>
    </row>
    <row r="79" spans="1:11" ht="14.1" customHeight="1" x14ac:dyDescent="0.2">
      <c r="A79" s="306">
        <v>94</v>
      </c>
      <c r="B79" s="307" t="s">
        <v>318</v>
      </c>
      <c r="C79" s="308"/>
      <c r="D79" s="113">
        <v>0.20020020020020021</v>
      </c>
      <c r="E79" s="115">
        <v>4</v>
      </c>
      <c r="F79" s="114">
        <v>3</v>
      </c>
      <c r="G79" s="114">
        <v>10</v>
      </c>
      <c r="H79" s="114">
        <v>10</v>
      </c>
      <c r="I79" s="140">
        <v>5</v>
      </c>
      <c r="J79" s="115">
        <v>-1</v>
      </c>
      <c r="K79" s="116">
        <v>-20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11</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2112</v>
      </c>
      <c r="E11" s="114">
        <v>1921</v>
      </c>
      <c r="F11" s="114">
        <v>2161</v>
      </c>
      <c r="G11" s="114">
        <v>1773</v>
      </c>
      <c r="H11" s="140">
        <v>2125</v>
      </c>
      <c r="I11" s="115">
        <v>-13</v>
      </c>
      <c r="J11" s="116">
        <v>-0.61176470588235299</v>
      </c>
    </row>
    <row r="12" spans="1:15" s="110" customFormat="1" ht="24.95" customHeight="1" x14ac:dyDescent="0.2">
      <c r="A12" s="193" t="s">
        <v>132</v>
      </c>
      <c r="B12" s="194" t="s">
        <v>133</v>
      </c>
      <c r="C12" s="113">
        <v>1.1363636363636365</v>
      </c>
      <c r="D12" s="115">
        <v>24</v>
      </c>
      <c r="E12" s="114">
        <v>38</v>
      </c>
      <c r="F12" s="114">
        <v>30</v>
      </c>
      <c r="G12" s="114">
        <v>28</v>
      </c>
      <c r="H12" s="140">
        <v>30</v>
      </c>
      <c r="I12" s="115">
        <v>-6</v>
      </c>
      <c r="J12" s="116">
        <v>-20</v>
      </c>
    </row>
    <row r="13" spans="1:15" s="110" customFormat="1" ht="24.95" customHeight="1" x14ac:dyDescent="0.2">
      <c r="A13" s="193" t="s">
        <v>134</v>
      </c>
      <c r="B13" s="199" t="s">
        <v>214</v>
      </c>
      <c r="C13" s="113">
        <v>0.52083333333333337</v>
      </c>
      <c r="D13" s="115">
        <v>11</v>
      </c>
      <c r="E13" s="114">
        <v>7</v>
      </c>
      <c r="F13" s="114">
        <v>7</v>
      </c>
      <c r="G13" s="114">
        <v>12</v>
      </c>
      <c r="H13" s="140">
        <v>12</v>
      </c>
      <c r="I13" s="115">
        <v>-1</v>
      </c>
      <c r="J13" s="116">
        <v>-8.3333333333333339</v>
      </c>
    </row>
    <row r="14" spans="1:15" s="287" customFormat="1" ht="24.95" customHeight="1" x14ac:dyDescent="0.2">
      <c r="A14" s="193" t="s">
        <v>215</v>
      </c>
      <c r="B14" s="199" t="s">
        <v>137</v>
      </c>
      <c r="C14" s="113">
        <v>16.429924242424242</v>
      </c>
      <c r="D14" s="115">
        <v>347</v>
      </c>
      <c r="E14" s="114">
        <v>348</v>
      </c>
      <c r="F14" s="114">
        <v>280</v>
      </c>
      <c r="G14" s="114">
        <v>282</v>
      </c>
      <c r="H14" s="140">
        <v>304</v>
      </c>
      <c r="I14" s="115">
        <v>43</v>
      </c>
      <c r="J14" s="116">
        <v>14.144736842105264</v>
      </c>
      <c r="K14" s="110"/>
      <c r="L14" s="110"/>
      <c r="M14" s="110"/>
      <c r="N14" s="110"/>
      <c r="O14" s="110"/>
    </row>
    <row r="15" spans="1:15" s="110" customFormat="1" ht="24.95" customHeight="1" x14ac:dyDescent="0.2">
      <c r="A15" s="193" t="s">
        <v>216</v>
      </c>
      <c r="B15" s="199" t="s">
        <v>217</v>
      </c>
      <c r="C15" s="113">
        <v>2.2727272727272729</v>
      </c>
      <c r="D15" s="115">
        <v>48</v>
      </c>
      <c r="E15" s="114">
        <v>49</v>
      </c>
      <c r="F15" s="114">
        <v>71</v>
      </c>
      <c r="G15" s="114">
        <v>96</v>
      </c>
      <c r="H15" s="140">
        <v>52</v>
      </c>
      <c r="I15" s="115">
        <v>-4</v>
      </c>
      <c r="J15" s="116">
        <v>-7.6923076923076925</v>
      </c>
    </row>
    <row r="16" spans="1:15" s="287" customFormat="1" ht="24.95" customHeight="1" x14ac:dyDescent="0.2">
      <c r="A16" s="193" t="s">
        <v>218</v>
      </c>
      <c r="B16" s="199" t="s">
        <v>141</v>
      </c>
      <c r="C16" s="113">
        <v>6.7234848484848486</v>
      </c>
      <c r="D16" s="115">
        <v>142</v>
      </c>
      <c r="E16" s="114">
        <v>203</v>
      </c>
      <c r="F16" s="114">
        <v>107</v>
      </c>
      <c r="G16" s="114">
        <v>76</v>
      </c>
      <c r="H16" s="140">
        <v>106</v>
      </c>
      <c r="I16" s="115">
        <v>36</v>
      </c>
      <c r="J16" s="116">
        <v>33.962264150943398</v>
      </c>
      <c r="K16" s="110"/>
      <c r="L16" s="110"/>
      <c r="M16" s="110"/>
      <c r="N16" s="110"/>
      <c r="O16" s="110"/>
    </row>
    <row r="17" spans="1:15" s="110" customFormat="1" ht="24.95" customHeight="1" x14ac:dyDescent="0.2">
      <c r="A17" s="193" t="s">
        <v>142</v>
      </c>
      <c r="B17" s="199" t="s">
        <v>220</v>
      </c>
      <c r="C17" s="113">
        <v>7.4337121212121211</v>
      </c>
      <c r="D17" s="115">
        <v>157</v>
      </c>
      <c r="E17" s="114">
        <v>96</v>
      </c>
      <c r="F17" s="114">
        <v>102</v>
      </c>
      <c r="G17" s="114">
        <v>110</v>
      </c>
      <c r="H17" s="140">
        <v>146</v>
      </c>
      <c r="I17" s="115">
        <v>11</v>
      </c>
      <c r="J17" s="116">
        <v>7.5342465753424657</v>
      </c>
    </row>
    <row r="18" spans="1:15" s="287" customFormat="1" ht="24.95" customHeight="1" x14ac:dyDescent="0.2">
      <c r="A18" s="201" t="s">
        <v>144</v>
      </c>
      <c r="B18" s="202" t="s">
        <v>145</v>
      </c>
      <c r="C18" s="113">
        <v>10.227272727272727</v>
      </c>
      <c r="D18" s="115">
        <v>216</v>
      </c>
      <c r="E18" s="114">
        <v>177</v>
      </c>
      <c r="F18" s="114">
        <v>214</v>
      </c>
      <c r="G18" s="114">
        <v>153</v>
      </c>
      <c r="H18" s="140">
        <v>227</v>
      </c>
      <c r="I18" s="115">
        <v>-11</v>
      </c>
      <c r="J18" s="116">
        <v>-4.8458149779735686</v>
      </c>
      <c r="K18" s="110"/>
      <c r="L18" s="110"/>
      <c r="M18" s="110"/>
      <c r="N18" s="110"/>
      <c r="O18" s="110"/>
    </row>
    <row r="19" spans="1:15" s="110" customFormat="1" ht="24.95" customHeight="1" x14ac:dyDescent="0.2">
      <c r="A19" s="193" t="s">
        <v>146</v>
      </c>
      <c r="B19" s="199" t="s">
        <v>147</v>
      </c>
      <c r="C19" s="113">
        <v>19.176136363636363</v>
      </c>
      <c r="D19" s="115">
        <v>405</v>
      </c>
      <c r="E19" s="114">
        <v>323</v>
      </c>
      <c r="F19" s="114">
        <v>423</v>
      </c>
      <c r="G19" s="114">
        <v>413</v>
      </c>
      <c r="H19" s="140">
        <v>555</v>
      </c>
      <c r="I19" s="115">
        <v>-150</v>
      </c>
      <c r="J19" s="116">
        <v>-27.027027027027028</v>
      </c>
    </row>
    <row r="20" spans="1:15" s="287" customFormat="1" ht="24.95" customHeight="1" x14ac:dyDescent="0.2">
      <c r="A20" s="193" t="s">
        <v>148</v>
      </c>
      <c r="B20" s="199" t="s">
        <v>149</v>
      </c>
      <c r="C20" s="113">
        <v>6.9602272727272725</v>
      </c>
      <c r="D20" s="115">
        <v>147</v>
      </c>
      <c r="E20" s="114">
        <v>91</v>
      </c>
      <c r="F20" s="114">
        <v>115</v>
      </c>
      <c r="G20" s="114">
        <v>103</v>
      </c>
      <c r="H20" s="140">
        <v>142</v>
      </c>
      <c r="I20" s="115">
        <v>5</v>
      </c>
      <c r="J20" s="116">
        <v>3.5211267605633805</v>
      </c>
      <c r="K20" s="110"/>
      <c r="L20" s="110"/>
      <c r="M20" s="110"/>
      <c r="N20" s="110"/>
      <c r="O20" s="110"/>
    </row>
    <row r="21" spans="1:15" s="110" customFormat="1" ht="24.95" customHeight="1" x14ac:dyDescent="0.2">
      <c r="A21" s="201" t="s">
        <v>150</v>
      </c>
      <c r="B21" s="202" t="s">
        <v>151</v>
      </c>
      <c r="C21" s="113">
        <v>9.5643939393939394</v>
      </c>
      <c r="D21" s="115">
        <v>202</v>
      </c>
      <c r="E21" s="114">
        <v>214</v>
      </c>
      <c r="F21" s="114">
        <v>213</v>
      </c>
      <c r="G21" s="114">
        <v>163</v>
      </c>
      <c r="H21" s="140">
        <v>166</v>
      </c>
      <c r="I21" s="115">
        <v>36</v>
      </c>
      <c r="J21" s="116">
        <v>21.686746987951807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1.1837121212121211</v>
      </c>
      <c r="D23" s="115">
        <v>25</v>
      </c>
      <c r="E23" s="114">
        <v>24</v>
      </c>
      <c r="F23" s="114">
        <v>145</v>
      </c>
      <c r="G23" s="114">
        <v>16</v>
      </c>
      <c r="H23" s="140">
        <v>28</v>
      </c>
      <c r="I23" s="115">
        <v>-3</v>
      </c>
      <c r="J23" s="116">
        <v>-10.714285714285714</v>
      </c>
    </row>
    <row r="24" spans="1:15" s="110" customFormat="1" ht="24.95" customHeight="1" x14ac:dyDescent="0.2">
      <c r="A24" s="193" t="s">
        <v>156</v>
      </c>
      <c r="B24" s="199" t="s">
        <v>221</v>
      </c>
      <c r="C24" s="113">
        <v>6.2026515151515156</v>
      </c>
      <c r="D24" s="115">
        <v>131</v>
      </c>
      <c r="E24" s="114">
        <v>86</v>
      </c>
      <c r="F24" s="114">
        <v>97</v>
      </c>
      <c r="G24" s="114">
        <v>84</v>
      </c>
      <c r="H24" s="140">
        <v>114</v>
      </c>
      <c r="I24" s="115">
        <v>17</v>
      </c>
      <c r="J24" s="116">
        <v>14.912280701754385</v>
      </c>
    </row>
    <row r="25" spans="1:15" s="110" customFormat="1" ht="24.95" customHeight="1" x14ac:dyDescent="0.2">
      <c r="A25" s="193" t="s">
        <v>222</v>
      </c>
      <c r="B25" s="204" t="s">
        <v>159</v>
      </c>
      <c r="C25" s="113">
        <v>5.6344696969696972</v>
      </c>
      <c r="D25" s="115">
        <v>119</v>
      </c>
      <c r="E25" s="114">
        <v>103</v>
      </c>
      <c r="F25" s="114">
        <v>97</v>
      </c>
      <c r="G25" s="114">
        <v>95</v>
      </c>
      <c r="H25" s="140">
        <v>111</v>
      </c>
      <c r="I25" s="115">
        <v>8</v>
      </c>
      <c r="J25" s="116">
        <v>7.2072072072072073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2.3200757575757578</v>
      </c>
      <c r="D27" s="115">
        <v>49</v>
      </c>
      <c r="E27" s="114">
        <v>36</v>
      </c>
      <c r="F27" s="114">
        <v>70</v>
      </c>
      <c r="G27" s="114">
        <v>46</v>
      </c>
      <c r="H27" s="140">
        <v>41</v>
      </c>
      <c r="I27" s="115">
        <v>8</v>
      </c>
      <c r="J27" s="116">
        <v>19.512195121951219</v>
      </c>
    </row>
    <row r="28" spans="1:15" s="110" customFormat="1" ht="24.95" customHeight="1" x14ac:dyDescent="0.2">
      <c r="A28" s="193" t="s">
        <v>163</v>
      </c>
      <c r="B28" s="199" t="s">
        <v>164</v>
      </c>
      <c r="C28" s="113">
        <v>1.893939393939394</v>
      </c>
      <c r="D28" s="115">
        <v>40</v>
      </c>
      <c r="E28" s="114">
        <v>21</v>
      </c>
      <c r="F28" s="114">
        <v>89</v>
      </c>
      <c r="G28" s="114">
        <v>32</v>
      </c>
      <c r="H28" s="140">
        <v>39</v>
      </c>
      <c r="I28" s="115">
        <v>1</v>
      </c>
      <c r="J28" s="116">
        <v>2.5641025641025643</v>
      </c>
    </row>
    <row r="29" spans="1:15" s="110" customFormat="1" ht="24.95" customHeight="1" x14ac:dyDescent="0.2">
      <c r="A29" s="193">
        <v>86</v>
      </c>
      <c r="B29" s="199" t="s">
        <v>165</v>
      </c>
      <c r="C29" s="113">
        <v>7.9545454545454541</v>
      </c>
      <c r="D29" s="115">
        <v>168</v>
      </c>
      <c r="E29" s="114">
        <v>172</v>
      </c>
      <c r="F29" s="114">
        <v>121</v>
      </c>
      <c r="G29" s="114">
        <v>130</v>
      </c>
      <c r="H29" s="140">
        <v>130</v>
      </c>
      <c r="I29" s="115">
        <v>38</v>
      </c>
      <c r="J29" s="116">
        <v>29.23076923076923</v>
      </c>
    </row>
    <row r="30" spans="1:15" s="110" customFormat="1" ht="24.95" customHeight="1" x14ac:dyDescent="0.2">
      <c r="A30" s="193">
        <v>87.88</v>
      </c>
      <c r="B30" s="204" t="s">
        <v>166</v>
      </c>
      <c r="C30" s="113">
        <v>6.7234848484848486</v>
      </c>
      <c r="D30" s="115">
        <v>142</v>
      </c>
      <c r="E30" s="114">
        <v>212</v>
      </c>
      <c r="F30" s="114">
        <v>181</v>
      </c>
      <c r="G30" s="114">
        <v>123</v>
      </c>
      <c r="H30" s="140">
        <v>129</v>
      </c>
      <c r="I30" s="115">
        <v>13</v>
      </c>
      <c r="J30" s="116">
        <v>10.077519379844961</v>
      </c>
    </row>
    <row r="31" spans="1:15" s="110" customFormat="1" ht="24.95" customHeight="1" x14ac:dyDescent="0.2">
      <c r="A31" s="193" t="s">
        <v>167</v>
      </c>
      <c r="B31" s="199" t="s">
        <v>168</v>
      </c>
      <c r="C31" s="113">
        <v>3.0776515151515151</v>
      </c>
      <c r="D31" s="115">
        <v>65</v>
      </c>
      <c r="E31" s="114">
        <v>56</v>
      </c>
      <c r="F31" s="114">
        <v>57</v>
      </c>
      <c r="G31" s="114">
        <v>65</v>
      </c>
      <c r="H31" s="140">
        <v>87</v>
      </c>
      <c r="I31" s="115">
        <v>-22</v>
      </c>
      <c r="J31" s="116">
        <v>-25.287356321839081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1.1363636363636365</v>
      </c>
      <c r="D34" s="115">
        <v>24</v>
      </c>
      <c r="E34" s="114">
        <v>38</v>
      </c>
      <c r="F34" s="114">
        <v>30</v>
      </c>
      <c r="G34" s="114">
        <v>28</v>
      </c>
      <c r="H34" s="140">
        <v>30</v>
      </c>
      <c r="I34" s="115">
        <v>-6</v>
      </c>
      <c r="J34" s="116">
        <v>-20</v>
      </c>
    </row>
    <row r="35" spans="1:10" s="110" customFormat="1" ht="24.95" customHeight="1" x14ac:dyDescent="0.2">
      <c r="A35" s="292" t="s">
        <v>171</v>
      </c>
      <c r="B35" s="293" t="s">
        <v>172</v>
      </c>
      <c r="C35" s="113">
        <v>27.178030303030305</v>
      </c>
      <c r="D35" s="115">
        <v>574</v>
      </c>
      <c r="E35" s="114">
        <v>532</v>
      </c>
      <c r="F35" s="114">
        <v>501</v>
      </c>
      <c r="G35" s="114">
        <v>447</v>
      </c>
      <c r="H35" s="140">
        <v>543</v>
      </c>
      <c r="I35" s="115">
        <v>31</v>
      </c>
      <c r="J35" s="116">
        <v>5.70902394106814</v>
      </c>
    </row>
    <row r="36" spans="1:10" s="110" customFormat="1" ht="24.95" customHeight="1" x14ac:dyDescent="0.2">
      <c r="A36" s="294" t="s">
        <v>173</v>
      </c>
      <c r="B36" s="295" t="s">
        <v>174</v>
      </c>
      <c r="C36" s="125">
        <v>71.685606060606062</v>
      </c>
      <c r="D36" s="143">
        <v>1514</v>
      </c>
      <c r="E36" s="144">
        <v>1351</v>
      </c>
      <c r="F36" s="144">
        <v>1630</v>
      </c>
      <c r="G36" s="144">
        <v>1298</v>
      </c>
      <c r="H36" s="145">
        <v>1552</v>
      </c>
      <c r="I36" s="143">
        <v>-38</v>
      </c>
      <c r="J36" s="146">
        <v>-2.4484536082474229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2112</v>
      </c>
      <c r="F11" s="264">
        <v>1921</v>
      </c>
      <c r="G11" s="264">
        <v>2161</v>
      </c>
      <c r="H11" s="264">
        <v>1773</v>
      </c>
      <c r="I11" s="265">
        <v>2125</v>
      </c>
      <c r="J11" s="263">
        <v>-13</v>
      </c>
      <c r="K11" s="266">
        <v>-0.61176470588235299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19.933712121212121</v>
      </c>
      <c r="E13" s="115">
        <v>421</v>
      </c>
      <c r="F13" s="114">
        <v>506</v>
      </c>
      <c r="G13" s="114">
        <v>536</v>
      </c>
      <c r="H13" s="114">
        <v>430</v>
      </c>
      <c r="I13" s="140">
        <v>462</v>
      </c>
      <c r="J13" s="115">
        <v>-41</v>
      </c>
      <c r="K13" s="116">
        <v>-8.8744588744588739</v>
      </c>
    </row>
    <row r="14" spans="1:17" ht="15.95" customHeight="1" x14ac:dyDescent="0.2">
      <c r="A14" s="306" t="s">
        <v>230</v>
      </c>
      <c r="B14" s="307"/>
      <c r="C14" s="308"/>
      <c r="D14" s="113">
        <v>66.098484848484844</v>
      </c>
      <c r="E14" s="115">
        <v>1396</v>
      </c>
      <c r="F14" s="114">
        <v>1171</v>
      </c>
      <c r="G14" s="114">
        <v>1372</v>
      </c>
      <c r="H14" s="114">
        <v>1135</v>
      </c>
      <c r="I14" s="140">
        <v>1378</v>
      </c>
      <c r="J14" s="115">
        <v>18</v>
      </c>
      <c r="K14" s="116">
        <v>1.3062409288824384</v>
      </c>
    </row>
    <row r="15" spans="1:17" ht="15.95" customHeight="1" x14ac:dyDescent="0.2">
      <c r="A15" s="306" t="s">
        <v>231</v>
      </c>
      <c r="B15" s="307"/>
      <c r="C15" s="308"/>
      <c r="D15" s="113">
        <v>6.8181818181818183</v>
      </c>
      <c r="E15" s="115">
        <v>144</v>
      </c>
      <c r="F15" s="114">
        <v>131</v>
      </c>
      <c r="G15" s="114">
        <v>133</v>
      </c>
      <c r="H15" s="114">
        <v>105</v>
      </c>
      <c r="I15" s="140">
        <v>143</v>
      </c>
      <c r="J15" s="115">
        <v>1</v>
      </c>
      <c r="K15" s="116">
        <v>0.69930069930069927</v>
      </c>
    </row>
    <row r="16" spans="1:17" ht="15.95" customHeight="1" x14ac:dyDescent="0.2">
      <c r="A16" s="306" t="s">
        <v>232</v>
      </c>
      <c r="B16" s="307"/>
      <c r="C16" s="308"/>
      <c r="D16" s="113">
        <v>7.1022727272727275</v>
      </c>
      <c r="E16" s="115">
        <v>150</v>
      </c>
      <c r="F16" s="114">
        <v>113</v>
      </c>
      <c r="G16" s="114">
        <v>120</v>
      </c>
      <c r="H16" s="114">
        <v>102</v>
      </c>
      <c r="I16" s="140">
        <v>142</v>
      </c>
      <c r="J16" s="115">
        <v>8</v>
      </c>
      <c r="K16" s="116">
        <v>5.6338028169014081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0.61553030303030298</v>
      </c>
      <c r="E18" s="115">
        <v>13</v>
      </c>
      <c r="F18" s="114">
        <v>22</v>
      </c>
      <c r="G18" s="114">
        <v>21</v>
      </c>
      <c r="H18" s="114">
        <v>29</v>
      </c>
      <c r="I18" s="140">
        <v>13</v>
      </c>
      <c r="J18" s="115">
        <v>0</v>
      </c>
      <c r="K18" s="116">
        <v>0</v>
      </c>
    </row>
    <row r="19" spans="1:11" ht="14.1" customHeight="1" x14ac:dyDescent="0.2">
      <c r="A19" s="306" t="s">
        <v>235</v>
      </c>
      <c r="B19" s="307" t="s">
        <v>236</v>
      </c>
      <c r="C19" s="308"/>
      <c r="D19" s="113" t="s">
        <v>513</v>
      </c>
      <c r="E19" s="115" t="s">
        <v>513</v>
      </c>
      <c r="F19" s="114">
        <v>13</v>
      </c>
      <c r="G19" s="114">
        <v>12</v>
      </c>
      <c r="H19" s="114">
        <v>15</v>
      </c>
      <c r="I19" s="140">
        <v>4</v>
      </c>
      <c r="J19" s="115" t="s">
        <v>513</v>
      </c>
      <c r="K19" s="116" t="s">
        <v>513</v>
      </c>
    </row>
    <row r="20" spans="1:11" ht="14.1" customHeight="1" x14ac:dyDescent="0.2">
      <c r="A20" s="306">
        <v>12</v>
      </c>
      <c r="B20" s="307" t="s">
        <v>237</v>
      </c>
      <c r="C20" s="308"/>
      <c r="D20" s="113">
        <v>1.4678030303030303</v>
      </c>
      <c r="E20" s="115">
        <v>31</v>
      </c>
      <c r="F20" s="114">
        <v>47</v>
      </c>
      <c r="G20" s="114">
        <v>25</v>
      </c>
      <c r="H20" s="114">
        <v>22</v>
      </c>
      <c r="I20" s="140">
        <v>46</v>
      </c>
      <c r="J20" s="115">
        <v>-15</v>
      </c>
      <c r="K20" s="116">
        <v>-32.608695652173914</v>
      </c>
    </row>
    <row r="21" spans="1:11" ht="14.1" customHeight="1" x14ac:dyDescent="0.2">
      <c r="A21" s="306">
        <v>21</v>
      </c>
      <c r="B21" s="307" t="s">
        <v>238</v>
      </c>
      <c r="C21" s="308"/>
      <c r="D21" s="113">
        <v>1.3257575757575757</v>
      </c>
      <c r="E21" s="115">
        <v>28</v>
      </c>
      <c r="F21" s="114">
        <v>18</v>
      </c>
      <c r="G21" s="114">
        <v>13</v>
      </c>
      <c r="H21" s="114">
        <v>19</v>
      </c>
      <c r="I21" s="140">
        <v>18</v>
      </c>
      <c r="J21" s="115">
        <v>10</v>
      </c>
      <c r="K21" s="116">
        <v>55.555555555555557</v>
      </c>
    </row>
    <row r="22" spans="1:11" ht="14.1" customHeight="1" x14ac:dyDescent="0.2">
      <c r="A22" s="306">
        <v>22</v>
      </c>
      <c r="B22" s="307" t="s">
        <v>239</v>
      </c>
      <c r="C22" s="308"/>
      <c r="D22" s="113">
        <v>2.7462121212121211</v>
      </c>
      <c r="E22" s="115">
        <v>58</v>
      </c>
      <c r="F22" s="114">
        <v>33</v>
      </c>
      <c r="G22" s="114">
        <v>63</v>
      </c>
      <c r="H22" s="114">
        <v>47</v>
      </c>
      <c r="I22" s="140">
        <v>52</v>
      </c>
      <c r="J22" s="115">
        <v>6</v>
      </c>
      <c r="K22" s="116">
        <v>11.538461538461538</v>
      </c>
    </row>
    <row r="23" spans="1:11" ht="14.1" customHeight="1" x14ac:dyDescent="0.2">
      <c r="A23" s="306">
        <v>23</v>
      </c>
      <c r="B23" s="307" t="s">
        <v>240</v>
      </c>
      <c r="C23" s="308"/>
      <c r="D23" s="113">
        <v>0.23674242424242425</v>
      </c>
      <c r="E23" s="115">
        <v>5</v>
      </c>
      <c r="F23" s="114">
        <v>7</v>
      </c>
      <c r="G23" s="114">
        <v>10</v>
      </c>
      <c r="H23" s="114">
        <v>4</v>
      </c>
      <c r="I23" s="140">
        <v>4</v>
      </c>
      <c r="J23" s="115">
        <v>1</v>
      </c>
      <c r="K23" s="116">
        <v>25</v>
      </c>
    </row>
    <row r="24" spans="1:11" ht="14.1" customHeight="1" x14ac:dyDescent="0.2">
      <c r="A24" s="306">
        <v>24</v>
      </c>
      <c r="B24" s="307" t="s">
        <v>241</v>
      </c>
      <c r="C24" s="308"/>
      <c r="D24" s="113">
        <v>3.8352272727272729</v>
      </c>
      <c r="E24" s="115">
        <v>81</v>
      </c>
      <c r="F24" s="114">
        <v>119</v>
      </c>
      <c r="G24" s="114">
        <v>46</v>
      </c>
      <c r="H24" s="114">
        <v>26</v>
      </c>
      <c r="I24" s="140">
        <v>53</v>
      </c>
      <c r="J24" s="115">
        <v>28</v>
      </c>
      <c r="K24" s="116">
        <v>52.830188679245282</v>
      </c>
    </row>
    <row r="25" spans="1:11" ht="14.1" customHeight="1" x14ac:dyDescent="0.2">
      <c r="A25" s="306">
        <v>25</v>
      </c>
      <c r="B25" s="307" t="s">
        <v>242</v>
      </c>
      <c r="C25" s="308"/>
      <c r="D25" s="113">
        <v>5.0662878787878789</v>
      </c>
      <c r="E25" s="115">
        <v>107</v>
      </c>
      <c r="F25" s="114">
        <v>66</v>
      </c>
      <c r="G25" s="114">
        <v>78</v>
      </c>
      <c r="H25" s="114">
        <v>42</v>
      </c>
      <c r="I25" s="140">
        <v>97</v>
      </c>
      <c r="J25" s="115">
        <v>10</v>
      </c>
      <c r="K25" s="116">
        <v>10.309278350515465</v>
      </c>
    </row>
    <row r="26" spans="1:11" ht="14.1" customHeight="1" x14ac:dyDescent="0.2">
      <c r="A26" s="306">
        <v>26</v>
      </c>
      <c r="B26" s="307" t="s">
        <v>243</v>
      </c>
      <c r="C26" s="308"/>
      <c r="D26" s="113">
        <v>2.6515151515151514</v>
      </c>
      <c r="E26" s="115">
        <v>56</v>
      </c>
      <c r="F26" s="114">
        <v>37</v>
      </c>
      <c r="G26" s="114">
        <v>60</v>
      </c>
      <c r="H26" s="114">
        <v>37</v>
      </c>
      <c r="I26" s="140">
        <v>73</v>
      </c>
      <c r="J26" s="115">
        <v>-17</v>
      </c>
      <c r="K26" s="116">
        <v>-23.287671232876711</v>
      </c>
    </row>
    <row r="27" spans="1:11" ht="14.1" customHeight="1" x14ac:dyDescent="0.2">
      <c r="A27" s="306">
        <v>27</v>
      </c>
      <c r="B27" s="307" t="s">
        <v>244</v>
      </c>
      <c r="C27" s="308"/>
      <c r="D27" s="113">
        <v>2.0359848484848486</v>
      </c>
      <c r="E27" s="115">
        <v>43</v>
      </c>
      <c r="F27" s="114">
        <v>51</v>
      </c>
      <c r="G27" s="114">
        <v>30</v>
      </c>
      <c r="H27" s="114">
        <v>32</v>
      </c>
      <c r="I27" s="140">
        <v>35</v>
      </c>
      <c r="J27" s="115">
        <v>8</v>
      </c>
      <c r="K27" s="116">
        <v>22.857142857142858</v>
      </c>
    </row>
    <row r="28" spans="1:11" ht="14.1" customHeight="1" x14ac:dyDescent="0.2">
      <c r="A28" s="306">
        <v>28</v>
      </c>
      <c r="B28" s="307" t="s">
        <v>245</v>
      </c>
      <c r="C28" s="308"/>
      <c r="D28" s="113" t="s">
        <v>513</v>
      </c>
      <c r="E28" s="115" t="s">
        <v>513</v>
      </c>
      <c r="F28" s="114" t="s">
        <v>513</v>
      </c>
      <c r="G28" s="114" t="s">
        <v>513</v>
      </c>
      <c r="H28" s="114" t="s">
        <v>513</v>
      </c>
      <c r="I28" s="140" t="s">
        <v>513</v>
      </c>
      <c r="J28" s="115" t="s">
        <v>513</v>
      </c>
      <c r="K28" s="116" t="s">
        <v>513</v>
      </c>
    </row>
    <row r="29" spans="1:11" ht="14.1" customHeight="1" x14ac:dyDescent="0.2">
      <c r="A29" s="306">
        <v>29</v>
      </c>
      <c r="B29" s="307" t="s">
        <v>246</v>
      </c>
      <c r="C29" s="308"/>
      <c r="D29" s="113">
        <v>5.3977272727272725</v>
      </c>
      <c r="E29" s="115">
        <v>114</v>
      </c>
      <c r="F29" s="114">
        <v>95</v>
      </c>
      <c r="G29" s="114">
        <v>128</v>
      </c>
      <c r="H29" s="114">
        <v>97</v>
      </c>
      <c r="I29" s="140">
        <v>80</v>
      </c>
      <c r="J29" s="115">
        <v>34</v>
      </c>
      <c r="K29" s="116">
        <v>42.5</v>
      </c>
    </row>
    <row r="30" spans="1:11" ht="14.1" customHeight="1" x14ac:dyDescent="0.2">
      <c r="A30" s="306" t="s">
        <v>247</v>
      </c>
      <c r="B30" s="307" t="s">
        <v>248</v>
      </c>
      <c r="C30" s="308"/>
      <c r="D30" s="113">
        <v>1.0416666666666667</v>
      </c>
      <c r="E30" s="115">
        <v>22</v>
      </c>
      <c r="F30" s="114">
        <v>21</v>
      </c>
      <c r="G30" s="114">
        <v>35</v>
      </c>
      <c r="H30" s="114" t="s">
        <v>513</v>
      </c>
      <c r="I30" s="140">
        <v>9</v>
      </c>
      <c r="J30" s="115">
        <v>13</v>
      </c>
      <c r="K30" s="116">
        <v>144.44444444444446</v>
      </c>
    </row>
    <row r="31" spans="1:11" ht="14.1" customHeight="1" x14ac:dyDescent="0.2">
      <c r="A31" s="306" t="s">
        <v>249</v>
      </c>
      <c r="B31" s="307" t="s">
        <v>250</v>
      </c>
      <c r="C31" s="308"/>
      <c r="D31" s="113">
        <v>4.3560606060606064</v>
      </c>
      <c r="E31" s="115">
        <v>92</v>
      </c>
      <c r="F31" s="114">
        <v>74</v>
      </c>
      <c r="G31" s="114">
        <v>93</v>
      </c>
      <c r="H31" s="114">
        <v>67</v>
      </c>
      <c r="I31" s="140">
        <v>71</v>
      </c>
      <c r="J31" s="115">
        <v>21</v>
      </c>
      <c r="K31" s="116">
        <v>29.577464788732396</v>
      </c>
    </row>
    <row r="32" spans="1:11" ht="14.1" customHeight="1" x14ac:dyDescent="0.2">
      <c r="A32" s="306">
        <v>31</v>
      </c>
      <c r="B32" s="307" t="s">
        <v>251</v>
      </c>
      <c r="C32" s="308"/>
      <c r="D32" s="113">
        <v>0.37878787878787878</v>
      </c>
      <c r="E32" s="115">
        <v>8</v>
      </c>
      <c r="F32" s="114">
        <v>7</v>
      </c>
      <c r="G32" s="114">
        <v>5</v>
      </c>
      <c r="H32" s="114">
        <v>5</v>
      </c>
      <c r="I32" s="140">
        <v>5</v>
      </c>
      <c r="J32" s="115">
        <v>3</v>
      </c>
      <c r="K32" s="116">
        <v>60</v>
      </c>
    </row>
    <row r="33" spans="1:11" ht="14.1" customHeight="1" x14ac:dyDescent="0.2">
      <c r="A33" s="306">
        <v>32</v>
      </c>
      <c r="B33" s="307" t="s">
        <v>252</v>
      </c>
      <c r="C33" s="308"/>
      <c r="D33" s="113">
        <v>3.4090909090909092</v>
      </c>
      <c r="E33" s="115">
        <v>72</v>
      </c>
      <c r="F33" s="114">
        <v>59</v>
      </c>
      <c r="G33" s="114">
        <v>74</v>
      </c>
      <c r="H33" s="114">
        <v>63</v>
      </c>
      <c r="I33" s="140">
        <v>75</v>
      </c>
      <c r="J33" s="115">
        <v>-3</v>
      </c>
      <c r="K33" s="116">
        <v>-4</v>
      </c>
    </row>
    <row r="34" spans="1:11" ht="14.1" customHeight="1" x14ac:dyDescent="0.2">
      <c r="A34" s="306">
        <v>33</v>
      </c>
      <c r="B34" s="307" t="s">
        <v>253</v>
      </c>
      <c r="C34" s="308"/>
      <c r="D34" s="113">
        <v>2.8882575757575757</v>
      </c>
      <c r="E34" s="115">
        <v>61</v>
      </c>
      <c r="F34" s="114">
        <v>67</v>
      </c>
      <c r="G34" s="114">
        <v>47</v>
      </c>
      <c r="H34" s="114">
        <v>43</v>
      </c>
      <c r="I34" s="140">
        <v>45</v>
      </c>
      <c r="J34" s="115">
        <v>16</v>
      </c>
      <c r="K34" s="116">
        <v>35.555555555555557</v>
      </c>
    </row>
    <row r="35" spans="1:11" ht="14.1" customHeight="1" x14ac:dyDescent="0.2">
      <c r="A35" s="306">
        <v>34</v>
      </c>
      <c r="B35" s="307" t="s">
        <v>254</v>
      </c>
      <c r="C35" s="308"/>
      <c r="D35" s="113">
        <v>2.5568181818181817</v>
      </c>
      <c r="E35" s="115">
        <v>54</v>
      </c>
      <c r="F35" s="114">
        <v>31</v>
      </c>
      <c r="G35" s="114">
        <v>48</v>
      </c>
      <c r="H35" s="114">
        <v>36</v>
      </c>
      <c r="I35" s="140">
        <v>68</v>
      </c>
      <c r="J35" s="115">
        <v>-14</v>
      </c>
      <c r="K35" s="116">
        <v>-20.588235294117649</v>
      </c>
    </row>
    <row r="36" spans="1:11" ht="14.1" customHeight="1" x14ac:dyDescent="0.2">
      <c r="A36" s="306">
        <v>41</v>
      </c>
      <c r="B36" s="307" t="s">
        <v>255</v>
      </c>
      <c r="C36" s="308"/>
      <c r="D36" s="113" t="s">
        <v>513</v>
      </c>
      <c r="E36" s="115" t="s">
        <v>513</v>
      </c>
      <c r="F36" s="114">
        <v>4</v>
      </c>
      <c r="G36" s="114" t="s">
        <v>513</v>
      </c>
      <c r="H36" s="114">
        <v>4</v>
      </c>
      <c r="I36" s="140">
        <v>4</v>
      </c>
      <c r="J36" s="115" t="s">
        <v>513</v>
      </c>
      <c r="K36" s="116" t="s">
        <v>513</v>
      </c>
    </row>
    <row r="37" spans="1:11" ht="14.1" customHeight="1" x14ac:dyDescent="0.2">
      <c r="A37" s="306">
        <v>42</v>
      </c>
      <c r="B37" s="307" t="s">
        <v>256</v>
      </c>
      <c r="C37" s="308"/>
      <c r="D37" s="113" t="s">
        <v>513</v>
      </c>
      <c r="E37" s="115" t="s">
        <v>513</v>
      </c>
      <c r="F37" s="114" t="s">
        <v>513</v>
      </c>
      <c r="G37" s="114" t="s">
        <v>513</v>
      </c>
      <c r="H37" s="114" t="s">
        <v>513</v>
      </c>
      <c r="I37" s="140">
        <v>3</v>
      </c>
      <c r="J37" s="115" t="s">
        <v>513</v>
      </c>
      <c r="K37" s="116" t="s">
        <v>513</v>
      </c>
    </row>
    <row r="38" spans="1:11" ht="14.1" customHeight="1" x14ac:dyDescent="0.2">
      <c r="A38" s="306">
        <v>43</v>
      </c>
      <c r="B38" s="307" t="s">
        <v>257</v>
      </c>
      <c r="C38" s="308"/>
      <c r="D38" s="113">
        <v>0.71022727272727271</v>
      </c>
      <c r="E38" s="115">
        <v>15</v>
      </c>
      <c r="F38" s="114">
        <v>16</v>
      </c>
      <c r="G38" s="114">
        <v>23</v>
      </c>
      <c r="H38" s="114">
        <v>23</v>
      </c>
      <c r="I38" s="140">
        <v>16</v>
      </c>
      <c r="J38" s="115">
        <v>-1</v>
      </c>
      <c r="K38" s="116">
        <v>-6.25</v>
      </c>
    </row>
    <row r="39" spans="1:11" ht="14.1" customHeight="1" x14ac:dyDescent="0.2">
      <c r="A39" s="306">
        <v>51</v>
      </c>
      <c r="B39" s="307" t="s">
        <v>258</v>
      </c>
      <c r="C39" s="308"/>
      <c r="D39" s="113">
        <v>5.1609848484848486</v>
      </c>
      <c r="E39" s="115">
        <v>109</v>
      </c>
      <c r="F39" s="114">
        <v>111</v>
      </c>
      <c r="G39" s="114">
        <v>135</v>
      </c>
      <c r="H39" s="114">
        <v>149</v>
      </c>
      <c r="I39" s="140">
        <v>127</v>
      </c>
      <c r="J39" s="115">
        <v>-18</v>
      </c>
      <c r="K39" s="116">
        <v>-14.173228346456693</v>
      </c>
    </row>
    <row r="40" spans="1:11" ht="14.1" customHeight="1" x14ac:dyDescent="0.2">
      <c r="A40" s="306" t="s">
        <v>259</v>
      </c>
      <c r="B40" s="307" t="s">
        <v>260</v>
      </c>
      <c r="C40" s="308"/>
      <c r="D40" s="113">
        <v>4.8295454545454541</v>
      </c>
      <c r="E40" s="115">
        <v>102</v>
      </c>
      <c r="F40" s="114">
        <v>102</v>
      </c>
      <c r="G40" s="114">
        <v>124</v>
      </c>
      <c r="H40" s="114">
        <v>131</v>
      </c>
      <c r="I40" s="140">
        <v>114</v>
      </c>
      <c r="J40" s="115">
        <v>-12</v>
      </c>
      <c r="K40" s="116">
        <v>-10.526315789473685</v>
      </c>
    </row>
    <row r="41" spans="1:11" ht="14.1" customHeight="1" x14ac:dyDescent="0.2">
      <c r="A41" s="306"/>
      <c r="B41" s="307" t="s">
        <v>261</v>
      </c>
      <c r="C41" s="308"/>
      <c r="D41" s="113">
        <v>3.6458333333333335</v>
      </c>
      <c r="E41" s="115">
        <v>77</v>
      </c>
      <c r="F41" s="114">
        <v>76</v>
      </c>
      <c r="G41" s="114">
        <v>97</v>
      </c>
      <c r="H41" s="114">
        <v>100</v>
      </c>
      <c r="I41" s="140">
        <v>87</v>
      </c>
      <c r="J41" s="115">
        <v>-10</v>
      </c>
      <c r="K41" s="116">
        <v>-11.494252873563218</v>
      </c>
    </row>
    <row r="42" spans="1:11" ht="14.1" customHeight="1" x14ac:dyDescent="0.2">
      <c r="A42" s="306">
        <v>52</v>
      </c>
      <c r="B42" s="307" t="s">
        <v>262</v>
      </c>
      <c r="C42" s="308"/>
      <c r="D42" s="113">
        <v>5.208333333333333</v>
      </c>
      <c r="E42" s="115">
        <v>110</v>
      </c>
      <c r="F42" s="114">
        <v>65</v>
      </c>
      <c r="G42" s="114">
        <v>87</v>
      </c>
      <c r="H42" s="114">
        <v>72</v>
      </c>
      <c r="I42" s="140">
        <v>104</v>
      </c>
      <c r="J42" s="115">
        <v>6</v>
      </c>
      <c r="K42" s="116">
        <v>5.7692307692307692</v>
      </c>
    </row>
    <row r="43" spans="1:11" ht="14.1" customHeight="1" x14ac:dyDescent="0.2">
      <c r="A43" s="306" t="s">
        <v>263</v>
      </c>
      <c r="B43" s="307" t="s">
        <v>264</v>
      </c>
      <c r="C43" s="308"/>
      <c r="D43" s="113">
        <v>4.7821969696969697</v>
      </c>
      <c r="E43" s="115">
        <v>101</v>
      </c>
      <c r="F43" s="114">
        <v>57</v>
      </c>
      <c r="G43" s="114">
        <v>76</v>
      </c>
      <c r="H43" s="114">
        <v>62</v>
      </c>
      <c r="I43" s="140">
        <v>96</v>
      </c>
      <c r="J43" s="115">
        <v>5</v>
      </c>
      <c r="K43" s="116">
        <v>5.208333333333333</v>
      </c>
    </row>
    <row r="44" spans="1:11" ht="14.1" customHeight="1" x14ac:dyDescent="0.2">
      <c r="A44" s="306">
        <v>53</v>
      </c>
      <c r="B44" s="307" t="s">
        <v>265</v>
      </c>
      <c r="C44" s="308"/>
      <c r="D44" s="113">
        <v>1.0890151515151516</v>
      </c>
      <c r="E44" s="115">
        <v>23</v>
      </c>
      <c r="F44" s="114">
        <v>18</v>
      </c>
      <c r="G44" s="114">
        <v>21</v>
      </c>
      <c r="H44" s="114">
        <v>21</v>
      </c>
      <c r="I44" s="140">
        <v>22</v>
      </c>
      <c r="J44" s="115">
        <v>1</v>
      </c>
      <c r="K44" s="116">
        <v>4.5454545454545459</v>
      </c>
    </row>
    <row r="45" spans="1:11" ht="14.1" customHeight="1" x14ac:dyDescent="0.2">
      <c r="A45" s="306" t="s">
        <v>266</v>
      </c>
      <c r="B45" s="307" t="s">
        <v>267</v>
      </c>
      <c r="C45" s="308"/>
      <c r="D45" s="113">
        <v>1.0890151515151516</v>
      </c>
      <c r="E45" s="115">
        <v>23</v>
      </c>
      <c r="F45" s="114">
        <v>17</v>
      </c>
      <c r="G45" s="114">
        <v>21</v>
      </c>
      <c r="H45" s="114">
        <v>21</v>
      </c>
      <c r="I45" s="140">
        <v>20</v>
      </c>
      <c r="J45" s="115">
        <v>3</v>
      </c>
      <c r="K45" s="116">
        <v>15</v>
      </c>
    </row>
    <row r="46" spans="1:11" ht="14.1" customHeight="1" x14ac:dyDescent="0.2">
      <c r="A46" s="306">
        <v>54</v>
      </c>
      <c r="B46" s="307" t="s">
        <v>268</v>
      </c>
      <c r="C46" s="308"/>
      <c r="D46" s="113">
        <v>3.3143939393939394</v>
      </c>
      <c r="E46" s="115">
        <v>70</v>
      </c>
      <c r="F46" s="114">
        <v>52</v>
      </c>
      <c r="G46" s="114">
        <v>61</v>
      </c>
      <c r="H46" s="114">
        <v>54</v>
      </c>
      <c r="I46" s="140">
        <v>60</v>
      </c>
      <c r="J46" s="115">
        <v>10</v>
      </c>
      <c r="K46" s="116">
        <v>16.666666666666668</v>
      </c>
    </row>
    <row r="47" spans="1:11" ht="14.1" customHeight="1" x14ac:dyDescent="0.2">
      <c r="A47" s="306">
        <v>61</v>
      </c>
      <c r="B47" s="307" t="s">
        <v>269</v>
      </c>
      <c r="C47" s="308"/>
      <c r="D47" s="113">
        <v>1.7045454545454546</v>
      </c>
      <c r="E47" s="115">
        <v>36</v>
      </c>
      <c r="F47" s="114">
        <v>23</v>
      </c>
      <c r="G47" s="114">
        <v>35</v>
      </c>
      <c r="H47" s="114">
        <v>40</v>
      </c>
      <c r="I47" s="140">
        <v>72</v>
      </c>
      <c r="J47" s="115">
        <v>-36</v>
      </c>
      <c r="K47" s="116">
        <v>-50</v>
      </c>
    </row>
    <row r="48" spans="1:11" ht="14.1" customHeight="1" x14ac:dyDescent="0.2">
      <c r="A48" s="306">
        <v>62</v>
      </c>
      <c r="B48" s="307" t="s">
        <v>270</v>
      </c>
      <c r="C48" s="308"/>
      <c r="D48" s="113">
        <v>10.464015151515152</v>
      </c>
      <c r="E48" s="115">
        <v>221</v>
      </c>
      <c r="F48" s="114">
        <v>184</v>
      </c>
      <c r="G48" s="114">
        <v>227</v>
      </c>
      <c r="H48" s="114">
        <v>240</v>
      </c>
      <c r="I48" s="140">
        <v>313</v>
      </c>
      <c r="J48" s="115">
        <v>-92</v>
      </c>
      <c r="K48" s="116">
        <v>-29.39297124600639</v>
      </c>
    </row>
    <row r="49" spans="1:11" ht="14.1" customHeight="1" x14ac:dyDescent="0.2">
      <c r="A49" s="306">
        <v>63</v>
      </c>
      <c r="B49" s="307" t="s">
        <v>271</v>
      </c>
      <c r="C49" s="308"/>
      <c r="D49" s="113">
        <v>5.3503787878787881</v>
      </c>
      <c r="E49" s="115">
        <v>113</v>
      </c>
      <c r="F49" s="114">
        <v>118</v>
      </c>
      <c r="G49" s="114">
        <v>120</v>
      </c>
      <c r="H49" s="114">
        <v>89</v>
      </c>
      <c r="I49" s="140">
        <v>88</v>
      </c>
      <c r="J49" s="115">
        <v>25</v>
      </c>
      <c r="K49" s="116">
        <v>28.40909090909091</v>
      </c>
    </row>
    <row r="50" spans="1:11" ht="14.1" customHeight="1" x14ac:dyDescent="0.2">
      <c r="A50" s="306" t="s">
        <v>272</v>
      </c>
      <c r="B50" s="307" t="s">
        <v>273</v>
      </c>
      <c r="C50" s="308"/>
      <c r="D50" s="113">
        <v>0.99431818181818177</v>
      </c>
      <c r="E50" s="115">
        <v>21</v>
      </c>
      <c r="F50" s="114">
        <v>15</v>
      </c>
      <c r="G50" s="114">
        <v>21</v>
      </c>
      <c r="H50" s="114">
        <v>16</v>
      </c>
      <c r="I50" s="140">
        <v>21</v>
      </c>
      <c r="J50" s="115">
        <v>0</v>
      </c>
      <c r="K50" s="116">
        <v>0</v>
      </c>
    </row>
    <row r="51" spans="1:11" ht="14.1" customHeight="1" x14ac:dyDescent="0.2">
      <c r="A51" s="306" t="s">
        <v>274</v>
      </c>
      <c r="B51" s="307" t="s">
        <v>275</v>
      </c>
      <c r="C51" s="308"/>
      <c r="D51" s="113">
        <v>4.0719696969696972</v>
      </c>
      <c r="E51" s="115">
        <v>86</v>
      </c>
      <c r="F51" s="114">
        <v>100</v>
      </c>
      <c r="G51" s="114">
        <v>92</v>
      </c>
      <c r="H51" s="114">
        <v>65</v>
      </c>
      <c r="I51" s="140">
        <v>64</v>
      </c>
      <c r="J51" s="115">
        <v>22</v>
      </c>
      <c r="K51" s="116">
        <v>34.375</v>
      </c>
    </row>
    <row r="52" spans="1:11" ht="14.1" customHeight="1" x14ac:dyDescent="0.2">
      <c r="A52" s="306">
        <v>71</v>
      </c>
      <c r="B52" s="307" t="s">
        <v>276</v>
      </c>
      <c r="C52" s="308"/>
      <c r="D52" s="113">
        <v>8.7594696969696972</v>
      </c>
      <c r="E52" s="115">
        <v>185</v>
      </c>
      <c r="F52" s="114">
        <v>137</v>
      </c>
      <c r="G52" s="114">
        <v>160</v>
      </c>
      <c r="H52" s="114">
        <v>171</v>
      </c>
      <c r="I52" s="140">
        <v>208</v>
      </c>
      <c r="J52" s="115">
        <v>-23</v>
      </c>
      <c r="K52" s="116">
        <v>-11.057692307692308</v>
      </c>
    </row>
    <row r="53" spans="1:11" ht="14.1" customHeight="1" x14ac:dyDescent="0.2">
      <c r="A53" s="306" t="s">
        <v>277</v>
      </c>
      <c r="B53" s="307" t="s">
        <v>278</v>
      </c>
      <c r="C53" s="308"/>
      <c r="D53" s="113">
        <v>3.6458333333333335</v>
      </c>
      <c r="E53" s="115">
        <v>77</v>
      </c>
      <c r="F53" s="114">
        <v>40</v>
      </c>
      <c r="G53" s="114">
        <v>58</v>
      </c>
      <c r="H53" s="114">
        <v>64</v>
      </c>
      <c r="I53" s="140">
        <v>84</v>
      </c>
      <c r="J53" s="115">
        <v>-7</v>
      </c>
      <c r="K53" s="116">
        <v>-8.3333333333333339</v>
      </c>
    </row>
    <row r="54" spans="1:11" ht="14.1" customHeight="1" x14ac:dyDescent="0.2">
      <c r="A54" s="306" t="s">
        <v>279</v>
      </c>
      <c r="B54" s="307" t="s">
        <v>280</v>
      </c>
      <c r="C54" s="308"/>
      <c r="D54" s="113">
        <v>4.4034090909090908</v>
      </c>
      <c r="E54" s="115">
        <v>93</v>
      </c>
      <c r="F54" s="114">
        <v>84</v>
      </c>
      <c r="G54" s="114">
        <v>90</v>
      </c>
      <c r="H54" s="114">
        <v>95</v>
      </c>
      <c r="I54" s="140">
        <v>109</v>
      </c>
      <c r="J54" s="115">
        <v>-16</v>
      </c>
      <c r="K54" s="116">
        <v>-14.678899082568808</v>
      </c>
    </row>
    <row r="55" spans="1:11" ht="14.1" customHeight="1" x14ac:dyDescent="0.2">
      <c r="A55" s="306">
        <v>72</v>
      </c>
      <c r="B55" s="307" t="s">
        <v>281</v>
      </c>
      <c r="C55" s="308"/>
      <c r="D55" s="113">
        <v>2.4621212121212119</v>
      </c>
      <c r="E55" s="115">
        <v>52</v>
      </c>
      <c r="F55" s="114">
        <v>32</v>
      </c>
      <c r="G55" s="114">
        <v>152</v>
      </c>
      <c r="H55" s="114">
        <v>32</v>
      </c>
      <c r="I55" s="140">
        <v>48</v>
      </c>
      <c r="J55" s="115">
        <v>4</v>
      </c>
      <c r="K55" s="116">
        <v>8.3333333333333339</v>
      </c>
    </row>
    <row r="56" spans="1:11" ht="14.1" customHeight="1" x14ac:dyDescent="0.2">
      <c r="A56" s="306" t="s">
        <v>282</v>
      </c>
      <c r="B56" s="307" t="s">
        <v>283</v>
      </c>
      <c r="C56" s="308"/>
      <c r="D56" s="113">
        <v>0.99431818181818177</v>
      </c>
      <c r="E56" s="115">
        <v>21</v>
      </c>
      <c r="F56" s="114">
        <v>18</v>
      </c>
      <c r="G56" s="114">
        <v>135</v>
      </c>
      <c r="H56" s="114">
        <v>15</v>
      </c>
      <c r="I56" s="140">
        <v>28</v>
      </c>
      <c r="J56" s="115">
        <v>-7</v>
      </c>
      <c r="K56" s="116">
        <v>-25</v>
      </c>
    </row>
    <row r="57" spans="1:11" ht="14.1" customHeight="1" x14ac:dyDescent="0.2">
      <c r="A57" s="306" t="s">
        <v>284</v>
      </c>
      <c r="B57" s="307" t="s">
        <v>285</v>
      </c>
      <c r="C57" s="308"/>
      <c r="D57" s="113">
        <v>0.61553030303030298</v>
      </c>
      <c r="E57" s="115">
        <v>13</v>
      </c>
      <c r="F57" s="114">
        <v>8</v>
      </c>
      <c r="G57" s="114">
        <v>11</v>
      </c>
      <c r="H57" s="114">
        <v>11</v>
      </c>
      <c r="I57" s="140" t="s">
        <v>513</v>
      </c>
      <c r="J57" s="115" t="s">
        <v>513</v>
      </c>
      <c r="K57" s="116" t="s">
        <v>513</v>
      </c>
    </row>
    <row r="58" spans="1:11" ht="14.1" customHeight="1" x14ac:dyDescent="0.2">
      <c r="A58" s="306">
        <v>73</v>
      </c>
      <c r="B58" s="307" t="s">
        <v>286</v>
      </c>
      <c r="C58" s="308"/>
      <c r="D58" s="113">
        <v>1.7045454545454546</v>
      </c>
      <c r="E58" s="115">
        <v>36</v>
      </c>
      <c r="F58" s="114">
        <v>24</v>
      </c>
      <c r="G58" s="114">
        <v>24</v>
      </c>
      <c r="H58" s="114">
        <v>34</v>
      </c>
      <c r="I58" s="140">
        <v>20</v>
      </c>
      <c r="J58" s="115">
        <v>16</v>
      </c>
      <c r="K58" s="116">
        <v>80</v>
      </c>
    </row>
    <row r="59" spans="1:11" ht="14.1" customHeight="1" x14ac:dyDescent="0.2">
      <c r="A59" s="306" t="s">
        <v>287</v>
      </c>
      <c r="B59" s="307" t="s">
        <v>288</v>
      </c>
      <c r="C59" s="308"/>
      <c r="D59" s="113">
        <v>1.3731060606060606</v>
      </c>
      <c r="E59" s="115">
        <v>29</v>
      </c>
      <c r="F59" s="114">
        <v>21</v>
      </c>
      <c r="G59" s="114">
        <v>19</v>
      </c>
      <c r="H59" s="114">
        <v>30</v>
      </c>
      <c r="I59" s="140">
        <v>15</v>
      </c>
      <c r="J59" s="115">
        <v>14</v>
      </c>
      <c r="K59" s="116">
        <v>93.333333333333329</v>
      </c>
    </row>
    <row r="60" spans="1:11" ht="14.1" customHeight="1" x14ac:dyDescent="0.2">
      <c r="A60" s="306">
        <v>81</v>
      </c>
      <c r="B60" s="307" t="s">
        <v>289</v>
      </c>
      <c r="C60" s="308"/>
      <c r="D60" s="113">
        <v>7.7178030303030303</v>
      </c>
      <c r="E60" s="115">
        <v>163</v>
      </c>
      <c r="F60" s="114">
        <v>202</v>
      </c>
      <c r="G60" s="114">
        <v>155</v>
      </c>
      <c r="H60" s="114">
        <v>142</v>
      </c>
      <c r="I60" s="140">
        <v>159</v>
      </c>
      <c r="J60" s="115">
        <v>4</v>
      </c>
      <c r="K60" s="116">
        <v>2.5157232704402515</v>
      </c>
    </row>
    <row r="61" spans="1:11" ht="14.1" customHeight="1" x14ac:dyDescent="0.2">
      <c r="A61" s="306" t="s">
        <v>290</v>
      </c>
      <c r="B61" s="307" t="s">
        <v>291</v>
      </c>
      <c r="C61" s="308"/>
      <c r="D61" s="113">
        <v>1.7992424242424243</v>
      </c>
      <c r="E61" s="115">
        <v>38</v>
      </c>
      <c r="F61" s="114">
        <v>36</v>
      </c>
      <c r="G61" s="114">
        <v>40</v>
      </c>
      <c r="H61" s="114">
        <v>47</v>
      </c>
      <c r="I61" s="140">
        <v>41</v>
      </c>
      <c r="J61" s="115">
        <v>-3</v>
      </c>
      <c r="K61" s="116">
        <v>-7.3170731707317076</v>
      </c>
    </row>
    <row r="62" spans="1:11" ht="14.1" customHeight="1" x14ac:dyDescent="0.2">
      <c r="A62" s="306" t="s">
        <v>292</v>
      </c>
      <c r="B62" s="307" t="s">
        <v>293</v>
      </c>
      <c r="C62" s="308"/>
      <c r="D62" s="113">
        <v>3.1723484848484849</v>
      </c>
      <c r="E62" s="115">
        <v>67</v>
      </c>
      <c r="F62" s="114">
        <v>119</v>
      </c>
      <c r="G62" s="114">
        <v>71</v>
      </c>
      <c r="H62" s="114">
        <v>62</v>
      </c>
      <c r="I62" s="140">
        <v>70</v>
      </c>
      <c r="J62" s="115">
        <v>-3</v>
      </c>
      <c r="K62" s="116">
        <v>-4.2857142857142856</v>
      </c>
    </row>
    <row r="63" spans="1:11" ht="14.1" customHeight="1" x14ac:dyDescent="0.2">
      <c r="A63" s="306"/>
      <c r="B63" s="307" t="s">
        <v>294</v>
      </c>
      <c r="C63" s="308"/>
      <c r="D63" s="113">
        <v>2.2253787878787881</v>
      </c>
      <c r="E63" s="115">
        <v>47</v>
      </c>
      <c r="F63" s="114">
        <v>113</v>
      </c>
      <c r="G63" s="114">
        <v>66</v>
      </c>
      <c r="H63" s="114">
        <v>55</v>
      </c>
      <c r="I63" s="140">
        <v>64</v>
      </c>
      <c r="J63" s="115">
        <v>-17</v>
      </c>
      <c r="K63" s="116">
        <v>-26.5625</v>
      </c>
    </row>
    <row r="64" spans="1:11" ht="14.1" customHeight="1" x14ac:dyDescent="0.2">
      <c r="A64" s="306" t="s">
        <v>295</v>
      </c>
      <c r="B64" s="307" t="s">
        <v>296</v>
      </c>
      <c r="C64" s="308"/>
      <c r="D64" s="113">
        <v>0.94696969696969702</v>
      </c>
      <c r="E64" s="115">
        <v>20</v>
      </c>
      <c r="F64" s="114">
        <v>15</v>
      </c>
      <c r="G64" s="114">
        <v>13</v>
      </c>
      <c r="H64" s="114">
        <v>12</v>
      </c>
      <c r="I64" s="140">
        <v>17</v>
      </c>
      <c r="J64" s="115">
        <v>3</v>
      </c>
      <c r="K64" s="116">
        <v>17.647058823529413</v>
      </c>
    </row>
    <row r="65" spans="1:11" ht="14.1" customHeight="1" x14ac:dyDescent="0.2">
      <c r="A65" s="306" t="s">
        <v>297</v>
      </c>
      <c r="B65" s="307" t="s">
        <v>298</v>
      </c>
      <c r="C65" s="308"/>
      <c r="D65" s="113">
        <v>0.94696969696969702</v>
      </c>
      <c r="E65" s="115">
        <v>20</v>
      </c>
      <c r="F65" s="114">
        <v>15</v>
      </c>
      <c r="G65" s="114">
        <v>21</v>
      </c>
      <c r="H65" s="114">
        <v>11</v>
      </c>
      <c r="I65" s="140">
        <v>13</v>
      </c>
      <c r="J65" s="115">
        <v>7</v>
      </c>
      <c r="K65" s="116">
        <v>53.846153846153847</v>
      </c>
    </row>
    <row r="66" spans="1:11" ht="14.1" customHeight="1" x14ac:dyDescent="0.2">
      <c r="A66" s="306">
        <v>82</v>
      </c>
      <c r="B66" s="307" t="s">
        <v>299</v>
      </c>
      <c r="C66" s="308"/>
      <c r="D66" s="113">
        <v>4.8295454545454541</v>
      </c>
      <c r="E66" s="115">
        <v>102</v>
      </c>
      <c r="F66" s="114">
        <v>152</v>
      </c>
      <c r="G66" s="114">
        <v>81</v>
      </c>
      <c r="H66" s="114">
        <v>82</v>
      </c>
      <c r="I66" s="140">
        <v>90</v>
      </c>
      <c r="J66" s="115">
        <v>12</v>
      </c>
      <c r="K66" s="116">
        <v>13.333333333333334</v>
      </c>
    </row>
    <row r="67" spans="1:11" ht="14.1" customHeight="1" x14ac:dyDescent="0.2">
      <c r="A67" s="306" t="s">
        <v>300</v>
      </c>
      <c r="B67" s="307" t="s">
        <v>301</v>
      </c>
      <c r="C67" s="308"/>
      <c r="D67" s="113">
        <v>3.4090909090909092</v>
      </c>
      <c r="E67" s="115">
        <v>72</v>
      </c>
      <c r="F67" s="114">
        <v>137</v>
      </c>
      <c r="G67" s="114">
        <v>60</v>
      </c>
      <c r="H67" s="114">
        <v>56</v>
      </c>
      <c r="I67" s="140">
        <v>48</v>
      </c>
      <c r="J67" s="115">
        <v>24</v>
      </c>
      <c r="K67" s="116">
        <v>50</v>
      </c>
    </row>
    <row r="68" spans="1:11" ht="14.1" customHeight="1" x14ac:dyDescent="0.2">
      <c r="A68" s="306" t="s">
        <v>302</v>
      </c>
      <c r="B68" s="307" t="s">
        <v>303</v>
      </c>
      <c r="C68" s="308"/>
      <c r="D68" s="113">
        <v>0.89962121212121215</v>
      </c>
      <c r="E68" s="115">
        <v>19</v>
      </c>
      <c r="F68" s="114">
        <v>8</v>
      </c>
      <c r="G68" s="114">
        <v>13</v>
      </c>
      <c r="H68" s="114">
        <v>19</v>
      </c>
      <c r="I68" s="140">
        <v>30</v>
      </c>
      <c r="J68" s="115">
        <v>-11</v>
      </c>
      <c r="K68" s="116">
        <v>-36.666666666666664</v>
      </c>
    </row>
    <row r="69" spans="1:11" ht="14.1" customHeight="1" x14ac:dyDescent="0.2">
      <c r="A69" s="306">
        <v>83</v>
      </c>
      <c r="B69" s="307" t="s">
        <v>304</v>
      </c>
      <c r="C69" s="308"/>
      <c r="D69" s="113">
        <v>4.1193181818181817</v>
      </c>
      <c r="E69" s="115">
        <v>87</v>
      </c>
      <c r="F69" s="114">
        <v>70</v>
      </c>
      <c r="G69" s="114">
        <v>172</v>
      </c>
      <c r="H69" s="114">
        <v>75</v>
      </c>
      <c r="I69" s="140">
        <v>74</v>
      </c>
      <c r="J69" s="115">
        <v>13</v>
      </c>
      <c r="K69" s="116">
        <v>17.567567567567568</v>
      </c>
    </row>
    <row r="70" spans="1:11" ht="14.1" customHeight="1" x14ac:dyDescent="0.2">
      <c r="A70" s="306" t="s">
        <v>305</v>
      </c>
      <c r="B70" s="307" t="s">
        <v>306</v>
      </c>
      <c r="C70" s="308"/>
      <c r="D70" s="113">
        <v>2.793560606060606</v>
      </c>
      <c r="E70" s="115">
        <v>59</v>
      </c>
      <c r="F70" s="114">
        <v>43</v>
      </c>
      <c r="G70" s="114">
        <v>140</v>
      </c>
      <c r="H70" s="114">
        <v>46</v>
      </c>
      <c r="I70" s="140">
        <v>48</v>
      </c>
      <c r="J70" s="115">
        <v>11</v>
      </c>
      <c r="K70" s="116">
        <v>22.916666666666668</v>
      </c>
    </row>
    <row r="71" spans="1:11" ht="14.1" customHeight="1" x14ac:dyDescent="0.2">
      <c r="A71" s="306"/>
      <c r="B71" s="307" t="s">
        <v>307</v>
      </c>
      <c r="C71" s="308"/>
      <c r="D71" s="113">
        <v>1.7045454545454546</v>
      </c>
      <c r="E71" s="115">
        <v>36</v>
      </c>
      <c r="F71" s="114">
        <v>32</v>
      </c>
      <c r="G71" s="114">
        <v>115</v>
      </c>
      <c r="H71" s="114">
        <v>31</v>
      </c>
      <c r="I71" s="140">
        <v>35</v>
      </c>
      <c r="J71" s="115">
        <v>1</v>
      </c>
      <c r="K71" s="116">
        <v>2.8571428571428572</v>
      </c>
    </row>
    <row r="72" spans="1:11" ht="14.1" customHeight="1" x14ac:dyDescent="0.2">
      <c r="A72" s="306">
        <v>84</v>
      </c>
      <c r="B72" s="307" t="s">
        <v>308</v>
      </c>
      <c r="C72" s="308"/>
      <c r="D72" s="113">
        <v>1.231060606060606</v>
      </c>
      <c r="E72" s="115">
        <v>26</v>
      </c>
      <c r="F72" s="114">
        <v>10</v>
      </c>
      <c r="G72" s="114">
        <v>30</v>
      </c>
      <c r="H72" s="114">
        <v>10</v>
      </c>
      <c r="I72" s="140">
        <v>25</v>
      </c>
      <c r="J72" s="115">
        <v>1</v>
      </c>
      <c r="K72" s="116">
        <v>4</v>
      </c>
    </row>
    <row r="73" spans="1:11" ht="14.1" customHeight="1" x14ac:dyDescent="0.2">
      <c r="A73" s="306" t="s">
        <v>309</v>
      </c>
      <c r="B73" s="307" t="s">
        <v>310</v>
      </c>
      <c r="C73" s="308"/>
      <c r="D73" s="113">
        <v>0.42613636363636365</v>
      </c>
      <c r="E73" s="115">
        <v>9</v>
      </c>
      <c r="F73" s="114" t="s">
        <v>513</v>
      </c>
      <c r="G73" s="114">
        <v>12</v>
      </c>
      <c r="H73" s="114" t="s">
        <v>513</v>
      </c>
      <c r="I73" s="140">
        <v>11</v>
      </c>
      <c r="J73" s="115">
        <v>-2</v>
      </c>
      <c r="K73" s="116">
        <v>-18.181818181818183</v>
      </c>
    </row>
    <row r="74" spans="1:11" ht="14.1" customHeight="1" x14ac:dyDescent="0.2">
      <c r="A74" s="306" t="s">
        <v>311</v>
      </c>
      <c r="B74" s="307" t="s">
        <v>312</v>
      </c>
      <c r="C74" s="308"/>
      <c r="D74" s="113">
        <v>0.37878787878787878</v>
      </c>
      <c r="E74" s="115">
        <v>8</v>
      </c>
      <c r="F74" s="114">
        <v>3</v>
      </c>
      <c r="G74" s="114">
        <v>8</v>
      </c>
      <c r="H74" s="114">
        <v>4</v>
      </c>
      <c r="I74" s="140">
        <v>4</v>
      </c>
      <c r="J74" s="115">
        <v>4</v>
      </c>
      <c r="K74" s="116">
        <v>100</v>
      </c>
    </row>
    <row r="75" spans="1:11" ht="14.1" customHeight="1" x14ac:dyDescent="0.2">
      <c r="A75" s="306" t="s">
        <v>313</v>
      </c>
      <c r="B75" s="307" t="s">
        <v>314</v>
      </c>
      <c r="C75" s="308"/>
      <c r="D75" s="113" t="s">
        <v>513</v>
      </c>
      <c r="E75" s="115" t="s">
        <v>513</v>
      </c>
      <c r="F75" s="114">
        <v>0</v>
      </c>
      <c r="G75" s="114">
        <v>0</v>
      </c>
      <c r="H75" s="114">
        <v>0</v>
      </c>
      <c r="I75" s="140">
        <v>0</v>
      </c>
      <c r="J75" s="115" t="s">
        <v>513</v>
      </c>
      <c r="K75" s="116" t="s">
        <v>513</v>
      </c>
    </row>
    <row r="76" spans="1:11" ht="14.1" customHeight="1" x14ac:dyDescent="0.2">
      <c r="A76" s="306">
        <v>91</v>
      </c>
      <c r="B76" s="307" t="s">
        <v>315</v>
      </c>
      <c r="C76" s="308"/>
      <c r="D76" s="113" t="s">
        <v>513</v>
      </c>
      <c r="E76" s="115" t="s">
        <v>513</v>
      </c>
      <c r="F76" s="114">
        <v>0</v>
      </c>
      <c r="G76" s="114">
        <v>3</v>
      </c>
      <c r="H76" s="114">
        <v>3</v>
      </c>
      <c r="I76" s="140">
        <v>4</v>
      </c>
      <c r="J76" s="115" t="s">
        <v>513</v>
      </c>
      <c r="K76" s="116" t="s">
        <v>513</v>
      </c>
    </row>
    <row r="77" spans="1:11" ht="14.1" customHeight="1" x14ac:dyDescent="0.2">
      <c r="A77" s="306">
        <v>92</v>
      </c>
      <c r="B77" s="307" t="s">
        <v>316</v>
      </c>
      <c r="C77" s="308"/>
      <c r="D77" s="113">
        <v>0.85227272727272729</v>
      </c>
      <c r="E77" s="115">
        <v>18</v>
      </c>
      <c r="F77" s="114">
        <v>23</v>
      </c>
      <c r="G77" s="114">
        <v>15</v>
      </c>
      <c r="H77" s="114">
        <v>23</v>
      </c>
      <c r="I77" s="140">
        <v>16</v>
      </c>
      <c r="J77" s="115">
        <v>2</v>
      </c>
      <c r="K77" s="116">
        <v>12.5</v>
      </c>
    </row>
    <row r="78" spans="1:11" ht="14.1" customHeight="1" x14ac:dyDescent="0.2">
      <c r="A78" s="306">
        <v>93</v>
      </c>
      <c r="B78" s="307" t="s">
        <v>317</v>
      </c>
      <c r="C78" s="308"/>
      <c r="D78" s="113">
        <v>0.14204545454545456</v>
      </c>
      <c r="E78" s="115">
        <v>3</v>
      </c>
      <c r="F78" s="114" t="s">
        <v>513</v>
      </c>
      <c r="G78" s="114" t="s">
        <v>513</v>
      </c>
      <c r="H78" s="114" t="s">
        <v>513</v>
      </c>
      <c r="I78" s="140" t="s">
        <v>513</v>
      </c>
      <c r="J78" s="115" t="s">
        <v>513</v>
      </c>
      <c r="K78" s="116" t="s">
        <v>513</v>
      </c>
    </row>
    <row r="79" spans="1:11" ht="14.1" customHeight="1" x14ac:dyDescent="0.2">
      <c r="A79" s="306">
        <v>94</v>
      </c>
      <c r="B79" s="307" t="s">
        <v>318</v>
      </c>
      <c r="C79" s="308"/>
      <c r="D79" s="113">
        <v>0.28409090909090912</v>
      </c>
      <c r="E79" s="115">
        <v>6</v>
      </c>
      <c r="F79" s="114">
        <v>16</v>
      </c>
      <c r="G79" s="114">
        <v>6</v>
      </c>
      <c r="H79" s="114" t="s">
        <v>513</v>
      </c>
      <c r="I79" s="140">
        <v>5</v>
      </c>
      <c r="J79" s="115">
        <v>1</v>
      </c>
      <c r="K79" s="116">
        <v>20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0</v>
      </c>
      <c r="G81" s="144">
        <v>0</v>
      </c>
      <c r="H81" s="144" t="s">
        <v>513</v>
      </c>
      <c r="I81" s="145">
        <v>0</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27589</v>
      </c>
      <c r="C10" s="114">
        <v>13845</v>
      </c>
      <c r="D10" s="114">
        <v>13744</v>
      </c>
      <c r="E10" s="114">
        <v>21392</v>
      </c>
      <c r="F10" s="114">
        <v>6193</v>
      </c>
      <c r="G10" s="114">
        <v>3468</v>
      </c>
      <c r="H10" s="114">
        <v>7621</v>
      </c>
      <c r="I10" s="115">
        <v>8688</v>
      </c>
      <c r="J10" s="114">
        <v>6648</v>
      </c>
      <c r="K10" s="114">
        <v>2040</v>
      </c>
      <c r="L10" s="423">
        <v>1649</v>
      </c>
      <c r="M10" s="424">
        <v>1972</v>
      </c>
    </row>
    <row r="11" spans="1:13" ht="11.1" customHeight="1" x14ac:dyDescent="0.2">
      <c r="A11" s="422" t="s">
        <v>387</v>
      </c>
      <c r="B11" s="115">
        <v>27706</v>
      </c>
      <c r="C11" s="114">
        <v>13916</v>
      </c>
      <c r="D11" s="114">
        <v>13790</v>
      </c>
      <c r="E11" s="114">
        <v>21397</v>
      </c>
      <c r="F11" s="114">
        <v>6305</v>
      </c>
      <c r="G11" s="114">
        <v>3312</v>
      </c>
      <c r="H11" s="114">
        <v>7772</v>
      </c>
      <c r="I11" s="115">
        <v>8741</v>
      </c>
      <c r="J11" s="114">
        <v>6620</v>
      </c>
      <c r="K11" s="114">
        <v>2121</v>
      </c>
      <c r="L11" s="423">
        <v>1723</v>
      </c>
      <c r="M11" s="424">
        <v>1682</v>
      </c>
    </row>
    <row r="12" spans="1:13" ht="11.1" customHeight="1" x14ac:dyDescent="0.2">
      <c r="A12" s="422" t="s">
        <v>388</v>
      </c>
      <c r="B12" s="115">
        <v>28394</v>
      </c>
      <c r="C12" s="114">
        <v>14246</v>
      </c>
      <c r="D12" s="114">
        <v>14148</v>
      </c>
      <c r="E12" s="114">
        <v>21921</v>
      </c>
      <c r="F12" s="114">
        <v>6468</v>
      </c>
      <c r="G12" s="114">
        <v>3805</v>
      </c>
      <c r="H12" s="114">
        <v>7843</v>
      </c>
      <c r="I12" s="115">
        <v>8854</v>
      </c>
      <c r="J12" s="114">
        <v>6651</v>
      </c>
      <c r="K12" s="114">
        <v>2203</v>
      </c>
      <c r="L12" s="423">
        <v>2807</v>
      </c>
      <c r="M12" s="424">
        <v>2198</v>
      </c>
    </row>
    <row r="13" spans="1:13" s="110" customFormat="1" ht="11.1" customHeight="1" x14ac:dyDescent="0.2">
      <c r="A13" s="422" t="s">
        <v>389</v>
      </c>
      <c r="B13" s="115">
        <v>28024</v>
      </c>
      <c r="C13" s="114">
        <v>13909</v>
      </c>
      <c r="D13" s="114">
        <v>14115</v>
      </c>
      <c r="E13" s="114">
        <v>21559</v>
      </c>
      <c r="F13" s="114">
        <v>6460</v>
      </c>
      <c r="G13" s="114">
        <v>3633</v>
      </c>
      <c r="H13" s="114">
        <v>7889</v>
      </c>
      <c r="I13" s="115">
        <v>8672</v>
      </c>
      <c r="J13" s="114">
        <v>6521</v>
      </c>
      <c r="K13" s="114">
        <v>2151</v>
      </c>
      <c r="L13" s="423">
        <v>1284</v>
      </c>
      <c r="M13" s="424">
        <v>1768</v>
      </c>
    </row>
    <row r="14" spans="1:13" ht="15" customHeight="1" x14ac:dyDescent="0.2">
      <c r="A14" s="422" t="s">
        <v>390</v>
      </c>
      <c r="B14" s="115">
        <v>27921</v>
      </c>
      <c r="C14" s="114">
        <v>13847</v>
      </c>
      <c r="D14" s="114">
        <v>14074</v>
      </c>
      <c r="E14" s="114">
        <v>20880</v>
      </c>
      <c r="F14" s="114">
        <v>7041</v>
      </c>
      <c r="G14" s="114">
        <v>3479</v>
      </c>
      <c r="H14" s="114">
        <v>8014</v>
      </c>
      <c r="I14" s="115">
        <v>8724</v>
      </c>
      <c r="J14" s="114">
        <v>6540</v>
      </c>
      <c r="K14" s="114">
        <v>2184</v>
      </c>
      <c r="L14" s="423">
        <v>3064</v>
      </c>
      <c r="M14" s="424">
        <v>3150</v>
      </c>
    </row>
    <row r="15" spans="1:13" ht="11.1" customHeight="1" x14ac:dyDescent="0.2">
      <c r="A15" s="422" t="s">
        <v>387</v>
      </c>
      <c r="B15" s="115">
        <v>28018</v>
      </c>
      <c r="C15" s="114">
        <v>13971</v>
      </c>
      <c r="D15" s="114">
        <v>14047</v>
      </c>
      <c r="E15" s="114">
        <v>20844</v>
      </c>
      <c r="F15" s="114">
        <v>7174</v>
      </c>
      <c r="G15" s="114">
        <v>3386</v>
      </c>
      <c r="H15" s="114">
        <v>8212</v>
      </c>
      <c r="I15" s="115">
        <v>8935</v>
      </c>
      <c r="J15" s="114">
        <v>6694</v>
      </c>
      <c r="K15" s="114">
        <v>2241</v>
      </c>
      <c r="L15" s="423">
        <v>2713</v>
      </c>
      <c r="M15" s="424">
        <v>2592</v>
      </c>
    </row>
    <row r="16" spans="1:13" ht="11.1" customHeight="1" x14ac:dyDescent="0.2">
      <c r="A16" s="422" t="s">
        <v>388</v>
      </c>
      <c r="B16" s="115">
        <v>28763</v>
      </c>
      <c r="C16" s="114">
        <v>14326</v>
      </c>
      <c r="D16" s="114">
        <v>14437</v>
      </c>
      <c r="E16" s="114">
        <v>21416</v>
      </c>
      <c r="F16" s="114">
        <v>7342</v>
      </c>
      <c r="G16" s="114">
        <v>3886</v>
      </c>
      <c r="H16" s="114">
        <v>8373</v>
      </c>
      <c r="I16" s="115">
        <v>8925</v>
      </c>
      <c r="J16" s="114">
        <v>6614</v>
      </c>
      <c r="K16" s="114">
        <v>2311</v>
      </c>
      <c r="L16" s="423">
        <v>2636</v>
      </c>
      <c r="M16" s="424">
        <v>1957</v>
      </c>
    </row>
    <row r="17" spans="1:13" s="110" customFormat="1" ht="11.1" customHeight="1" x14ac:dyDescent="0.2">
      <c r="A17" s="422" t="s">
        <v>389</v>
      </c>
      <c r="B17" s="115">
        <v>28508</v>
      </c>
      <c r="C17" s="114">
        <v>14133</v>
      </c>
      <c r="D17" s="114">
        <v>14375</v>
      </c>
      <c r="E17" s="114">
        <v>21225</v>
      </c>
      <c r="F17" s="114">
        <v>7282</v>
      </c>
      <c r="G17" s="114">
        <v>3754</v>
      </c>
      <c r="H17" s="114">
        <v>8468</v>
      </c>
      <c r="I17" s="115">
        <v>8787</v>
      </c>
      <c r="J17" s="114">
        <v>6515</v>
      </c>
      <c r="K17" s="114">
        <v>2272</v>
      </c>
      <c r="L17" s="423">
        <v>1372</v>
      </c>
      <c r="M17" s="424">
        <v>1671</v>
      </c>
    </row>
    <row r="18" spans="1:13" ht="15" customHeight="1" x14ac:dyDescent="0.2">
      <c r="A18" s="422" t="s">
        <v>391</v>
      </c>
      <c r="B18" s="115">
        <v>28611</v>
      </c>
      <c r="C18" s="114">
        <v>14207</v>
      </c>
      <c r="D18" s="114">
        <v>14404</v>
      </c>
      <c r="E18" s="114">
        <v>21144</v>
      </c>
      <c r="F18" s="114">
        <v>7465</v>
      </c>
      <c r="G18" s="114">
        <v>3669</v>
      </c>
      <c r="H18" s="114">
        <v>8568</v>
      </c>
      <c r="I18" s="115">
        <v>8660</v>
      </c>
      <c r="J18" s="114">
        <v>6438</v>
      </c>
      <c r="K18" s="114">
        <v>2222</v>
      </c>
      <c r="L18" s="423">
        <v>2678</v>
      </c>
      <c r="M18" s="424">
        <v>2602</v>
      </c>
    </row>
    <row r="19" spans="1:13" ht="11.1" customHeight="1" x14ac:dyDescent="0.2">
      <c r="A19" s="422" t="s">
        <v>387</v>
      </c>
      <c r="B19" s="115">
        <v>28785</v>
      </c>
      <c r="C19" s="114">
        <v>14350</v>
      </c>
      <c r="D19" s="114">
        <v>14435</v>
      </c>
      <c r="E19" s="114">
        <v>21153</v>
      </c>
      <c r="F19" s="114">
        <v>7632</v>
      </c>
      <c r="G19" s="114">
        <v>3543</v>
      </c>
      <c r="H19" s="114">
        <v>8748</v>
      </c>
      <c r="I19" s="115">
        <v>8862</v>
      </c>
      <c r="J19" s="114">
        <v>6544</v>
      </c>
      <c r="K19" s="114">
        <v>2318</v>
      </c>
      <c r="L19" s="423">
        <v>1985</v>
      </c>
      <c r="M19" s="424">
        <v>1914</v>
      </c>
    </row>
    <row r="20" spans="1:13" ht="11.1" customHeight="1" x14ac:dyDescent="0.2">
      <c r="A20" s="422" t="s">
        <v>388</v>
      </c>
      <c r="B20" s="115">
        <v>29306</v>
      </c>
      <c r="C20" s="114">
        <v>14607</v>
      </c>
      <c r="D20" s="114">
        <v>14699</v>
      </c>
      <c r="E20" s="114">
        <v>21628</v>
      </c>
      <c r="F20" s="114">
        <v>7678</v>
      </c>
      <c r="G20" s="114">
        <v>3994</v>
      </c>
      <c r="H20" s="114">
        <v>8829</v>
      </c>
      <c r="I20" s="115">
        <v>8987</v>
      </c>
      <c r="J20" s="114">
        <v>6491</v>
      </c>
      <c r="K20" s="114">
        <v>2496</v>
      </c>
      <c r="L20" s="423">
        <v>2560</v>
      </c>
      <c r="M20" s="424">
        <v>2084</v>
      </c>
    </row>
    <row r="21" spans="1:13" s="110" customFormat="1" ht="11.1" customHeight="1" x14ac:dyDescent="0.2">
      <c r="A21" s="422" t="s">
        <v>389</v>
      </c>
      <c r="B21" s="115">
        <v>29135</v>
      </c>
      <c r="C21" s="114">
        <v>14361</v>
      </c>
      <c r="D21" s="114">
        <v>14774</v>
      </c>
      <c r="E21" s="114">
        <v>21436</v>
      </c>
      <c r="F21" s="114">
        <v>7692</v>
      </c>
      <c r="G21" s="114">
        <v>3869</v>
      </c>
      <c r="H21" s="114">
        <v>8940</v>
      </c>
      <c r="I21" s="115">
        <v>8796</v>
      </c>
      <c r="J21" s="114">
        <v>6347</v>
      </c>
      <c r="K21" s="114">
        <v>2449</v>
      </c>
      <c r="L21" s="423">
        <v>1257</v>
      </c>
      <c r="M21" s="424">
        <v>1626</v>
      </c>
    </row>
    <row r="22" spans="1:13" ht="15" customHeight="1" x14ac:dyDescent="0.2">
      <c r="A22" s="422" t="s">
        <v>392</v>
      </c>
      <c r="B22" s="115">
        <v>28959</v>
      </c>
      <c r="C22" s="114">
        <v>14245</v>
      </c>
      <c r="D22" s="114">
        <v>14714</v>
      </c>
      <c r="E22" s="114">
        <v>21247</v>
      </c>
      <c r="F22" s="114">
        <v>7703</v>
      </c>
      <c r="G22" s="114">
        <v>3685</v>
      </c>
      <c r="H22" s="114">
        <v>9026</v>
      </c>
      <c r="I22" s="115">
        <v>8832</v>
      </c>
      <c r="J22" s="114">
        <v>6396</v>
      </c>
      <c r="K22" s="114">
        <v>2436</v>
      </c>
      <c r="L22" s="423">
        <v>2067</v>
      </c>
      <c r="M22" s="424">
        <v>2274</v>
      </c>
    </row>
    <row r="23" spans="1:13" ht="11.1" customHeight="1" x14ac:dyDescent="0.2">
      <c r="A23" s="422" t="s">
        <v>387</v>
      </c>
      <c r="B23" s="115">
        <v>29132</v>
      </c>
      <c r="C23" s="114">
        <v>14455</v>
      </c>
      <c r="D23" s="114">
        <v>14677</v>
      </c>
      <c r="E23" s="114">
        <v>21318</v>
      </c>
      <c r="F23" s="114">
        <v>7810</v>
      </c>
      <c r="G23" s="114">
        <v>3582</v>
      </c>
      <c r="H23" s="114">
        <v>9210</v>
      </c>
      <c r="I23" s="115">
        <v>9007</v>
      </c>
      <c r="J23" s="114">
        <v>6522</v>
      </c>
      <c r="K23" s="114">
        <v>2485</v>
      </c>
      <c r="L23" s="423">
        <v>1815</v>
      </c>
      <c r="M23" s="424">
        <v>1670</v>
      </c>
    </row>
    <row r="24" spans="1:13" ht="11.1" customHeight="1" x14ac:dyDescent="0.2">
      <c r="A24" s="422" t="s">
        <v>388</v>
      </c>
      <c r="B24" s="115">
        <v>29639</v>
      </c>
      <c r="C24" s="114">
        <v>14769</v>
      </c>
      <c r="D24" s="114">
        <v>14870</v>
      </c>
      <c r="E24" s="114">
        <v>21776</v>
      </c>
      <c r="F24" s="114">
        <v>7854</v>
      </c>
      <c r="G24" s="114">
        <v>3966</v>
      </c>
      <c r="H24" s="114">
        <v>9337</v>
      </c>
      <c r="I24" s="115">
        <v>9210</v>
      </c>
      <c r="J24" s="114">
        <v>6631</v>
      </c>
      <c r="K24" s="114">
        <v>2579</v>
      </c>
      <c r="L24" s="423">
        <v>2401</v>
      </c>
      <c r="M24" s="424">
        <v>2022</v>
      </c>
    </row>
    <row r="25" spans="1:13" s="110" customFormat="1" ht="11.1" customHeight="1" x14ac:dyDescent="0.2">
      <c r="A25" s="422" t="s">
        <v>389</v>
      </c>
      <c r="B25" s="115">
        <v>29280</v>
      </c>
      <c r="C25" s="114">
        <v>14443</v>
      </c>
      <c r="D25" s="114">
        <v>14837</v>
      </c>
      <c r="E25" s="114">
        <v>21470</v>
      </c>
      <c r="F25" s="114">
        <v>7800</v>
      </c>
      <c r="G25" s="114">
        <v>3792</v>
      </c>
      <c r="H25" s="114">
        <v>9352</v>
      </c>
      <c r="I25" s="115">
        <v>9051</v>
      </c>
      <c r="J25" s="114">
        <v>6515</v>
      </c>
      <c r="K25" s="114">
        <v>2536</v>
      </c>
      <c r="L25" s="423">
        <v>1296</v>
      </c>
      <c r="M25" s="424">
        <v>1653</v>
      </c>
    </row>
    <row r="26" spans="1:13" ht="15" customHeight="1" x14ac:dyDescent="0.2">
      <c r="A26" s="422" t="s">
        <v>393</v>
      </c>
      <c r="B26" s="115">
        <v>29295</v>
      </c>
      <c r="C26" s="114">
        <v>14476</v>
      </c>
      <c r="D26" s="114">
        <v>14819</v>
      </c>
      <c r="E26" s="114">
        <v>21467</v>
      </c>
      <c r="F26" s="114">
        <v>7818</v>
      </c>
      <c r="G26" s="114">
        <v>3725</v>
      </c>
      <c r="H26" s="114">
        <v>9504</v>
      </c>
      <c r="I26" s="115">
        <v>9042</v>
      </c>
      <c r="J26" s="114">
        <v>6549</v>
      </c>
      <c r="K26" s="114">
        <v>2493</v>
      </c>
      <c r="L26" s="423">
        <v>2515</v>
      </c>
      <c r="M26" s="424">
        <v>2534</v>
      </c>
    </row>
    <row r="27" spans="1:13" ht="11.1" customHeight="1" x14ac:dyDescent="0.2">
      <c r="A27" s="422" t="s">
        <v>387</v>
      </c>
      <c r="B27" s="115">
        <v>29354</v>
      </c>
      <c r="C27" s="114">
        <v>14497</v>
      </c>
      <c r="D27" s="114">
        <v>14857</v>
      </c>
      <c r="E27" s="114">
        <v>21442</v>
      </c>
      <c r="F27" s="114">
        <v>7905</v>
      </c>
      <c r="G27" s="114">
        <v>3586</v>
      </c>
      <c r="H27" s="114">
        <v>9701</v>
      </c>
      <c r="I27" s="115">
        <v>9155</v>
      </c>
      <c r="J27" s="114">
        <v>6611</v>
      </c>
      <c r="K27" s="114">
        <v>2544</v>
      </c>
      <c r="L27" s="423">
        <v>1548</v>
      </c>
      <c r="M27" s="424">
        <v>1490</v>
      </c>
    </row>
    <row r="28" spans="1:13" ht="11.1" customHeight="1" x14ac:dyDescent="0.2">
      <c r="A28" s="422" t="s">
        <v>388</v>
      </c>
      <c r="B28" s="115">
        <v>29737</v>
      </c>
      <c r="C28" s="114">
        <v>14659</v>
      </c>
      <c r="D28" s="114">
        <v>15078</v>
      </c>
      <c r="E28" s="114">
        <v>21747</v>
      </c>
      <c r="F28" s="114">
        <v>7990</v>
      </c>
      <c r="G28" s="114">
        <v>3860</v>
      </c>
      <c r="H28" s="114">
        <v>9800</v>
      </c>
      <c r="I28" s="115">
        <v>9132</v>
      </c>
      <c r="J28" s="114">
        <v>6537</v>
      </c>
      <c r="K28" s="114">
        <v>2595</v>
      </c>
      <c r="L28" s="423">
        <v>2537</v>
      </c>
      <c r="M28" s="424">
        <v>2173</v>
      </c>
    </row>
    <row r="29" spans="1:13" s="110" customFormat="1" ht="11.1" customHeight="1" x14ac:dyDescent="0.2">
      <c r="A29" s="422" t="s">
        <v>389</v>
      </c>
      <c r="B29" s="115">
        <v>29376</v>
      </c>
      <c r="C29" s="114">
        <v>14379</v>
      </c>
      <c r="D29" s="114">
        <v>14997</v>
      </c>
      <c r="E29" s="114">
        <v>21426</v>
      </c>
      <c r="F29" s="114">
        <v>7950</v>
      </c>
      <c r="G29" s="114">
        <v>3692</v>
      </c>
      <c r="H29" s="114">
        <v>9809</v>
      </c>
      <c r="I29" s="115">
        <v>8961</v>
      </c>
      <c r="J29" s="114">
        <v>6428</v>
      </c>
      <c r="K29" s="114">
        <v>2533</v>
      </c>
      <c r="L29" s="423">
        <v>1328</v>
      </c>
      <c r="M29" s="424">
        <v>1701</v>
      </c>
    </row>
    <row r="30" spans="1:13" ht="15" customHeight="1" x14ac:dyDescent="0.2">
      <c r="A30" s="422" t="s">
        <v>394</v>
      </c>
      <c r="B30" s="115">
        <v>29278</v>
      </c>
      <c r="C30" s="114">
        <v>14271</v>
      </c>
      <c r="D30" s="114">
        <v>15007</v>
      </c>
      <c r="E30" s="114">
        <v>21170</v>
      </c>
      <c r="F30" s="114">
        <v>8108</v>
      </c>
      <c r="G30" s="114">
        <v>3573</v>
      </c>
      <c r="H30" s="114">
        <v>9841</v>
      </c>
      <c r="I30" s="115">
        <v>8778</v>
      </c>
      <c r="J30" s="114">
        <v>6314</v>
      </c>
      <c r="K30" s="114">
        <v>2464</v>
      </c>
      <c r="L30" s="423">
        <v>2429</v>
      </c>
      <c r="M30" s="424">
        <v>2544</v>
      </c>
    </row>
    <row r="31" spans="1:13" ht="11.1" customHeight="1" x14ac:dyDescent="0.2">
      <c r="A31" s="422" t="s">
        <v>387</v>
      </c>
      <c r="B31" s="115">
        <v>29295</v>
      </c>
      <c r="C31" s="114">
        <v>14309</v>
      </c>
      <c r="D31" s="114">
        <v>14986</v>
      </c>
      <c r="E31" s="114">
        <v>21084</v>
      </c>
      <c r="F31" s="114">
        <v>8211</v>
      </c>
      <c r="G31" s="114">
        <v>3451</v>
      </c>
      <c r="H31" s="114">
        <v>9956</v>
      </c>
      <c r="I31" s="115">
        <v>8830</v>
      </c>
      <c r="J31" s="114">
        <v>6311</v>
      </c>
      <c r="K31" s="114">
        <v>2519</v>
      </c>
      <c r="L31" s="423">
        <v>1478</v>
      </c>
      <c r="M31" s="424">
        <v>1466</v>
      </c>
    </row>
    <row r="32" spans="1:13" ht="11.1" customHeight="1" x14ac:dyDescent="0.2">
      <c r="A32" s="422" t="s">
        <v>388</v>
      </c>
      <c r="B32" s="115">
        <v>29712</v>
      </c>
      <c r="C32" s="114">
        <v>14536</v>
      </c>
      <c r="D32" s="114">
        <v>15176</v>
      </c>
      <c r="E32" s="114">
        <v>21492</v>
      </c>
      <c r="F32" s="114">
        <v>8220</v>
      </c>
      <c r="G32" s="114">
        <v>3742</v>
      </c>
      <c r="H32" s="114">
        <v>10061</v>
      </c>
      <c r="I32" s="115">
        <v>8802</v>
      </c>
      <c r="J32" s="114">
        <v>6233</v>
      </c>
      <c r="K32" s="114">
        <v>2569</v>
      </c>
      <c r="L32" s="423">
        <v>2542</v>
      </c>
      <c r="M32" s="424">
        <v>2183</v>
      </c>
    </row>
    <row r="33" spans="1:13" s="110" customFormat="1" ht="11.1" customHeight="1" x14ac:dyDescent="0.2">
      <c r="A33" s="422" t="s">
        <v>389</v>
      </c>
      <c r="B33" s="115">
        <v>29584</v>
      </c>
      <c r="C33" s="114">
        <v>14401</v>
      </c>
      <c r="D33" s="114">
        <v>15183</v>
      </c>
      <c r="E33" s="114">
        <v>21363</v>
      </c>
      <c r="F33" s="114">
        <v>8221</v>
      </c>
      <c r="G33" s="114">
        <v>3636</v>
      </c>
      <c r="H33" s="114">
        <v>10080</v>
      </c>
      <c r="I33" s="115">
        <v>8716</v>
      </c>
      <c r="J33" s="114">
        <v>6157</v>
      </c>
      <c r="K33" s="114">
        <v>2559</v>
      </c>
      <c r="L33" s="423">
        <v>1714</v>
      </c>
      <c r="M33" s="424">
        <v>1888</v>
      </c>
    </row>
    <row r="34" spans="1:13" ht="15" customHeight="1" x14ac:dyDescent="0.2">
      <c r="A34" s="422" t="s">
        <v>395</v>
      </c>
      <c r="B34" s="115">
        <v>29505</v>
      </c>
      <c r="C34" s="114">
        <v>14401</v>
      </c>
      <c r="D34" s="114">
        <v>15104</v>
      </c>
      <c r="E34" s="114">
        <v>21233</v>
      </c>
      <c r="F34" s="114">
        <v>8272</v>
      </c>
      <c r="G34" s="114">
        <v>3507</v>
      </c>
      <c r="H34" s="114">
        <v>10235</v>
      </c>
      <c r="I34" s="115">
        <v>8766</v>
      </c>
      <c r="J34" s="114">
        <v>6227</v>
      </c>
      <c r="K34" s="114">
        <v>2539</v>
      </c>
      <c r="L34" s="423">
        <v>1744</v>
      </c>
      <c r="M34" s="424">
        <v>1819</v>
      </c>
    </row>
    <row r="35" spans="1:13" ht="11.1" customHeight="1" x14ac:dyDescent="0.2">
      <c r="A35" s="422" t="s">
        <v>387</v>
      </c>
      <c r="B35" s="115">
        <v>29650</v>
      </c>
      <c r="C35" s="114">
        <v>14483</v>
      </c>
      <c r="D35" s="114">
        <v>15167</v>
      </c>
      <c r="E35" s="114">
        <v>21272</v>
      </c>
      <c r="F35" s="114">
        <v>8378</v>
      </c>
      <c r="G35" s="114">
        <v>3371</v>
      </c>
      <c r="H35" s="114">
        <v>10388</v>
      </c>
      <c r="I35" s="115">
        <v>8958</v>
      </c>
      <c r="J35" s="114">
        <v>6336</v>
      </c>
      <c r="K35" s="114">
        <v>2622</v>
      </c>
      <c r="L35" s="423">
        <v>1670</v>
      </c>
      <c r="M35" s="424">
        <v>1520</v>
      </c>
    </row>
    <row r="36" spans="1:13" ht="11.1" customHeight="1" x14ac:dyDescent="0.2">
      <c r="A36" s="422" t="s">
        <v>388</v>
      </c>
      <c r="B36" s="115">
        <v>30401</v>
      </c>
      <c r="C36" s="114">
        <v>14888</v>
      </c>
      <c r="D36" s="114">
        <v>15513</v>
      </c>
      <c r="E36" s="114">
        <v>21830</v>
      </c>
      <c r="F36" s="114">
        <v>8571</v>
      </c>
      <c r="G36" s="114">
        <v>3726</v>
      </c>
      <c r="H36" s="114">
        <v>10597</v>
      </c>
      <c r="I36" s="115">
        <v>8982</v>
      </c>
      <c r="J36" s="114">
        <v>6293</v>
      </c>
      <c r="K36" s="114">
        <v>2689</v>
      </c>
      <c r="L36" s="423">
        <v>2493</v>
      </c>
      <c r="M36" s="424">
        <v>2011</v>
      </c>
    </row>
    <row r="37" spans="1:13" s="110" customFormat="1" ht="11.1" customHeight="1" x14ac:dyDescent="0.2">
      <c r="A37" s="422" t="s">
        <v>389</v>
      </c>
      <c r="B37" s="115">
        <v>30305</v>
      </c>
      <c r="C37" s="114">
        <v>14739</v>
      </c>
      <c r="D37" s="114">
        <v>15566</v>
      </c>
      <c r="E37" s="114">
        <v>21660</v>
      </c>
      <c r="F37" s="114">
        <v>8645</v>
      </c>
      <c r="G37" s="114">
        <v>3629</v>
      </c>
      <c r="H37" s="114">
        <v>10680</v>
      </c>
      <c r="I37" s="115">
        <v>8860</v>
      </c>
      <c r="J37" s="114">
        <v>6189</v>
      </c>
      <c r="K37" s="114">
        <v>2671</v>
      </c>
      <c r="L37" s="423">
        <v>1573</v>
      </c>
      <c r="M37" s="424">
        <v>1692</v>
      </c>
    </row>
    <row r="38" spans="1:13" ht="15" customHeight="1" x14ac:dyDescent="0.2">
      <c r="A38" s="425" t="s">
        <v>396</v>
      </c>
      <c r="B38" s="115">
        <v>30436</v>
      </c>
      <c r="C38" s="114">
        <v>14814</v>
      </c>
      <c r="D38" s="114">
        <v>15622</v>
      </c>
      <c r="E38" s="114">
        <v>21728</v>
      </c>
      <c r="F38" s="114">
        <v>8708</v>
      </c>
      <c r="G38" s="114">
        <v>3506</v>
      </c>
      <c r="H38" s="114">
        <v>10824</v>
      </c>
      <c r="I38" s="115">
        <v>8804</v>
      </c>
      <c r="J38" s="114">
        <v>6139</v>
      </c>
      <c r="K38" s="114">
        <v>2665</v>
      </c>
      <c r="L38" s="423">
        <v>2464</v>
      </c>
      <c r="M38" s="424">
        <v>2365</v>
      </c>
    </row>
    <row r="39" spans="1:13" ht="11.1" customHeight="1" x14ac:dyDescent="0.2">
      <c r="A39" s="422" t="s">
        <v>387</v>
      </c>
      <c r="B39" s="115">
        <v>30549</v>
      </c>
      <c r="C39" s="114">
        <v>14924</v>
      </c>
      <c r="D39" s="114">
        <v>15625</v>
      </c>
      <c r="E39" s="114">
        <v>21710</v>
      </c>
      <c r="F39" s="114">
        <v>8839</v>
      </c>
      <c r="G39" s="114">
        <v>3391</v>
      </c>
      <c r="H39" s="114">
        <v>10944</v>
      </c>
      <c r="I39" s="115">
        <v>8999</v>
      </c>
      <c r="J39" s="114">
        <v>6261</v>
      </c>
      <c r="K39" s="114">
        <v>2738</v>
      </c>
      <c r="L39" s="423">
        <v>1746</v>
      </c>
      <c r="M39" s="424">
        <v>1637</v>
      </c>
    </row>
    <row r="40" spans="1:13" ht="11.1" customHeight="1" x14ac:dyDescent="0.2">
      <c r="A40" s="425" t="s">
        <v>388</v>
      </c>
      <c r="B40" s="115">
        <v>31165</v>
      </c>
      <c r="C40" s="114">
        <v>15267</v>
      </c>
      <c r="D40" s="114">
        <v>15898</v>
      </c>
      <c r="E40" s="114">
        <v>22235</v>
      </c>
      <c r="F40" s="114">
        <v>8930</v>
      </c>
      <c r="G40" s="114">
        <v>3757</v>
      </c>
      <c r="H40" s="114">
        <v>11045</v>
      </c>
      <c r="I40" s="115">
        <v>9075</v>
      </c>
      <c r="J40" s="114">
        <v>6252</v>
      </c>
      <c r="K40" s="114">
        <v>2823</v>
      </c>
      <c r="L40" s="423">
        <v>2647</v>
      </c>
      <c r="M40" s="424">
        <v>2102</v>
      </c>
    </row>
    <row r="41" spans="1:13" s="110" customFormat="1" ht="11.1" customHeight="1" x14ac:dyDescent="0.2">
      <c r="A41" s="422" t="s">
        <v>389</v>
      </c>
      <c r="B41" s="115">
        <v>31004</v>
      </c>
      <c r="C41" s="114">
        <v>15119</v>
      </c>
      <c r="D41" s="114">
        <v>15885</v>
      </c>
      <c r="E41" s="114">
        <v>22157</v>
      </c>
      <c r="F41" s="114">
        <v>8847</v>
      </c>
      <c r="G41" s="114">
        <v>3640</v>
      </c>
      <c r="H41" s="114">
        <v>11068</v>
      </c>
      <c r="I41" s="115">
        <v>8900</v>
      </c>
      <c r="J41" s="114">
        <v>6092</v>
      </c>
      <c r="K41" s="114">
        <v>2808</v>
      </c>
      <c r="L41" s="423">
        <v>1528</v>
      </c>
      <c r="M41" s="424">
        <v>1801</v>
      </c>
    </row>
    <row r="42" spans="1:13" ht="15" customHeight="1" x14ac:dyDescent="0.2">
      <c r="A42" s="422" t="s">
        <v>397</v>
      </c>
      <c r="B42" s="115">
        <v>31022</v>
      </c>
      <c r="C42" s="114">
        <v>15162</v>
      </c>
      <c r="D42" s="114">
        <v>15860</v>
      </c>
      <c r="E42" s="114">
        <v>22148</v>
      </c>
      <c r="F42" s="114">
        <v>8874</v>
      </c>
      <c r="G42" s="114">
        <v>3548</v>
      </c>
      <c r="H42" s="114">
        <v>11124</v>
      </c>
      <c r="I42" s="115">
        <v>8881</v>
      </c>
      <c r="J42" s="114">
        <v>6103</v>
      </c>
      <c r="K42" s="114">
        <v>2778</v>
      </c>
      <c r="L42" s="423">
        <v>2027</v>
      </c>
      <c r="M42" s="424">
        <v>2036</v>
      </c>
    </row>
    <row r="43" spans="1:13" ht="11.1" customHeight="1" x14ac:dyDescent="0.2">
      <c r="A43" s="422" t="s">
        <v>387</v>
      </c>
      <c r="B43" s="115">
        <v>31206</v>
      </c>
      <c r="C43" s="114">
        <v>15330</v>
      </c>
      <c r="D43" s="114">
        <v>15876</v>
      </c>
      <c r="E43" s="114">
        <v>22246</v>
      </c>
      <c r="F43" s="114">
        <v>8960</v>
      </c>
      <c r="G43" s="114">
        <v>3394</v>
      </c>
      <c r="H43" s="114">
        <v>11296</v>
      </c>
      <c r="I43" s="115">
        <v>9243</v>
      </c>
      <c r="J43" s="114">
        <v>6311</v>
      </c>
      <c r="K43" s="114">
        <v>2932</v>
      </c>
      <c r="L43" s="423">
        <v>1973</v>
      </c>
      <c r="M43" s="424">
        <v>1880</v>
      </c>
    </row>
    <row r="44" spans="1:13" ht="11.1" customHeight="1" x14ac:dyDescent="0.2">
      <c r="A44" s="422" t="s">
        <v>388</v>
      </c>
      <c r="B44" s="115">
        <v>31680</v>
      </c>
      <c r="C44" s="114">
        <v>15579</v>
      </c>
      <c r="D44" s="114">
        <v>16101</v>
      </c>
      <c r="E44" s="114">
        <v>22683</v>
      </c>
      <c r="F44" s="114">
        <v>8997</v>
      </c>
      <c r="G44" s="114">
        <v>3724</v>
      </c>
      <c r="H44" s="114">
        <v>11419</v>
      </c>
      <c r="I44" s="115">
        <v>9227</v>
      </c>
      <c r="J44" s="114">
        <v>6188</v>
      </c>
      <c r="K44" s="114">
        <v>3039</v>
      </c>
      <c r="L44" s="423">
        <v>2613</v>
      </c>
      <c r="M44" s="424">
        <v>2152</v>
      </c>
    </row>
    <row r="45" spans="1:13" s="110" customFormat="1" ht="11.1" customHeight="1" x14ac:dyDescent="0.2">
      <c r="A45" s="422" t="s">
        <v>389</v>
      </c>
      <c r="B45" s="115">
        <v>31519</v>
      </c>
      <c r="C45" s="114">
        <v>15432</v>
      </c>
      <c r="D45" s="114">
        <v>16087</v>
      </c>
      <c r="E45" s="114">
        <v>22542</v>
      </c>
      <c r="F45" s="114">
        <v>8977</v>
      </c>
      <c r="G45" s="114">
        <v>3609</v>
      </c>
      <c r="H45" s="114">
        <v>11414</v>
      </c>
      <c r="I45" s="115">
        <v>9001</v>
      </c>
      <c r="J45" s="114">
        <v>6038</v>
      </c>
      <c r="K45" s="114">
        <v>2963</v>
      </c>
      <c r="L45" s="423">
        <v>1645</v>
      </c>
      <c r="M45" s="424">
        <v>1850</v>
      </c>
    </row>
    <row r="46" spans="1:13" ht="15" customHeight="1" x14ac:dyDescent="0.2">
      <c r="A46" s="422" t="s">
        <v>398</v>
      </c>
      <c r="B46" s="115">
        <v>31559</v>
      </c>
      <c r="C46" s="114">
        <v>15472</v>
      </c>
      <c r="D46" s="114">
        <v>16087</v>
      </c>
      <c r="E46" s="114">
        <v>22534</v>
      </c>
      <c r="F46" s="114">
        <v>9025</v>
      </c>
      <c r="G46" s="114">
        <v>3508</v>
      </c>
      <c r="H46" s="114">
        <v>11483</v>
      </c>
      <c r="I46" s="115">
        <v>8890</v>
      </c>
      <c r="J46" s="114">
        <v>5994</v>
      </c>
      <c r="K46" s="114">
        <v>2896</v>
      </c>
      <c r="L46" s="423">
        <v>2155</v>
      </c>
      <c r="M46" s="424">
        <v>2125</v>
      </c>
    </row>
    <row r="47" spans="1:13" ht="11.1" customHeight="1" x14ac:dyDescent="0.2">
      <c r="A47" s="422" t="s">
        <v>387</v>
      </c>
      <c r="B47" s="115">
        <v>31659</v>
      </c>
      <c r="C47" s="114">
        <v>15558</v>
      </c>
      <c r="D47" s="114">
        <v>16101</v>
      </c>
      <c r="E47" s="114">
        <v>22532</v>
      </c>
      <c r="F47" s="114">
        <v>9127</v>
      </c>
      <c r="G47" s="114">
        <v>3381</v>
      </c>
      <c r="H47" s="114">
        <v>11555</v>
      </c>
      <c r="I47" s="115">
        <v>9024</v>
      </c>
      <c r="J47" s="114">
        <v>6078</v>
      </c>
      <c r="K47" s="114">
        <v>2946</v>
      </c>
      <c r="L47" s="423">
        <v>1922</v>
      </c>
      <c r="M47" s="424">
        <v>1773</v>
      </c>
    </row>
    <row r="48" spans="1:13" ht="11.1" customHeight="1" x14ac:dyDescent="0.2">
      <c r="A48" s="422" t="s">
        <v>388</v>
      </c>
      <c r="B48" s="115">
        <v>32309</v>
      </c>
      <c r="C48" s="114">
        <v>15950</v>
      </c>
      <c r="D48" s="114">
        <v>16359</v>
      </c>
      <c r="E48" s="114">
        <v>23113</v>
      </c>
      <c r="F48" s="114">
        <v>9196</v>
      </c>
      <c r="G48" s="114">
        <v>3819</v>
      </c>
      <c r="H48" s="114">
        <v>11636</v>
      </c>
      <c r="I48" s="115">
        <v>8955</v>
      </c>
      <c r="J48" s="114">
        <v>5904</v>
      </c>
      <c r="K48" s="114">
        <v>3051</v>
      </c>
      <c r="L48" s="423">
        <v>2763</v>
      </c>
      <c r="M48" s="424">
        <v>2161</v>
      </c>
    </row>
    <row r="49" spans="1:17" s="110" customFormat="1" ht="11.1" customHeight="1" x14ac:dyDescent="0.2">
      <c r="A49" s="422" t="s">
        <v>389</v>
      </c>
      <c r="B49" s="115">
        <v>32065</v>
      </c>
      <c r="C49" s="114">
        <v>15762</v>
      </c>
      <c r="D49" s="114">
        <v>16303</v>
      </c>
      <c r="E49" s="114">
        <v>22890</v>
      </c>
      <c r="F49" s="114">
        <v>9175</v>
      </c>
      <c r="G49" s="114">
        <v>3679</v>
      </c>
      <c r="H49" s="114">
        <v>11625</v>
      </c>
      <c r="I49" s="115">
        <v>8760</v>
      </c>
      <c r="J49" s="114">
        <v>5795</v>
      </c>
      <c r="K49" s="114">
        <v>2965</v>
      </c>
      <c r="L49" s="423">
        <v>1603</v>
      </c>
      <c r="M49" s="424">
        <v>1921</v>
      </c>
    </row>
    <row r="50" spans="1:17" ht="15" customHeight="1" x14ac:dyDescent="0.2">
      <c r="A50" s="422" t="s">
        <v>399</v>
      </c>
      <c r="B50" s="143">
        <v>31966</v>
      </c>
      <c r="C50" s="144">
        <v>15682</v>
      </c>
      <c r="D50" s="144">
        <v>16284</v>
      </c>
      <c r="E50" s="144">
        <v>22764</v>
      </c>
      <c r="F50" s="144">
        <v>9202</v>
      </c>
      <c r="G50" s="144">
        <v>3505</v>
      </c>
      <c r="H50" s="144">
        <v>11704</v>
      </c>
      <c r="I50" s="143">
        <v>8362</v>
      </c>
      <c r="J50" s="144">
        <v>5554</v>
      </c>
      <c r="K50" s="144">
        <v>2808</v>
      </c>
      <c r="L50" s="426">
        <v>1998</v>
      </c>
      <c r="M50" s="427">
        <v>2112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1.2896479609620077</v>
      </c>
      <c r="C6" s="480">
        <f>'Tabelle 3.3'!J11</f>
        <v>-5.9392575928008995</v>
      </c>
      <c r="D6" s="481">
        <f t="shared" ref="D6:E9" si="0">IF(OR(AND(B6&gt;=-50,B6&lt;=50),ISNUMBER(B6)=FALSE),B6,"")</f>
        <v>1.2896479609620077</v>
      </c>
      <c r="E6" s="481">
        <f t="shared" si="0"/>
        <v>-5.9392575928008995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-0.20180321762601858</v>
      </c>
      <c r="C7" s="480">
        <f>'Tabelle 3.1'!J23</f>
        <v>-4.2268774619623501</v>
      </c>
      <c r="D7" s="481">
        <f t="shared" si="0"/>
        <v>-0.20180321762601858</v>
      </c>
      <c r="E7" s="481">
        <f>IF(OR(AND(C7&gt;=-50,C7&lt;=50),ISNUMBER(C7)=FALSE),C7,"")</f>
        <v>-4.2268774619623501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1.2896479609620077</v>
      </c>
      <c r="C14" s="480">
        <f>'Tabelle 3.3'!J11</f>
        <v>-5.9392575928008995</v>
      </c>
      <c r="D14" s="481">
        <f>IF(OR(AND(B14&gt;=-50,B14&lt;=50),ISNUMBER(B14)=FALSE),B14,"")</f>
        <v>1.2896479609620077</v>
      </c>
      <c r="E14" s="481">
        <f>IF(OR(AND(C14&gt;=-50,C14&lt;=50),ISNUMBER(C14)=FALSE),C14,"")</f>
        <v>-5.9392575928008995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-4.296875</v>
      </c>
      <c r="C15" s="480">
        <f>'Tabelle 3.3'!J12</f>
        <v>2.0689655172413794</v>
      </c>
      <c r="D15" s="481">
        <f t="shared" ref="D15:E45" si="3">IF(OR(AND(B15&gt;=-50,B15&lt;=50),ISNUMBER(B15)=FALSE),B15,"")</f>
        <v>-4.296875</v>
      </c>
      <c r="E15" s="481">
        <f t="shared" si="3"/>
        <v>2.0689655172413794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3.2846715328467155</v>
      </c>
      <c r="C16" s="480">
        <f>'Tabelle 3.3'!J13</f>
        <v>14.583333333333334</v>
      </c>
      <c r="D16" s="481">
        <f t="shared" si="3"/>
        <v>3.2846715328467155</v>
      </c>
      <c r="E16" s="481">
        <f t="shared" si="3"/>
        <v>14.583333333333334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-1.196788365399182</v>
      </c>
      <c r="C17" s="480">
        <f>'Tabelle 3.3'!J14</f>
        <v>-3.8461538461538463</v>
      </c>
      <c r="D17" s="481">
        <f t="shared" si="3"/>
        <v>-1.196788365399182</v>
      </c>
      <c r="E17" s="481">
        <f t="shared" si="3"/>
        <v>-3.8461538461538463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-1.7587939698492463</v>
      </c>
      <c r="C18" s="480">
        <f>'Tabelle 3.3'!J15</f>
        <v>-2.7950310559006213</v>
      </c>
      <c r="D18" s="481">
        <f t="shared" si="3"/>
        <v>-1.7587939698492463</v>
      </c>
      <c r="E18" s="481">
        <f t="shared" si="3"/>
        <v>-2.7950310559006213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-0.43807248108323377</v>
      </c>
      <c r="C19" s="480">
        <f>'Tabelle 3.3'!J16</f>
        <v>-1.9801980198019802</v>
      </c>
      <c r="D19" s="481">
        <f t="shared" si="3"/>
        <v>-0.43807248108323377</v>
      </c>
      <c r="E19" s="481">
        <f t="shared" si="3"/>
        <v>-1.9801980198019802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-1.639344262295082</v>
      </c>
      <c r="C20" s="480">
        <f>'Tabelle 3.3'!J17</f>
        <v>-10.852713178294573</v>
      </c>
      <c r="D20" s="481">
        <f t="shared" si="3"/>
        <v>-1.639344262295082</v>
      </c>
      <c r="E20" s="481">
        <f t="shared" si="3"/>
        <v>-10.852713178294573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2.4106758501937149</v>
      </c>
      <c r="C21" s="480">
        <f>'Tabelle 3.3'!J18</f>
        <v>-2.2044088176352705</v>
      </c>
      <c r="D21" s="481">
        <f t="shared" si="3"/>
        <v>2.4106758501937149</v>
      </c>
      <c r="E21" s="481">
        <f t="shared" si="3"/>
        <v>-2.2044088176352705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1.4097744360902256</v>
      </c>
      <c r="C22" s="480">
        <f>'Tabelle 3.3'!J19</f>
        <v>2.4674434544208363</v>
      </c>
      <c r="D22" s="481">
        <f t="shared" si="3"/>
        <v>1.4097744360902256</v>
      </c>
      <c r="E22" s="481">
        <f t="shared" si="3"/>
        <v>2.4674434544208363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4.5335658238884049</v>
      </c>
      <c r="C23" s="480">
        <f>'Tabelle 3.3'!J20</f>
        <v>-9.4551282051282044</v>
      </c>
      <c r="D23" s="481">
        <f t="shared" si="3"/>
        <v>4.5335658238884049</v>
      </c>
      <c r="E23" s="481">
        <f t="shared" si="3"/>
        <v>-9.4551282051282044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-3.4290271132376398</v>
      </c>
      <c r="C24" s="480">
        <f>'Tabelle 3.3'!J21</f>
        <v>-18.667699457784664</v>
      </c>
      <c r="D24" s="481">
        <f t="shared" si="3"/>
        <v>-3.4290271132376398</v>
      </c>
      <c r="E24" s="481">
        <f t="shared" si="3"/>
        <v>-18.667699457784664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-5.9941520467836256</v>
      </c>
      <c r="C26" s="480">
        <f>'Tabelle 3.3'!J23</f>
        <v>-2.4096385542168677</v>
      </c>
      <c r="D26" s="481">
        <f t="shared" si="3"/>
        <v>-5.9941520467836256</v>
      </c>
      <c r="E26" s="481">
        <f t="shared" si="3"/>
        <v>-2.4096385542168677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5.0896954526491447</v>
      </c>
      <c r="C27" s="480">
        <f>'Tabelle 3.3'!J24</f>
        <v>-15.374149659863946</v>
      </c>
      <c r="D27" s="481">
        <f t="shared" si="3"/>
        <v>5.0896954526491447</v>
      </c>
      <c r="E27" s="481">
        <f t="shared" si="3"/>
        <v>-15.374149659863946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9.0828138913624219</v>
      </c>
      <c r="C28" s="480">
        <f>'Tabelle 3.3'!J25</f>
        <v>0.30911901081916537</v>
      </c>
      <c r="D28" s="481">
        <f t="shared" si="3"/>
        <v>9.0828138913624219</v>
      </c>
      <c r="E28" s="481">
        <f t="shared" si="3"/>
        <v>0.30911901081916537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2.1074815595363541</v>
      </c>
      <c r="C30" s="480">
        <f>'Tabelle 3.3'!J27</f>
        <v>-14.840989399293287</v>
      </c>
      <c r="D30" s="481">
        <f t="shared" si="3"/>
        <v>2.1074815595363541</v>
      </c>
      <c r="E30" s="481">
        <f t="shared" si="3"/>
        <v>-14.840989399293287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-0.45662100456621002</v>
      </c>
      <c r="C31" s="480">
        <f>'Tabelle 3.3'!J28</f>
        <v>-10.218978102189782</v>
      </c>
      <c r="D31" s="481">
        <f t="shared" si="3"/>
        <v>-0.45662100456621002</v>
      </c>
      <c r="E31" s="481">
        <f t="shared" si="3"/>
        <v>-10.218978102189782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3.3502538071065988</v>
      </c>
      <c r="C32" s="480">
        <f>'Tabelle 3.3'!J29</f>
        <v>-3.5971223021582732</v>
      </c>
      <c r="D32" s="481">
        <f t="shared" si="3"/>
        <v>3.3502538071065988</v>
      </c>
      <c r="E32" s="481">
        <f t="shared" si="3"/>
        <v>-3.5971223021582732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2.7722772277227721</v>
      </c>
      <c r="C33" s="480">
        <f>'Tabelle 3.3'!J30</f>
        <v>6.1425061425061429</v>
      </c>
      <c r="D33" s="481">
        <f t="shared" si="3"/>
        <v>2.7722772277227721</v>
      </c>
      <c r="E33" s="481">
        <f t="shared" si="3"/>
        <v>6.1425061425061429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-8.5626911314984717</v>
      </c>
      <c r="C34" s="480">
        <f>'Tabelle 3.3'!J31</f>
        <v>-8.5150571131879538</v>
      </c>
      <c r="D34" s="481">
        <f t="shared" si="3"/>
        <v>-8.5626911314984717</v>
      </c>
      <c r="E34" s="481">
        <f t="shared" si="3"/>
        <v>-8.5150571131879538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-4.296875</v>
      </c>
      <c r="C37" s="480">
        <f>'Tabelle 3.3'!J34</f>
        <v>2.0689655172413794</v>
      </c>
      <c r="D37" s="481">
        <f t="shared" si="3"/>
        <v>-4.296875</v>
      </c>
      <c r="E37" s="481">
        <f t="shared" si="3"/>
        <v>2.0689655172413794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-0.15220700152207001</v>
      </c>
      <c r="C38" s="480">
        <f>'Tabelle 3.3'!J35</f>
        <v>-2.536510376633359</v>
      </c>
      <c r="D38" s="481">
        <f t="shared" si="3"/>
        <v>-0.15220700152207001</v>
      </c>
      <c r="E38" s="481">
        <f t="shared" si="3"/>
        <v>-2.536510376633359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1.954308979868808</v>
      </c>
      <c r="C39" s="480">
        <f>'Tabelle 3.3'!J36</f>
        <v>-6.6774150208249363</v>
      </c>
      <c r="D39" s="481">
        <f t="shared" si="3"/>
        <v>1.954308979868808</v>
      </c>
      <c r="E39" s="481">
        <f t="shared" si="3"/>
        <v>-6.6774150208249363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1.954308979868808</v>
      </c>
      <c r="C45" s="480">
        <f>'Tabelle 3.3'!J36</f>
        <v>-6.6774150208249363</v>
      </c>
      <c r="D45" s="481">
        <f t="shared" si="3"/>
        <v>1.954308979868808</v>
      </c>
      <c r="E45" s="481">
        <f t="shared" si="3"/>
        <v>-6.6774150208249363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29295</v>
      </c>
      <c r="C51" s="487">
        <v>6549</v>
      </c>
      <c r="D51" s="487">
        <v>2493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29354</v>
      </c>
      <c r="C52" s="487">
        <v>6611</v>
      </c>
      <c r="D52" s="487">
        <v>2544</v>
      </c>
      <c r="E52" s="488">
        <f t="shared" ref="E52:G70" si="11">IF($A$51=37802,IF(COUNTBLANK(B$51:B$70)&gt;0,#N/A,B52/B$51*100),IF(COUNTBLANK(B$51:B$75)&gt;0,#N/A,B52/B$51*100))</f>
        <v>100.20139955623826</v>
      </c>
      <c r="F52" s="488">
        <f t="shared" si="11"/>
        <v>100.9467094212857</v>
      </c>
      <c r="G52" s="488">
        <f t="shared" si="11"/>
        <v>102.04572803850782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29737</v>
      </c>
      <c r="C53" s="487">
        <v>6537</v>
      </c>
      <c r="D53" s="487">
        <v>2595</v>
      </c>
      <c r="E53" s="488">
        <f t="shared" si="11"/>
        <v>101.50878989588668</v>
      </c>
      <c r="F53" s="488">
        <f t="shared" si="11"/>
        <v>99.816765918460831</v>
      </c>
      <c r="G53" s="488">
        <f t="shared" si="11"/>
        <v>104.09145607701564</v>
      </c>
      <c r="H53" s="489">
        <f>IF(ISERROR(L53)=TRUE,IF(MONTH(A53)=MONTH(MAX(A$51:A$75)),A53,""),"")</f>
        <v>41883</v>
      </c>
      <c r="I53" s="488">
        <f t="shared" si="12"/>
        <v>101.50878989588668</v>
      </c>
      <c r="J53" s="488">
        <f t="shared" si="10"/>
        <v>99.816765918460831</v>
      </c>
      <c r="K53" s="488">
        <f t="shared" si="10"/>
        <v>104.09145607701564</v>
      </c>
      <c r="L53" s="488" t="e">
        <f t="shared" si="13"/>
        <v>#N/A</v>
      </c>
    </row>
    <row r="54" spans="1:14" ht="15" customHeight="1" x14ac:dyDescent="0.2">
      <c r="A54" s="490" t="s">
        <v>462</v>
      </c>
      <c r="B54" s="487">
        <v>29376</v>
      </c>
      <c r="C54" s="487">
        <v>6428</v>
      </c>
      <c r="D54" s="487">
        <v>2533</v>
      </c>
      <c r="E54" s="488">
        <f t="shared" si="11"/>
        <v>100.27649769585254</v>
      </c>
      <c r="F54" s="488">
        <f t="shared" si="11"/>
        <v>98.152389677813417</v>
      </c>
      <c r="G54" s="488">
        <f t="shared" si="11"/>
        <v>101.60449257922181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29278</v>
      </c>
      <c r="C55" s="487">
        <v>6314</v>
      </c>
      <c r="D55" s="487">
        <v>2464</v>
      </c>
      <c r="E55" s="488">
        <f t="shared" si="11"/>
        <v>99.941969619388971</v>
      </c>
      <c r="F55" s="488">
        <f t="shared" si="11"/>
        <v>96.41166590319132</v>
      </c>
      <c r="G55" s="488">
        <f t="shared" si="11"/>
        <v>98.836742880064179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29295</v>
      </c>
      <c r="C56" s="487">
        <v>6311</v>
      </c>
      <c r="D56" s="487">
        <v>2519</v>
      </c>
      <c r="E56" s="488">
        <f t="shared" si="11"/>
        <v>100</v>
      </c>
      <c r="F56" s="488">
        <f t="shared" si="11"/>
        <v>96.365857382806524</v>
      </c>
      <c r="G56" s="488">
        <f t="shared" si="11"/>
        <v>101.04292017649419</v>
      </c>
      <c r="H56" s="489" t="str">
        <f t="shared" si="14"/>
        <v/>
      </c>
      <c r="I56" s="488" t="str">
        <f t="shared" si="12"/>
        <v/>
      </c>
      <c r="J56" s="488" t="str">
        <f t="shared" si="10"/>
        <v/>
      </c>
      <c r="K56" s="488" t="str">
        <f t="shared" si="10"/>
        <v/>
      </c>
      <c r="L56" s="488" t="e">
        <f t="shared" si="13"/>
        <v>#N/A</v>
      </c>
    </row>
    <row r="57" spans="1:14" ht="15" customHeight="1" x14ac:dyDescent="0.2">
      <c r="A57" s="490">
        <v>42248</v>
      </c>
      <c r="B57" s="487">
        <v>29712</v>
      </c>
      <c r="C57" s="487">
        <v>6233</v>
      </c>
      <c r="D57" s="487">
        <v>2569</v>
      </c>
      <c r="E57" s="488">
        <f t="shared" si="11"/>
        <v>101.42345110087045</v>
      </c>
      <c r="F57" s="488">
        <f t="shared" si="11"/>
        <v>95.174835852801948</v>
      </c>
      <c r="G57" s="488">
        <f t="shared" si="11"/>
        <v>103.04853590052146</v>
      </c>
      <c r="H57" s="489">
        <f t="shared" si="14"/>
        <v>42248</v>
      </c>
      <c r="I57" s="488">
        <f t="shared" si="12"/>
        <v>101.42345110087045</v>
      </c>
      <c r="J57" s="488">
        <f t="shared" si="10"/>
        <v>95.174835852801948</v>
      </c>
      <c r="K57" s="488">
        <f t="shared" si="10"/>
        <v>103.04853590052146</v>
      </c>
      <c r="L57" s="488" t="e">
        <f t="shared" si="13"/>
        <v>#N/A</v>
      </c>
    </row>
    <row r="58" spans="1:14" ht="15" customHeight="1" x14ac:dyDescent="0.2">
      <c r="A58" s="490" t="s">
        <v>465</v>
      </c>
      <c r="B58" s="487">
        <v>29584</v>
      </c>
      <c r="C58" s="487">
        <v>6157</v>
      </c>
      <c r="D58" s="487">
        <v>2559</v>
      </c>
      <c r="E58" s="488">
        <f t="shared" si="11"/>
        <v>100.98651647038743</v>
      </c>
      <c r="F58" s="488">
        <f t="shared" si="11"/>
        <v>94.014353336387231</v>
      </c>
      <c r="G58" s="488">
        <f t="shared" si="11"/>
        <v>102.647412755716</v>
      </c>
      <c r="H58" s="489" t="str">
        <f t="shared" si="14"/>
        <v/>
      </c>
      <c r="I58" s="488" t="str">
        <f t="shared" si="12"/>
        <v/>
      </c>
      <c r="J58" s="488" t="str">
        <f t="shared" si="10"/>
        <v/>
      </c>
      <c r="K58" s="488" t="str">
        <f t="shared" si="10"/>
        <v/>
      </c>
      <c r="L58" s="488" t="e">
        <f t="shared" si="13"/>
        <v>#N/A</v>
      </c>
    </row>
    <row r="59" spans="1:14" ht="15" customHeight="1" x14ac:dyDescent="0.2">
      <c r="A59" s="490" t="s">
        <v>466</v>
      </c>
      <c r="B59" s="487">
        <v>29505</v>
      </c>
      <c r="C59" s="487">
        <v>6227</v>
      </c>
      <c r="D59" s="487">
        <v>2539</v>
      </c>
      <c r="E59" s="488">
        <f t="shared" si="11"/>
        <v>100.71684587813621</v>
      </c>
      <c r="F59" s="488">
        <f t="shared" si="11"/>
        <v>95.083218812032371</v>
      </c>
      <c r="G59" s="488">
        <f t="shared" si="11"/>
        <v>101.84516646610508</v>
      </c>
      <c r="H59" s="489" t="str">
        <f t="shared" si="14"/>
        <v/>
      </c>
      <c r="I59" s="488" t="str">
        <f t="shared" si="12"/>
        <v/>
      </c>
      <c r="J59" s="488" t="str">
        <f t="shared" si="10"/>
        <v/>
      </c>
      <c r="K59" s="488" t="str">
        <f t="shared" si="10"/>
        <v/>
      </c>
      <c r="L59" s="488" t="e">
        <f t="shared" si="13"/>
        <v>#N/A</v>
      </c>
    </row>
    <row r="60" spans="1:14" ht="15" customHeight="1" x14ac:dyDescent="0.2">
      <c r="A60" s="490" t="s">
        <v>467</v>
      </c>
      <c r="B60" s="487">
        <v>29650</v>
      </c>
      <c r="C60" s="487">
        <v>6336</v>
      </c>
      <c r="D60" s="487">
        <v>2622</v>
      </c>
      <c r="E60" s="488">
        <f t="shared" si="11"/>
        <v>101.21181088923024</v>
      </c>
      <c r="F60" s="488">
        <f t="shared" si="11"/>
        <v>96.747595052679799</v>
      </c>
      <c r="G60" s="488">
        <f t="shared" si="11"/>
        <v>105.17448856799037</v>
      </c>
      <c r="H60" s="489" t="str">
        <f t="shared" si="14"/>
        <v/>
      </c>
      <c r="I60" s="488" t="str">
        <f t="shared" si="12"/>
        <v/>
      </c>
      <c r="J60" s="488" t="str">
        <f t="shared" si="10"/>
        <v/>
      </c>
      <c r="K60" s="488" t="str">
        <f t="shared" si="10"/>
        <v/>
      </c>
      <c r="L60" s="488" t="e">
        <f t="shared" si="13"/>
        <v>#N/A</v>
      </c>
    </row>
    <row r="61" spans="1:14" ht="15" customHeight="1" x14ac:dyDescent="0.2">
      <c r="A61" s="490">
        <v>42614</v>
      </c>
      <c r="B61" s="487">
        <v>30401</v>
      </c>
      <c r="C61" s="487">
        <v>6293</v>
      </c>
      <c r="D61" s="487">
        <v>2689</v>
      </c>
      <c r="E61" s="488">
        <f t="shared" si="11"/>
        <v>103.77538829151733</v>
      </c>
      <c r="F61" s="488">
        <f t="shared" si="11"/>
        <v>96.091006260497792</v>
      </c>
      <c r="G61" s="488">
        <f t="shared" si="11"/>
        <v>107.86201363818692</v>
      </c>
      <c r="H61" s="489">
        <f t="shared" si="14"/>
        <v>42614</v>
      </c>
      <c r="I61" s="488">
        <f t="shared" si="12"/>
        <v>103.77538829151733</v>
      </c>
      <c r="J61" s="488">
        <f t="shared" si="10"/>
        <v>96.091006260497792</v>
      </c>
      <c r="K61" s="488">
        <f t="shared" si="10"/>
        <v>107.86201363818692</v>
      </c>
      <c r="L61" s="488" t="e">
        <f t="shared" si="13"/>
        <v>#N/A</v>
      </c>
    </row>
    <row r="62" spans="1:14" ht="15" customHeight="1" x14ac:dyDescent="0.2">
      <c r="A62" s="490" t="s">
        <v>468</v>
      </c>
      <c r="B62" s="487">
        <v>30305</v>
      </c>
      <c r="C62" s="487">
        <v>6189</v>
      </c>
      <c r="D62" s="487">
        <v>2671</v>
      </c>
      <c r="E62" s="488">
        <f t="shared" si="11"/>
        <v>103.44768731865506</v>
      </c>
      <c r="F62" s="488">
        <f t="shared" si="11"/>
        <v>94.502977553825005</v>
      </c>
      <c r="G62" s="488">
        <f t="shared" si="11"/>
        <v>107.13999197753709</v>
      </c>
      <c r="H62" s="489" t="str">
        <f t="shared" si="14"/>
        <v/>
      </c>
      <c r="I62" s="488" t="str">
        <f t="shared" si="12"/>
        <v/>
      </c>
      <c r="J62" s="488" t="str">
        <f t="shared" si="10"/>
        <v/>
      </c>
      <c r="K62" s="488" t="str">
        <f t="shared" si="10"/>
        <v/>
      </c>
      <c r="L62" s="488" t="e">
        <f t="shared" si="13"/>
        <v>#N/A</v>
      </c>
    </row>
    <row r="63" spans="1:14" ht="15" customHeight="1" x14ac:dyDescent="0.2">
      <c r="A63" s="490" t="s">
        <v>469</v>
      </c>
      <c r="B63" s="487">
        <v>30436</v>
      </c>
      <c r="C63" s="487">
        <v>6139</v>
      </c>
      <c r="D63" s="487">
        <v>2665</v>
      </c>
      <c r="E63" s="488">
        <f t="shared" si="11"/>
        <v>103.89486260454002</v>
      </c>
      <c r="F63" s="488">
        <f t="shared" si="11"/>
        <v>93.739502214078485</v>
      </c>
      <c r="G63" s="488">
        <f t="shared" si="11"/>
        <v>106.89931809065382</v>
      </c>
      <c r="H63" s="489" t="str">
        <f t="shared" si="14"/>
        <v/>
      </c>
      <c r="I63" s="488" t="str">
        <f t="shared" si="12"/>
        <v/>
      </c>
      <c r="J63" s="488" t="str">
        <f t="shared" si="10"/>
        <v/>
      </c>
      <c r="K63" s="488" t="str">
        <f t="shared" si="10"/>
        <v/>
      </c>
      <c r="L63" s="488" t="e">
        <f t="shared" si="13"/>
        <v>#N/A</v>
      </c>
    </row>
    <row r="64" spans="1:14" ht="15" customHeight="1" x14ac:dyDescent="0.2">
      <c r="A64" s="490" t="s">
        <v>470</v>
      </c>
      <c r="B64" s="487">
        <v>30549</v>
      </c>
      <c r="C64" s="487">
        <v>6261</v>
      </c>
      <c r="D64" s="487">
        <v>2738</v>
      </c>
      <c r="E64" s="488">
        <f t="shared" si="11"/>
        <v>104.28059395801333</v>
      </c>
      <c r="F64" s="488">
        <f t="shared" si="11"/>
        <v>95.602382043060004</v>
      </c>
      <c r="G64" s="488">
        <f t="shared" si="11"/>
        <v>109.82751704773366</v>
      </c>
      <c r="H64" s="489" t="str">
        <f t="shared" si="14"/>
        <v/>
      </c>
      <c r="I64" s="488" t="str">
        <f t="shared" si="12"/>
        <v/>
      </c>
      <c r="J64" s="488" t="str">
        <f t="shared" si="10"/>
        <v/>
      </c>
      <c r="K64" s="488" t="str">
        <f t="shared" si="10"/>
        <v/>
      </c>
      <c r="L64" s="488" t="e">
        <f t="shared" si="13"/>
        <v>#N/A</v>
      </c>
    </row>
    <row r="65" spans="1:12" ht="15" customHeight="1" x14ac:dyDescent="0.2">
      <c r="A65" s="490">
        <v>42979</v>
      </c>
      <c r="B65" s="487">
        <v>31165</v>
      </c>
      <c r="C65" s="487">
        <v>6252</v>
      </c>
      <c r="D65" s="487">
        <v>2823</v>
      </c>
      <c r="E65" s="488">
        <f t="shared" si="11"/>
        <v>106.38334186721283</v>
      </c>
      <c r="F65" s="488">
        <f t="shared" si="11"/>
        <v>95.464956481905645</v>
      </c>
      <c r="G65" s="488">
        <f t="shared" si="11"/>
        <v>113.23706377858002</v>
      </c>
      <c r="H65" s="489">
        <f t="shared" si="14"/>
        <v>42979</v>
      </c>
      <c r="I65" s="488">
        <f t="shared" si="12"/>
        <v>106.38334186721283</v>
      </c>
      <c r="J65" s="488">
        <f t="shared" si="10"/>
        <v>95.464956481905645</v>
      </c>
      <c r="K65" s="488">
        <f t="shared" si="10"/>
        <v>113.23706377858002</v>
      </c>
      <c r="L65" s="488" t="e">
        <f t="shared" si="13"/>
        <v>#N/A</v>
      </c>
    </row>
    <row r="66" spans="1:12" ht="15" customHeight="1" x14ac:dyDescent="0.2">
      <c r="A66" s="490" t="s">
        <v>471</v>
      </c>
      <c r="B66" s="487">
        <v>31004</v>
      </c>
      <c r="C66" s="487">
        <v>6092</v>
      </c>
      <c r="D66" s="487">
        <v>2808</v>
      </c>
      <c r="E66" s="488">
        <f t="shared" si="11"/>
        <v>105.83376002730841</v>
      </c>
      <c r="F66" s="488">
        <f t="shared" si="11"/>
        <v>93.021835394716746</v>
      </c>
      <c r="G66" s="488">
        <f t="shared" si="11"/>
        <v>112.63537906137185</v>
      </c>
      <c r="H66" s="489" t="str">
        <f t="shared" si="14"/>
        <v/>
      </c>
      <c r="I66" s="488" t="str">
        <f t="shared" si="12"/>
        <v/>
      </c>
      <c r="J66" s="488" t="str">
        <f t="shared" si="10"/>
        <v/>
      </c>
      <c r="K66" s="488" t="str">
        <f t="shared" si="10"/>
        <v/>
      </c>
      <c r="L66" s="488" t="e">
        <f t="shared" si="13"/>
        <v>#N/A</v>
      </c>
    </row>
    <row r="67" spans="1:12" ht="15" customHeight="1" x14ac:dyDescent="0.2">
      <c r="A67" s="490" t="s">
        <v>472</v>
      </c>
      <c r="B67" s="487">
        <v>31022</v>
      </c>
      <c r="C67" s="487">
        <v>6103</v>
      </c>
      <c r="D67" s="487">
        <v>2778</v>
      </c>
      <c r="E67" s="488">
        <f t="shared" si="11"/>
        <v>105.89520395972009</v>
      </c>
      <c r="F67" s="488">
        <f t="shared" si="11"/>
        <v>93.189799969460978</v>
      </c>
      <c r="G67" s="488">
        <f t="shared" si="11"/>
        <v>111.43200962695548</v>
      </c>
      <c r="H67" s="489" t="str">
        <f t="shared" si="14"/>
        <v/>
      </c>
      <c r="I67" s="488" t="str">
        <f t="shared" si="12"/>
        <v/>
      </c>
      <c r="J67" s="488" t="str">
        <f t="shared" si="12"/>
        <v/>
      </c>
      <c r="K67" s="488" t="str">
        <f t="shared" si="12"/>
        <v/>
      </c>
      <c r="L67" s="488" t="e">
        <f t="shared" si="13"/>
        <v>#N/A</v>
      </c>
    </row>
    <row r="68" spans="1:12" ht="15" customHeight="1" x14ac:dyDescent="0.2">
      <c r="A68" s="490" t="s">
        <v>473</v>
      </c>
      <c r="B68" s="487">
        <v>31206</v>
      </c>
      <c r="C68" s="487">
        <v>6311</v>
      </c>
      <c r="D68" s="487">
        <v>2932</v>
      </c>
      <c r="E68" s="488">
        <f t="shared" si="11"/>
        <v>106.52329749103944</v>
      </c>
      <c r="F68" s="488">
        <f t="shared" si="11"/>
        <v>96.365857382806524</v>
      </c>
      <c r="G68" s="488">
        <f t="shared" si="11"/>
        <v>117.6093060569595</v>
      </c>
      <c r="H68" s="489" t="str">
        <f t="shared" si="14"/>
        <v/>
      </c>
      <c r="I68" s="488" t="str">
        <f t="shared" si="12"/>
        <v/>
      </c>
      <c r="J68" s="488" t="str">
        <f t="shared" si="12"/>
        <v/>
      </c>
      <c r="K68" s="488" t="str">
        <f t="shared" si="12"/>
        <v/>
      </c>
      <c r="L68" s="488" t="e">
        <f t="shared" si="13"/>
        <v>#N/A</v>
      </c>
    </row>
    <row r="69" spans="1:12" ht="15" customHeight="1" x14ac:dyDescent="0.2">
      <c r="A69" s="490">
        <v>43344</v>
      </c>
      <c r="B69" s="487">
        <v>31680</v>
      </c>
      <c r="C69" s="487">
        <v>6188</v>
      </c>
      <c r="D69" s="487">
        <v>3039</v>
      </c>
      <c r="E69" s="488">
        <f t="shared" si="11"/>
        <v>108.14132104454686</v>
      </c>
      <c r="F69" s="488">
        <f t="shared" si="11"/>
        <v>94.487708047030083</v>
      </c>
      <c r="G69" s="488">
        <f t="shared" si="11"/>
        <v>121.90132370637785</v>
      </c>
      <c r="H69" s="489">
        <f t="shared" si="14"/>
        <v>43344</v>
      </c>
      <c r="I69" s="488">
        <f t="shared" si="12"/>
        <v>108.14132104454686</v>
      </c>
      <c r="J69" s="488">
        <f t="shared" si="12"/>
        <v>94.487708047030083</v>
      </c>
      <c r="K69" s="488">
        <f t="shared" si="12"/>
        <v>121.90132370637785</v>
      </c>
      <c r="L69" s="488" t="e">
        <f t="shared" si="13"/>
        <v>#N/A</v>
      </c>
    </row>
    <row r="70" spans="1:12" ht="15" customHeight="1" x14ac:dyDescent="0.2">
      <c r="A70" s="490" t="s">
        <v>474</v>
      </c>
      <c r="B70" s="487">
        <v>31519</v>
      </c>
      <c r="C70" s="487">
        <v>6038</v>
      </c>
      <c r="D70" s="487">
        <v>2963</v>
      </c>
      <c r="E70" s="488">
        <f t="shared" si="11"/>
        <v>107.59173920464242</v>
      </c>
      <c r="F70" s="488">
        <f t="shared" si="11"/>
        <v>92.197282027790507</v>
      </c>
      <c r="G70" s="488">
        <f t="shared" si="11"/>
        <v>118.85278780585639</v>
      </c>
      <c r="H70" s="489" t="str">
        <f t="shared" si="14"/>
        <v/>
      </c>
      <c r="I70" s="488" t="str">
        <f t="shared" si="12"/>
        <v/>
      </c>
      <c r="J70" s="488" t="str">
        <f t="shared" si="12"/>
        <v/>
      </c>
      <c r="K70" s="488" t="str">
        <f t="shared" si="12"/>
        <v/>
      </c>
      <c r="L70" s="488" t="e">
        <f t="shared" si="13"/>
        <v>#N/A</v>
      </c>
    </row>
    <row r="71" spans="1:12" ht="15" customHeight="1" x14ac:dyDescent="0.2">
      <c r="A71" s="490" t="s">
        <v>475</v>
      </c>
      <c r="B71" s="487">
        <v>31559</v>
      </c>
      <c r="C71" s="487">
        <v>5994</v>
      </c>
      <c r="D71" s="487">
        <v>2896</v>
      </c>
      <c r="E71" s="491">
        <f t="shared" ref="E71:G75" si="15">IF($A$51=37802,IF(COUNTBLANK(B$51:B$70)&gt;0,#N/A,IF(ISBLANK(B71)=FALSE,B71/B$51*100,#N/A)),IF(COUNTBLANK(B$51:B$75)&gt;0,#N/A,B71/B$51*100))</f>
        <v>107.72828127666838</v>
      </c>
      <c r="F71" s="491">
        <f t="shared" si="15"/>
        <v>91.525423728813564</v>
      </c>
      <c r="G71" s="491">
        <f t="shared" si="15"/>
        <v>116.16526273565985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31659</v>
      </c>
      <c r="C72" s="487">
        <v>6078</v>
      </c>
      <c r="D72" s="487">
        <v>2946</v>
      </c>
      <c r="E72" s="491">
        <f t="shared" si="15"/>
        <v>108.06963645673322</v>
      </c>
      <c r="F72" s="491">
        <f t="shared" si="15"/>
        <v>92.808062299587718</v>
      </c>
      <c r="G72" s="491">
        <f t="shared" si="15"/>
        <v>118.17087845968712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32309</v>
      </c>
      <c r="C73" s="487">
        <v>5904</v>
      </c>
      <c r="D73" s="487">
        <v>3051</v>
      </c>
      <c r="E73" s="491">
        <f t="shared" si="15"/>
        <v>110.28844512715482</v>
      </c>
      <c r="F73" s="491">
        <f t="shared" si="15"/>
        <v>90.151168117269805</v>
      </c>
      <c r="G73" s="491">
        <f t="shared" si="15"/>
        <v>122.38267148014441</v>
      </c>
      <c r="H73" s="492">
        <f>IF(A$51=37802,IF(ISERROR(L73)=TRUE,IF(ISBLANK(A73)=FALSE,IF(MONTH(A73)=MONTH(MAX(A$51:A$75)),A73,""),""),""),IF(ISERROR(L73)=TRUE,IF(MONTH(A73)=MONTH(MAX(A$51:A$75)),A73,""),""))</f>
        <v>43709</v>
      </c>
      <c r="I73" s="488">
        <f t="shared" si="12"/>
        <v>110.28844512715482</v>
      </c>
      <c r="J73" s="488">
        <f t="shared" si="12"/>
        <v>90.151168117269805</v>
      </c>
      <c r="K73" s="488">
        <f t="shared" si="12"/>
        <v>122.38267148014441</v>
      </c>
      <c r="L73" s="488" t="e">
        <f t="shared" si="13"/>
        <v>#N/A</v>
      </c>
    </row>
    <row r="74" spans="1:12" ht="15" customHeight="1" x14ac:dyDescent="0.2">
      <c r="A74" s="490" t="s">
        <v>477</v>
      </c>
      <c r="B74" s="487">
        <v>32065</v>
      </c>
      <c r="C74" s="487">
        <v>5795</v>
      </c>
      <c r="D74" s="487">
        <v>2965</v>
      </c>
      <c r="E74" s="491">
        <f t="shared" si="15"/>
        <v>109.45553848779655</v>
      </c>
      <c r="F74" s="491">
        <f t="shared" si="15"/>
        <v>88.486791876622391</v>
      </c>
      <c r="G74" s="491">
        <f t="shared" si="15"/>
        <v>118.93301243481748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31966</v>
      </c>
      <c r="C75" s="493">
        <v>5554</v>
      </c>
      <c r="D75" s="493">
        <v>2808</v>
      </c>
      <c r="E75" s="491">
        <f t="shared" si="15"/>
        <v>109.11759685953236</v>
      </c>
      <c r="F75" s="491">
        <f t="shared" si="15"/>
        <v>84.806840739044134</v>
      </c>
      <c r="G75" s="491">
        <f t="shared" si="15"/>
        <v>112.63537906137185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110.28844512715482</v>
      </c>
      <c r="J77" s="488">
        <f>IF(J75&lt;&gt;"",J75,IF(J74&lt;&gt;"",J74,IF(J73&lt;&gt;"",J73,IF(J72&lt;&gt;"",J72,IF(J71&lt;&gt;"",J71,IF(J70&lt;&gt;"",J70,""))))))</f>
        <v>90.151168117269805</v>
      </c>
      <c r="K77" s="488">
        <f>IF(K75&lt;&gt;"",K75,IF(K74&lt;&gt;"",K74,IF(K73&lt;&gt;"",K73,IF(K72&lt;&gt;"",K72,IF(K71&lt;&gt;"",K71,IF(K70&lt;&gt;"",K70,""))))))</f>
        <v>122.38267148014441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+10,3%</v>
      </c>
      <c r="J79" s="488" t="str">
        <f>"GeB - ausschließlich: "&amp;IF(J77&gt;100,"+","")&amp;TEXT(J77-100,"0,0")&amp;"%"</f>
        <v>GeB - ausschließlich: -9,8%</v>
      </c>
      <c r="K79" s="488" t="str">
        <f>"GeB - im Nebenjob: "&amp;IF(K77&gt;100,"+","")&amp;TEXT(K77-100,"0,0")&amp;"%"</f>
        <v>GeB - im Nebenjob: +22,4%</v>
      </c>
    </row>
    <row r="81" spans="9:9" ht="15" customHeight="1" x14ac:dyDescent="0.2">
      <c r="I81" s="488" t="str">
        <f>IF(ISERROR(HLOOKUP(1,I$78:K$79,2,FALSE)),"",HLOOKUP(1,I$78:K$79,2,FALSE))</f>
        <v>GeB - im Nebenjob: +22,4%</v>
      </c>
    </row>
    <row r="82" spans="9:9" ht="15" customHeight="1" x14ac:dyDescent="0.2">
      <c r="I82" s="488" t="str">
        <f>IF(ISERROR(HLOOKUP(2,I$78:K$79,2,FALSE)),"",HLOOKUP(2,I$78:K$79,2,FALSE))</f>
        <v>SvB: +10,3%</v>
      </c>
    </row>
    <row r="83" spans="9:9" ht="15" customHeight="1" x14ac:dyDescent="0.2">
      <c r="I83" s="488" t="str">
        <f>IF(ISERROR(HLOOKUP(3,I$78:K$79,2,FALSE)),"",HLOOKUP(3,I$78:K$79,2,FALSE))</f>
        <v>GeB - ausschließlich: -9,8%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31966</v>
      </c>
      <c r="E12" s="114">
        <v>32065</v>
      </c>
      <c r="F12" s="114">
        <v>32309</v>
      </c>
      <c r="G12" s="114">
        <v>31659</v>
      </c>
      <c r="H12" s="114">
        <v>31559</v>
      </c>
      <c r="I12" s="115">
        <v>407</v>
      </c>
      <c r="J12" s="116">
        <v>1.2896479609620077</v>
      </c>
      <c r="N12" s="117"/>
    </row>
    <row r="13" spans="1:15" s="110" customFormat="1" ht="13.5" customHeight="1" x14ac:dyDescent="0.2">
      <c r="A13" s="118" t="s">
        <v>105</v>
      </c>
      <c r="B13" s="119" t="s">
        <v>106</v>
      </c>
      <c r="C13" s="113">
        <v>49.058374522930613</v>
      </c>
      <c r="D13" s="114">
        <v>15682</v>
      </c>
      <c r="E13" s="114">
        <v>15762</v>
      </c>
      <c r="F13" s="114">
        <v>15950</v>
      </c>
      <c r="G13" s="114">
        <v>15558</v>
      </c>
      <c r="H13" s="114">
        <v>15472</v>
      </c>
      <c r="I13" s="115">
        <v>210</v>
      </c>
      <c r="J13" s="116">
        <v>1.3572905894519132</v>
      </c>
    </row>
    <row r="14" spans="1:15" s="110" customFormat="1" ht="13.5" customHeight="1" x14ac:dyDescent="0.2">
      <c r="A14" s="120"/>
      <c r="B14" s="119" t="s">
        <v>107</v>
      </c>
      <c r="C14" s="113">
        <v>50.941625477069387</v>
      </c>
      <c r="D14" s="114">
        <v>16284</v>
      </c>
      <c r="E14" s="114">
        <v>16303</v>
      </c>
      <c r="F14" s="114">
        <v>16359</v>
      </c>
      <c r="G14" s="114">
        <v>16101</v>
      </c>
      <c r="H14" s="114">
        <v>16087</v>
      </c>
      <c r="I14" s="115">
        <v>197</v>
      </c>
      <c r="J14" s="116">
        <v>1.2245912848884193</v>
      </c>
    </row>
    <row r="15" spans="1:15" s="110" customFormat="1" ht="13.5" customHeight="1" x14ac:dyDescent="0.2">
      <c r="A15" s="118" t="s">
        <v>105</v>
      </c>
      <c r="B15" s="121" t="s">
        <v>108</v>
      </c>
      <c r="C15" s="113">
        <v>10.964775073515611</v>
      </c>
      <c r="D15" s="114">
        <v>3505</v>
      </c>
      <c r="E15" s="114">
        <v>3679</v>
      </c>
      <c r="F15" s="114">
        <v>3819</v>
      </c>
      <c r="G15" s="114">
        <v>3381</v>
      </c>
      <c r="H15" s="114">
        <v>3508</v>
      </c>
      <c r="I15" s="115">
        <v>-3</v>
      </c>
      <c r="J15" s="116">
        <v>-8.551881413911061E-2</v>
      </c>
    </row>
    <row r="16" spans="1:15" s="110" customFormat="1" ht="13.5" customHeight="1" x14ac:dyDescent="0.2">
      <c r="A16" s="118"/>
      <c r="B16" s="121" t="s">
        <v>109</v>
      </c>
      <c r="C16" s="113">
        <v>65.03472439466934</v>
      </c>
      <c r="D16" s="114">
        <v>20789</v>
      </c>
      <c r="E16" s="114">
        <v>20777</v>
      </c>
      <c r="F16" s="114">
        <v>20934</v>
      </c>
      <c r="G16" s="114">
        <v>20858</v>
      </c>
      <c r="H16" s="114">
        <v>20784</v>
      </c>
      <c r="I16" s="115">
        <v>5</v>
      </c>
      <c r="J16" s="116">
        <v>2.4056966897613549E-2</v>
      </c>
    </row>
    <row r="17" spans="1:10" s="110" customFormat="1" ht="13.5" customHeight="1" x14ac:dyDescent="0.2">
      <c r="A17" s="118"/>
      <c r="B17" s="121" t="s">
        <v>110</v>
      </c>
      <c r="C17" s="113">
        <v>22.533316648939497</v>
      </c>
      <c r="D17" s="114">
        <v>7203</v>
      </c>
      <c r="E17" s="114">
        <v>7124</v>
      </c>
      <c r="F17" s="114">
        <v>7086</v>
      </c>
      <c r="G17" s="114">
        <v>6963</v>
      </c>
      <c r="H17" s="114">
        <v>6835</v>
      </c>
      <c r="I17" s="115">
        <v>368</v>
      </c>
      <c r="J17" s="116">
        <v>5.3840526700804681</v>
      </c>
    </row>
    <row r="18" spans="1:10" s="110" customFormat="1" ht="13.5" customHeight="1" x14ac:dyDescent="0.2">
      <c r="A18" s="120"/>
      <c r="B18" s="121" t="s">
        <v>111</v>
      </c>
      <c r="C18" s="113">
        <v>1.4671838828755552</v>
      </c>
      <c r="D18" s="114">
        <v>469</v>
      </c>
      <c r="E18" s="114">
        <v>485</v>
      </c>
      <c r="F18" s="114">
        <v>470</v>
      </c>
      <c r="G18" s="114">
        <v>457</v>
      </c>
      <c r="H18" s="114">
        <v>432</v>
      </c>
      <c r="I18" s="115">
        <v>37</v>
      </c>
      <c r="J18" s="116">
        <v>8.5648148148148149</v>
      </c>
    </row>
    <row r="19" spans="1:10" s="110" customFormat="1" ht="13.5" customHeight="1" x14ac:dyDescent="0.2">
      <c r="A19" s="120"/>
      <c r="B19" s="121" t="s">
        <v>112</v>
      </c>
      <c r="C19" s="113">
        <v>0.31908903209660266</v>
      </c>
      <c r="D19" s="114">
        <v>102</v>
      </c>
      <c r="E19" s="114">
        <v>108</v>
      </c>
      <c r="F19" s="114">
        <v>126</v>
      </c>
      <c r="G19" s="114">
        <v>114</v>
      </c>
      <c r="H19" s="114">
        <v>106</v>
      </c>
      <c r="I19" s="115">
        <v>-4</v>
      </c>
      <c r="J19" s="116">
        <v>-3.7735849056603774</v>
      </c>
    </row>
    <row r="20" spans="1:10" s="110" customFormat="1" ht="13.5" customHeight="1" x14ac:dyDescent="0.2">
      <c r="A20" s="118" t="s">
        <v>113</v>
      </c>
      <c r="B20" s="122" t="s">
        <v>114</v>
      </c>
      <c r="C20" s="113">
        <v>71.213163986735907</v>
      </c>
      <c r="D20" s="114">
        <v>22764</v>
      </c>
      <c r="E20" s="114">
        <v>22890</v>
      </c>
      <c r="F20" s="114">
        <v>23113</v>
      </c>
      <c r="G20" s="114">
        <v>22532</v>
      </c>
      <c r="H20" s="114">
        <v>22534</v>
      </c>
      <c r="I20" s="115">
        <v>230</v>
      </c>
      <c r="J20" s="116">
        <v>1.0206798615425579</v>
      </c>
    </row>
    <row r="21" spans="1:10" s="110" customFormat="1" ht="13.5" customHeight="1" x14ac:dyDescent="0.2">
      <c r="A21" s="120"/>
      <c r="B21" s="122" t="s">
        <v>115</v>
      </c>
      <c r="C21" s="113">
        <v>28.786836013264093</v>
      </c>
      <c r="D21" s="114">
        <v>9202</v>
      </c>
      <c r="E21" s="114">
        <v>9175</v>
      </c>
      <c r="F21" s="114">
        <v>9196</v>
      </c>
      <c r="G21" s="114">
        <v>9127</v>
      </c>
      <c r="H21" s="114">
        <v>9025</v>
      </c>
      <c r="I21" s="115">
        <v>177</v>
      </c>
      <c r="J21" s="116">
        <v>1.9612188365650969</v>
      </c>
    </row>
    <row r="22" spans="1:10" s="110" customFormat="1" ht="13.5" customHeight="1" x14ac:dyDescent="0.2">
      <c r="A22" s="118" t="s">
        <v>113</v>
      </c>
      <c r="B22" s="122" t="s">
        <v>116</v>
      </c>
      <c r="C22" s="113">
        <v>89.929925545892516</v>
      </c>
      <c r="D22" s="114">
        <v>28747</v>
      </c>
      <c r="E22" s="114">
        <v>28860</v>
      </c>
      <c r="F22" s="114">
        <v>29052</v>
      </c>
      <c r="G22" s="114">
        <v>28560</v>
      </c>
      <c r="H22" s="114">
        <v>28567</v>
      </c>
      <c r="I22" s="115">
        <v>180</v>
      </c>
      <c r="J22" s="116">
        <v>0.6300976651380964</v>
      </c>
    </row>
    <row r="23" spans="1:10" s="110" customFormat="1" ht="13.5" customHeight="1" x14ac:dyDescent="0.2">
      <c r="A23" s="123"/>
      <c r="B23" s="124" t="s">
        <v>117</v>
      </c>
      <c r="C23" s="125">
        <v>10.051304511042984</v>
      </c>
      <c r="D23" s="114">
        <v>3213</v>
      </c>
      <c r="E23" s="114">
        <v>3200</v>
      </c>
      <c r="F23" s="114">
        <v>3251</v>
      </c>
      <c r="G23" s="114">
        <v>3090</v>
      </c>
      <c r="H23" s="114">
        <v>2985</v>
      </c>
      <c r="I23" s="115">
        <v>228</v>
      </c>
      <c r="J23" s="116">
        <v>7.6381909547738696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8362</v>
      </c>
      <c r="E26" s="114">
        <v>8760</v>
      </c>
      <c r="F26" s="114">
        <v>8955</v>
      </c>
      <c r="G26" s="114">
        <v>9024</v>
      </c>
      <c r="H26" s="140">
        <v>8890</v>
      </c>
      <c r="I26" s="115">
        <v>-528</v>
      </c>
      <c r="J26" s="116">
        <v>-5.9392575928008995</v>
      </c>
    </row>
    <row r="27" spans="1:10" s="110" customFormat="1" ht="13.5" customHeight="1" x14ac:dyDescent="0.2">
      <c r="A27" s="118" t="s">
        <v>105</v>
      </c>
      <c r="B27" s="119" t="s">
        <v>106</v>
      </c>
      <c r="C27" s="113">
        <v>40.229610141114563</v>
      </c>
      <c r="D27" s="115">
        <v>3364</v>
      </c>
      <c r="E27" s="114">
        <v>3439</v>
      </c>
      <c r="F27" s="114">
        <v>3530</v>
      </c>
      <c r="G27" s="114">
        <v>3531</v>
      </c>
      <c r="H27" s="140">
        <v>3486</v>
      </c>
      <c r="I27" s="115">
        <v>-122</v>
      </c>
      <c r="J27" s="116">
        <v>-3.4997131382673552</v>
      </c>
    </row>
    <row r="28" spans="1:10" s="110" customFormat="1" ht="13.5" customHeight="1" x14ac:dyDescent="0.2">
      <c r="A28" s="120"/>
      <c r="B28" s="119" t="s">
        <v>107</v>
      </c>
      <c r="C28" s="113">
        <v>59.770389858885437</v>
      </c>
      <c r="D28" s="115">
        <v>4998</v>
      </c>
      <c r="E28" s="114">
        <v>5321</v>
      </c>
      <c r="F28" s="114">
        <v>5425</v>
      </c>
      <c r="G28" s="114">
        <v>5493</v>
      </c>
      <c r="H28" s="140">
        <v>5404</v>
      </c>
      <c r="I28" s="115">
        <v>-406</v>
      </c>
      <c r="J28" s="116">
        <v>-7.5129533678756477</v>
      </c>
    </row>
    <row r="29" spans="1:10" s="110" customFormat="1" ht="13.5" customHeight="1" x14ac:dyDescent="0.2">
      <c r="A29" s="118" t="s">
        <v>105</v>
      </c>
      <c r="B29" s="121" t="s">
        <v>108</v>
      </c>
      <c r="C29" s="113">
        <v>14.099497727816312</v>
      </c>
      <c r="D29" s="115">
        <v>1179</v>
      </c>
      <c r="E29" s="114">
        <v>1281</v>
      </c>
      <c r="F29" s="114">
        <v>1337</v>
      </c>
      <c r="G29" s="114">
        <v>1389</v>
      </c>
      <c r="H29" s="140">
        <v>1299</v>
      </c>
      <c r="I29" s="115">
        <v>-120</v>
      </c>
      <c r="J29" s="116">
        <v>-9.2378752886836022</v>
      </c>
    </row>
    <row r="30" spans="1:10" s="110" customFormat="1" ht="13.5" customHeight="1" x14ac:dyDescent="0.2">
      <c r="A30" s="118"/>
      <c r="B30" s="121" t="s">
        <v>109</v>
      </c>
      <c r="C30" s="113">
        <v>43.219325520210475</v>
      </c>
      <c r="D30" s="115">
        <v>3614</v>
      </c>
      <c r="E30" s="114">
        <v>3800</v>
      </c>
      <c r="F30" s="114">
        <v>3898</v>
      </c>
      <c r="G30" s="114">
        <v>3916</v>
      </c>
      <c r="H30" s="140">
        <v>3941</v>
      </c>
      <c r="I30" s="115">
        <v>-327</v>
      </c>
      <c r="J30" s="116">
        <v>-8.2973864501395589</v>
      </c>
    </row>
    <row r="31" spans="1:10" s="110" customFormat="1" ht="13.5" customHeight="1" x14ac:dyDescent="0.2">
      <c r="A31" s="118"/>
      <c r="B31" s="121" t="s">
        <v>110</v>
      </c>
      <c r="C31" s="113">
        <v>23.259985649366179</v>
      </c>
      <c r="D31" s="115">
        <v>1945</v>
      </c>
      <c r="E31" s="114">
        <v>2016</v>
      </c>
      <c r="F31" s="114">
        <v>2047</v>
      </c>
      <c r="G31" s="114">
        <v>2071</v>
      </c>
      <c r="H31" s="140">
        <v>2056</v>
      </c>
      <c r="I31" s="115">
        <v>-111</v>
      </c>
      <c r="J31" s="116">
        <v>-5.3988326848249031</v>
      </c>
    </row>
    <row r="32" spans="1:10" s="110" customFormat="1" ht="13.5" customHeight="1" x14ac:dyDescent="0.2">
      <c r="A32" s="120"/>
      <c r="B32" s="121" t="s">
        <v>111</v>
      </c>
      <c r="C32" s="113">
        <v>19.421191102607033</v>
      </c>
      <c r="D32" s="115">
        <v>1624</v>
      </c>
      <c r="E32" s="114">
        <v>1663</v>
      </c>
      <c r="F32" s="114">
        <v>1673</v>
      </c>
      <c r="G32" s="114">
        <v>1648</v>
      </c>
      <c r="H32" s="140">
        <v>1594</v>
      </c>
      <c r="I32" s="115">
        <v>30</v>
      </c>
      <c r="J32" s="116">
        <v>1.8820577164366374</v>
      </c>
    </row>
    <row r="33" spans="1:10" s="110" customFormat="1" ht="13.5" customHeight="1" x14ac:dyDescent="0.2">
      <c r="A33" s="120"/>
      <c r="B33" s="121" t="s">
        <v>112</v>
      </c>
      <c r="C33" s="113">
        <v>2.1047596268835207</v>
      </c>
      <c r="D33" s="115">
        <v>176</v>
      </c>
      <c r="E33" s="114">
        <v>191</v>
      </c>
      <c r="F33" s="114">
        <v>201</v>
      </c>
      <c r="G33" s="114">
        <v>163</v>
      </c>
      <c r="H33" s="140">
        <v>151</v>
      </c>
      <c r="I33" s="115">
        <v>25</v>
      </c>
      <c r="J33" s="116">
        <v>16.556291390728475</v>
      </c>
    </row>
    <row r="34" spans="1:10" s="110" customFormat="1" ht="13.5" customHeight="1" x14ac:dyDescent="0.2">
      <c r="A34" s="118" t="s">
        <v>113</v>
      </c>
      <c r="B34" s="122" t="s">
        <v>116</v>
      </c>
      <c r="C34" s="113">
        <v>91.030853862712263</v>
      </c>
      <c r="D34" s="115">
        <v>7612</v>
      </c>
      <c r="E34" s="114">
        <v>7984</v>
      </c>
      <c r="F34" s="114">
        <v>8147</v>
      </c>
      <c r="G34" s="114">
        <v>8224</v>
      </c>
      <c r="H34" s="140">
        <v>8114</v>
      </c>
      <c r="I34" s="115">
        <v>-502</v>
      </c>
      <c r="J34" s="116">
        <v>-6.1868375647029827</v>
      </c>
    </row>
    <row r="35" spans="1:10" s="110" customFormat="1" ht="13.5" customHeight="1" x14ac:dyDescent="0.2">
      <c r="A35" s="118"/>
      <c r="B35" s="119" t="s">
        <v>117</v>
      </c>
      <c r="C35" s="113">
        <v>8.8495575221238933</v>
      </c>
      <c r="D35" s="115">
        <v>740</v>
      </c>
      <c r="E35" s="114">
        <v>767</v>
      </c>
      <c r="F35" s="114">
        <v>799</v>
      </c>
      <c r="G35" s="114">
        <v>788</v>
      </c>
      <c r="H35" s="140">
        <v>765</v>
      </c>
      <c r="I35" s="115">
        <v>-25</v>
      </c>
      <c r="J35" s="116">
        <v>-3.2679738562091503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5554</v>
      </c>
      <c r="E37" s="114">
        <v>5795</v>
      </c>
      <c r="F37" s="114">
        <v>5904</v>
      </c>
      <c r="G37" s="114">
        <v>6078</v>
      </c>
      <c r="H37" s="140">
        <v>5994</v>
      </c>
      <c r="I37" s="115">
        <v>-440</v>
      </c>
      <c r="J37" s="116">
        <v>-7.3406740073406738</v>
      </c>
    </row>
    <row r="38" spans="1:10" s="110" customFormat="1" ht="13.5" customHeight="1" x14ac:dyDescent="0.2">
      <c r="A38" s="118" t="s">
        <v>105</v>
      </c>
      <c r="B38" s="119" t="s">
        <v>106</v>
      </c>
      <c r="C38" s="113">
        <v>37.828592005761614</v>
      </c>
      <c r="D38" s="115">
        <v>2101</v>
      </c>
      <c r="E38" s="114">
        <v>2133</v>
      </c>
      <c r="F38" s="114">
        <v>2177</v>
      </c>
      <c r="G38" s="114">
        <v>2238</v>
      </c>
      <c r="H38" s="140">
        <v>2205</v>
      </c>
      <c r="I38" s="115">
        <v>-104</v>
      </c>
      <c r="J38" s="116">
        <v>-4.716553287981859</v>
      </c>
    </row>
    <row r="39" spans="1:10" s="110" customFormat="1" ht="13.5" customHeight="1" x14ac:dyDescent="0.2">
      <c r="A39" s="120"/>
      <c r="B39" s="119" t="s">
        <v>107</v>
      </c>
      <c r="C39" s="113">
        <v>62.171407994238386</v>
      </c>
      <c r="D39" s="115">
        <v>3453</v>
      </c>
      <c r="E39" s="114">
        <v>3662</v>
      </c>
      <c r="F39" s="114">
        <v>3727</v>
      </c>
      <c r="G39" s="114">
        <v>3840</v>
      </c>
      <c r="H39" s="140">
        <v>3789</v>
      </c>
      <c r="I39" s="115">
        <v>-336</v>
      </c>
      <c r="J39" s="116">
        <v>-8.8677751385589865</v>
      </c>
    </row>
    <row r="40" spans="1:10" s="110" customFormat="1" ht="13.5" customHeight="1" x14ac:dyDescent="0.2">
      <c r="A40" s="118" t="s">
        <v>105</v>
      </c>
      <c r="B40" s="121" t="s">
        <v>108</v>
      </c>
      <c r="C40" s="113">
        <v>15.106229744328411</v>
      </c>
      <c r="D40" s="115">
        <v>839</v>
      </c>
      <c r="E40" s="114">
        <v>882</v>
      </c>
      <c r="F40" s="114">
        <v>925</v>
      </c>
      <c r="G40" s="114">
        <v>1053</v>
      </c>
      <c r="H40" s="140">
        <v>965</v>
      </c>
      <c r="I40" s="115">
        <v>-126</v>
      </c>
      <c r="J40" s="116">
        <v>-13.05699481865285</v>
      </c>
    </row>
    <row r="41" spans="1:10" s="110" customFormat="1" ht="13.5" customHeight="1" x14ac:dyDescent="0.2">
      <c r="A41" s="118"/>
      <c r="B41" s="121" t="s">
        <v>109</v>
      </c>
      <c r="C41" s="113">
        <v>31.130716600648181</v>
      </c>
      <c r="D41" s="115">
        <v>1729</v>
      </c>
      <c r="E41" s="114">
        <v>1841</v>
      </c>
      <c r="F41" s="114">
        <v>1879</v>
      </c>
      <c r="G41" s="114">
        <v>1910</v>
      </c>
      <c r="H41" s="140">
        <v>1959</v>
      </c>
      <c r="I41" s="115">
        <v>-230</v>
      </c>
      <c r="J41" s="116">
        <v>-11.740684022460439</v>
      </c>
    </row>
    <row r="42" spans="1:10" s="110" customFormat="1" ht="13.5" customHeight="1" x14ac:dyDescent="0.2">
      <c r="A42" s="118"/>
      <c r="B42" s="121" t="s">
        <v>110</v>
      </c>
      <c r="C42" s="113">
        <v>25.171047893410154</v>
      </c>
      <c r="D42" s="115">
        <v>1398</v>
      </c>
      <c r="E42" s="114">
        <v>1451</v>
      </c>
      <c r="F42" s="114">
        <v>1466</v>
      </c>
      <c r="G42" s="114">
        <v>1497</v>
      </c>
      <c r="H42" s="140">
        <v>1504</v>
      </c>
      <c r="I42" s="115">
        <v>-106</v>
      </c>
      <c r="J42" s="116">
        <v>-7.0478723404255321</v>
      </c>
    </row>
    <row r="43" spans="1:10" s="110" customFormat="1" ht="13.5" customHeight="1" x14ac:dyDescent="0.2">
      <c r="A43" s="120"/>
      <c r="B43" s="121" t="s">
        <v>111</v>
      </c>
      <c r="C43" s="113">
        <v>28.592005761613251</v>
      </c>
      <c r="D43" s="115">
        <v>1588</v>
      </c>
      <c r="E43" s="114">
        <v>1621</v>
      </c>
      <c r="F43" s="114">
        <v>1634</v>
      </c>
      <c r="G43" s="114">
        <v>1618</v>
      </c>
      <c r="H43" s="140">
        <v>1566</v>
      </c>
      <c r="I43" s="115">
        <v>22</v>
      </c>
      <c r="J43" s="116">
        <v>1.40485312899106</v>
      </c>
    </row>
    <row r="44" spans="1:10" s="110" customFormat="1" ht="13.5" customHeight="1" x14ac:dyDescent="0.2">
      <c r="A44" s="120"/>
      <c r="B44" s="121" t="s">
        <v>112</v>
      </c>
      <c r="C44" s="113">
        <v>2.9708318329132157</v>
      </c>
      <c r="D44" s="115">
        <v>165</v>
      </c>
      <c r="E44" s="114">
        <v>175</v>
      </c>
      <c r="F44" s="114">
        <v>190</v>
      </c>
      <c r="G44" s="114">
        <v>155</v>
      </c>
      <c r="H44" s="140">
        <v>143</v>
      </c>
      <c r="I44" s="115">
        <v>22</v>
      </c>
      <c r="J44" s="116">
        <v>15.384615384615385</v>
      </c>
    </row>
    <row r="45" spans="1:10" s="110" customFormat="1" ht="13.5" customHeight="1" x14ac:dyDescent="0.2">
      <c r="A45" s="118" t="s">
        <v>113</v>
      </c>
      <c r="B45" s="122" t="s">
        <v>116</v>
      </c>
      <c r="C45" s="113">
        <v>91.213539791141514</v>
      </c>
      <c r="D45" s="115">
        <v>5066</v>
      </c>
      <c r="E45" s="114">
        <v>5298</v>
      </c>
      <c r="F45" s="114">
        <v>5377</v>
      </c>
      <c r="G45" s="114">
        <v>5539</v>
      </c>
      <c r="H45" s="140">
        <v>5478</v>
      </c>
      <c r="I45" s="115">
        <v>-412</v>
      </c>
      <c r="J45" s="116">
        <v>-7.5209930631617379</v>
      </c>
    </row>
    <row r="46" spans="1:10" s="110" customFormat="1" ht="13.5" customHeight="1" x14ac:dyDescent="0.2">
      <c r="A46" s="118"/>
      <c r="B46" s="119" t="s">
        <v>117</v>
      </c>
      <c r="C46" s="113">
        <v>8.6244148361541235</v>
      </c>
      <c r="D46" s="115">
        <v>479</v>
      </c>
      <c r="E46" s="114">
        <v>488</v>
      </c>
      <c r="F46" s="114">
        <v>518</v>
      </c>
      <c r="G46" s="114">
        <v>528</v>
      </c>
      <c r="H46" s="140">
        <v>506</v>
      </c>
      <c r="I46" s="115">
        <v>-27</v>
      </c>
      <c r="J46" s="116">
        <v>-5.3359683794466406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2808</v>
      </c>
      <c r="E48" s="114">
        <v>2965</v>
      </c>
      <c r="F48" s="114">
        <v>3051</v>
      </c>
      <c r="G48" s="114">
        <v>2946</v>
      </c>
      <c r="H48" s="140">
        <v>2896</v>
      </c>
      <c r="I48" s="115">
        <v>-88</v>
      </c>
      <c r="J48" s="116">
        <v>-3.0386740331491713</v>
      </c>
    </row>
    <row r="49" spans="1:12" s="110" customFormat="1" ht="13.5" customHeight="1" x14ac:dyDescent="0.2">
      <c r="A49" s="118" t="s">
        <v>105</v>
      </c>
      <c r="B49" s="119" t="s">
        <v>106</v>
      </c>
      <c r="C49" s="113">
        <v>44.978632478632477</v>
      </c>
      <c r="D49" s="115">
        <v>1263</v>
      </c>
      <c r="E49" s="114">
        <v>1306</v>
      </c>
      <c r="F49" s="114">
        <v>1353</v>
      </c>
      <c r="G49" s="114">
        <v>1293</v>
      </c>
      <c r="H49" s="140">
        <v>1281</v>
      </c>
      <c r="I49" s="115">
        <v>-18</v>
      </c>
      <c r="J49" s="116">
        <v>-1.405152224824356</v>
      </c>
    </row>
    <row r="50" spans="1:12" s="110" customFormat="1" ht="13.5" customHeight="1" x14ac:dyDescent="0.2">
      <c r="A50" s="120"/>
      <c r="B50" s="119" t="s">
        <v>107</v>
      </c>
      <c r="C50" s="113">
        <v>55.021367521367523</v>
      </c>
      <c r="D50" s="115">
        <v>1545</v>
      </c>
      <c r="E50" s="114">
        <v>1659</v>
      </c>
      <c r="F50" s="114">
        <v>1698</v>
      </c>
      <c r="G50" s="114">
        <v>1653</v>
      </c>
      <c r="H50" s="140">
        <v>1615</v>
      </c>
      <c r="I50" s="115">
        <v>-70</v>
      </c>
      <c r="J50" s="116">
        <v>-4.3343653250773997</v>
      </c>
    </row>
    <row r="51" spans="1:12" s="110" customFormat="1" ht="13.5" customHeight="1" x14ac:dyDescent="0.2">
      <c r="A51" s="118" t="s">
        <v>105</v>
      </c>
      <c r="B51" s="121" t="s">
        <v>108</v>
      </c>
      <c r="C51" s="113">
        <v>12.108262108262108</v>
      </c>
      <c r="D51" s="115">
        <v>340</v>
      </c>
      <c r="E51" s="114">
        <v>399</v>
      </c>
      <c r="F51" s="114">
        <v>412</v>
      </c>
      <c r="G51" s="114">
        <v>336</v>
      </c>
      <c r="H51" s="140">
        <v>334</v>
      </c>
      <c r="I51" s="115">
        <v>6</v>
      </c>
      <c r="J51" s="116">
        <v>1.7964071856287425</v>
      </c>
    </row>
    <row r="52" spans="1:12" s="110" customFormat="1" ht="13.5" customHeight="1" x14ac:dyDescent="0.2">
      <c r="A52" s="118"/>
      <c r="B52" s="121" t="s">
        <v>109</v>
      </c>
      <c r="C52" s="113">
        <v>67.129629629629633</v>
      </c>
      <c r="D52" s="115">
        <v>1885</v>
      </c>
      <c r="E52" s="114">
        <v>1959</v>
      </c>
      <c r="F52" s="114">
        <v>2019</v>
      </c>
      <c r="G52" s="114">
        <v>2006</v>
      </c>
      <c r="H52" s="140">
        <v>1982</v>
      </c>
      <c r="I52" s="115">
        <v>-97</v>
      </c>
      <c r="J52" s="116">
        <v>-4.8940464177598386</v>
      </c>
    </row>
    <row r="53" spans="1:12" s="110" customFormat="1" ht="13.5" customHeight="1" x14ac:dyDescent="0.2">
      <c r="A53" s="118"/>
      <c r="B53" s="121" t="s">
        <v>110</v>
      </c>
      <c r="C53" s="113">
        <v>19.480056980056979</v>
      </c>
      <c r="D53" s="115">
        <v>547</v>
      </c>
      <c r="E53" s="114">
        <v>565</v>
      </c>
      <c r="F53" s="114">
        <v>581</v>
      </c>
      <c r="G53" s="114">
        <v>574</v>
      </c>
      <c r="H53" s="140">
        <v>552</v>
      </c>
      <c r="I53" s="115">
        <v>-5</v>
      </c>
      <c r="J53" s="116">
        <v>-0.90579710144927539</v>
      </c>
    </row>
    <row r="54" spans="1:12" s="110" customFormat="1" ht="13.5" customHeight="1" x14ac:dyDescent="0.2">
      <c r="A54" s="120"/>
      <c r="B54" s="121" t="s">
        <v>111</v>
      </c>
      <c r="C54" s="113">
        <v>1.2820512820512822</v>
      </c>
      <c r="D54" s="115">
        <v>36</v>
      </c>
      <c r="E54" s="114">
        <v>42</v>
      </c>
      <c r="F54" s="114">
        <v>39</v>
      </c>
      <c r="G54" s="114">
        <v>30</v>
      </c>
      <c r="H54" s="140">
        <v>28</v>
      </c>
      <c r="I54" s="115">
        <v>8</v>
      </c>
      <c r="J54" s="116">
        <v>28.571428571428573</v>
      </c>
    </row>
    <row r="55" spans="1:12" s="110" customFormat="1" ht="13.5" customHeight="1" x14ac:dyDescent="0.2">
      <c r="A55" s="120"/>
      <c r="B55" s="121" t="s">
        <v>112</v>
      </c>
      <c r="C55" s="113">
        <v>0.39173789173789175</v>
      </c>
      <c r="D55" s="115">
        <v>11</v>
      </c>
      <c r="E55" s="114">
        <v>16</v>
      </c>
      <c r="F55" s="114">
        <v>11</v>
      </c>
      <c r="G55" s="114">
        <v>8</v>
      </c>
      <c r="H55" s="140">
        <v>8</v>
      </c>
      <c r="I55" s="115">
        <v>3</v>
      </c>
      <c r="J55" s="116">
        <v>37.5</v>
      </c>
    </row>
    <row r="56" spans="1:12" s="110" customFormat="1" ht="13.5" customHeight="1" x14ac:dyDescent="0.2">
      <c r="A56" s="118" t="s">
        <v>113</v>
      </c>
      <c r="B56" s="122" t="s">
        <v>116</v>
      </c>
      <c r="C56" s="113">
        <v>90.669515669515675</v>
      </c>
      <c r="D56" s="115">
        <v>2546</v>
      </c>
      <c r="E56" s="114">
        <v>2686</v>
      </c>
      <c r="F56" s="114">
        <v>2770</v>
      </c>
      <c r="G56" s="114">
        <v>2685</v>
      </c>
      <c r="H56" s="140">
        <v>2636</v>
      </c>
      <c r="I56" s="115">
        <v>-90</v>
      </c>
      <c r="J56" s="116">
        <v>-3.4142640364188166</v>
      </c>
    </row>
    <row r="57" spans="1:12" s="110" customFormat="1" ht="13.5" customHeight="1" x14ac:dyDescent="0.2">
      <c r="A57" s="142"/>
      <c r="B57" s="124" t="s">
        <v>117</v>
      </c>
      <c r="C57" s="125">
        <v>9.2948717948717956</v>
      </c>
      <c r="D57" s="143">
        <v>261</v>
      </c>
      <c r="E57" s="144">
        <v>279</v>
      </c>
      <c r="F57" s="144">
        <v>281</v>
      </c>
      <c r="G57" s="144">
        <v>260</v>
      </c>
      <c r="H57" s="145">
        <v>259</v>
      </c>
      <c r="I57" s="143">
        <v>2</v>
      </c>
      <c r="J57" s="146">
        <v>0.77220077220077221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31966</v>
      </c>
      <c r="E12" s="236">
        <v>32065</v>
      </c>
      <c r="F12" s="114">
        <v>32309</v>
      </c>
      <c r="G12" s="114">
        <v>31659</v>
      </c>
      <c r="H12" s="140">
        <v>31559</v>
      </c>
      <c r="I12" s="115">
        <v>407</v>
      </c>
      <c r="J12" s="116">
        <v>1.2896479609620077</v>
      </c>
    </row>
    <row r="13" spans="1:15" s="110" customFormat="1" ht="12" customHeight="1" x14ac:dyDescent="0.2">
      <c r="A13" s="118" t="s">
        <v>105</v>
      </c>
      <c r="B13" s="119" t="s">
        <v>106</v>
      </c>
      <c r="C13" s="113">
        <v>49.058374522930613</v>
      </c>
      <c r="D13" s="115">
        <v>15682</v>
      </c>
      <c r="E13" s="114">
        <v>15762</v>
      </c>
      <c r="F13" s="114">
        <v>15950</v>
      </c>
      <c r="G13" s="114">
        <v>15558</v>
      </c>
      <c r="H13" s="140">
        <v>15472</v>
      </c>
      <c r="I13" s="115">
        <v>210</v>
      </c>
      <c r="J13" s="116">
        <v>1.3572905894519132</v>
      </c>
    </row>
    <row r="14" spans="1:15" s="110" customFormat="1" ht="12" customHeight="1" x14ac:dyDescent="0.2">
      <c r="A14" s="118"/>
      <c r="B14" s="119" t="s">
        <v>107</v>
      </c>
      <c r="C14" s="113">
        <v>50.941625477069387</v>
      </c>
      <c r="D14" s="115">
        <v>16284</v>
      </c>
      <c r="E14" s="114">
        <v>16303</v>
      </c>
      <c r="F14" s="114">
        <v>16359</v>
      </c>
      <c r="G14" s="114">
        <v>16101</v>
      </c>
      <c r="H14" s="140">
        <v>16087</v>
      </c>
      <c r="I14" s="115">
        <v>197</v>
      </c>
      <c r="J14" s="116">
        <v>1.2245912848884193</v>
      </c>
    </row>
    <row r="15" spans="1:15" s="110" customFormat="1" ht="12" customHeight="1" x14ac:dyDescent="0.2">
      <c r="A15" s="118" t="s">
        <v>105</v>
      </c>
      <c r="B15" s="121" t="s">
        <v>108</v>
      </c>
      <c r="C15" s="113">
        <v>10.964775073515611</v>
      </c>
      <c r="D15" s="115">
        <v>3505</v>
      </c>
      <c r="E15" s="114">
        <v>3679</v>
      </c>
      <c r="F15" s="114">
        <v>3819</v>
      </c>
      <c r="G15" s="114">
        <v>3381</v>
      </c>
      <c r="H15" s="140">
        <v>3508</v>
      </c>
      <c r="I15" s="115">
        <v>-3</v>
      </c>
      <c r="J15" s="116">
        <v>-8.551881413911061E-2</v>
      </c>
    </row>
    <row r="16" spans="1:15" s="110" customFormat="1" ht="12" customHeight="1" x14ac:dyDescent="0.2">
      <c r="A16" s="118"/>
      <c r="B16" s="121" t="s">
        <v>109</v>
      </c>
      <c r="C16" s="113">
        <v>65.03472439466934</v>
      </c>
      <c r="D16" s="115">
        <v>20789</v>
      </c>
      <c r="E16" s="114">
        <v>20777</v>
      </c>
      <c r="F16" s="114">
        <v>20934</v>
      </c>
      <c r="G16" s="114">
        <v>20858</v>
      </c>
      <c r="H16" s="140">
        <v>20784</v>
      </c>
      <c r="I16" s="115">
        <v>5</v>
      </c>
      <c r="J16" s="116">
        <v>2.4056966897613549E-2</v>
      </c>
    </row>
    <row r="17" spans="1:10" s="110" customFormat="1" ht="12" customHeight="1" x14ac:dyDescent="0.2">
      <c r="A17" s="118"/>
      <c r="B17" s="121" t="s">
        <v>110</v>
      </c>
      <c r="C17" s="113">
        <v>22.533316648939497</v>
      </c>
      <c r="D17" s="115">
        <v>7203</v>
      </c>
      <c r="E17" s="114">
        <v>7124</v>
      </c>
      <c r="F17" s="114">
        <v>7086</v>
      </c>
      <c r="G17" s="114">
        <v>6963</v>
      </c>
      <c r="H17" s="140">
        <v>6835</v>
      </c>
      <c r="I17" s="115">
        <v>368</v>
      </c>
      <c r="J17" s="116">
        <v>5.3840526700804681</v>
      </c>
    </row>
    <row r="18" spans="1:10" s="110" customFormat="1" ht="12" customHeight="1" x14ac:dyDescent="0.2">
      <c r="A18" s="120"/>
      <c r="B18" s="121" t="s">
        <v>111</v>
      </c>
      <c r="C18" s="113">
        <v>1.4671838828755552</v>
      </c>
      <c r="D18" s="115">
        <v>469</v>
      </c>
      <c r="E18" s="114">
        <v>485</v>
      </c>
      <c r="F18" s="114">
        <v>470</v>
      </c>
      <c r="G18" s="114">
        <v>457</v>
      </c>
      <c r="H18" s="140">
        <v>432</v>
      </c>
      <c r="I18" s="115">
        <v>37</v>
      </c>
      <c r="J18" s="116">
        <v>8.5648148148148149</v>
      </c>
    </row>
    <row r="19" spans="1:10" s="110" customFormat="1" ht="12" customHeight="1" x14ac:dyDescent="0.2">
      <c r="A19" s="120"/>
      <c r="B19" s="121" t="s">
        <v>112</v>
      </c>
      <c r="C19" s="113">
        <v>0.31908903209660266</v>
      </c>
      <c r="D19" s="115">
        <v>102</v>
      </c>
      <c r="E19" s="114">
        <v>108</v>
      </c>
      <c r="F19" s="114">
        <v>126</v>
      </c>
      <c r="G19" s="114">
        <v>114</v>
      </c>
      <c r="H19" s="140">
        <v>106</v>
      </c>
      <c r="I19" s="115">
        <v>-4</v>
      </c>
      <c r="J19" s="116">
        <v>-3.7735849056603774</v>
      </c>
    </row>
    <row r="20" spans="1:10" s="110" customFormat="1" ht="12" customHeight="1" x14ac:dyDescent="0.2">
      <c r="A20" s="118" t="s">
        <v>113</v>
      </c>
      <c r="B20" s="119" t="s">
        <v>181</v>
      </c>
      <c r="C20" s="113">
        <v>71.213163986735907</v>
      </c>
      <c r="D20" s="115">
        <v>22764</v>
      </c>
      <c r="E20" s="114">
        <v>22890</v>
      </c>
      <c r="F20" s="114">
        <v>23113</v>
      </c>
      <c r="G20" s="114">
        <v>22532</v>
      </c>
      <c r="H20" s="140">
        <v>22534</v>
      </c>
      <c r="I20" s="115">
        <v>230</v>
      </c>
      <c r="J20" s="116">
        <v>1.0206798615425579</v>
      </c>
    </row>
    <row r="21" spans="1:10" s="110" customFormat="1" ht="12" customHeight="1" x14ac:dyDescent="0.2">
      <c r="A21" s="118"/>
      <c r="B21" s="119" t="s">
        <v>182</v>
      </c>
      <c r="C21" s="113">
        <v>28.786836013264093</v>
      </c>
      <c r="D21" s="115">
        <v>9202</v>
      </c>
      <c r="E21" s="114">
        <v>9175</v>
      </c>
      <c r="F21" s="114">
        <v>9196</v>
      </c>
      <c r="G21" s="114">
        <v>9127</v>
      </c>
      <c r="H21" s="140">
        <v>9025</v>
      </c>
      <c r="I21" s="115">
        <v>177</v>
      </c>
      <c r="J21" s="116">
        <v>1.9612188365650969</v>
      </c>
    </row>
    <row r="22" spans="1:10" s="110" customFormat="1" ht="12" customHeight="1" x14ac:dyDescent="0.2">
      <c r="A22" s="118" t="s">
        <v>113</v>
      </c>
      <c r="B22" s="119" t="s">
        <v>116</v>
      </c>
      <c r="C22" s="113">
        <v>89.929925545892516</v>
      </c>
      <c r="D22" s="115">
        <v>28747</v>
      </c>
      <c r="E22" s="114">
        <v>28860</v>
      </c>
      <c r="F22" s="114">
        <v>29052</v>
      </c>
      <c r="G22" s="114">
        <v>28560</v>
      </c>
      <c r="H22" s="140">
        <v>28567</v>
      </c>
      <c r="I22" s="115">
        <v>180</v>
      </c>
      <c r="J22" s="116">
        <v>0.6300976651380964</v>
      </c>
    </row>
    <row r="23" spans="1:10" s="110" customFormat="1" ht="12" customHeight="1" x14ac:dyDescent="0.2">
      <c r="A23" s="118"/>
      <c r="B23" s="119" t="s">
        <v>117</v>
      </c>
      <c r="C23" s="113">
        <v>10.051304511042984</v>
      </c>
      <c r="D23" s="115">
        <v>3213</v>
      </c>
      <c r="E23" s="114">
        <v>3200</v>
      </c>
      <c r="F23" s="114">
        <v>3251</v>
      </c>
      <c r="G23" s="114">
        <v>3090</v>
      </c>
      <c r="H23" s="140">
        <v>2985</v>
      </c>
      <c r="I23" s="115">
        <v>228</v>
      </c>
      <c r="J23" s="116">
        <v>7.6381909547738696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391175</v>
      </c>
      <c r="E25" s="236">
        <v>393534</v>
      </c>
      <c r="F25" s="236">
        <v>395985</v>
      </c>
      <c r="G25" s="236">
        <v>391368</v>
      </c>
      <c r="H25" s="241">
        <v>391966</v>
      </c>
      <c r="I25" s="235">
        <v>-791</v>
      </c>
      <c r="J25" s="116">
        <v>-0.20180321762601858</v>
      </c>
    </row>
    <row r="26" spans="1:10" s="110" customFormat="1" ht="12" customHeight="1" x14ac:dyDescent="0.2">
      <c r="A26" s="118" t="s">
        <v>105</v>
      </c>
      <c r="B26" s="119" t="s">
        <v>106</v>
      </c>
      <c r="C26" s="113">
        <v>53.819645938518569</v>
      </c>
      <c r="D26" s="115">
        <v>210529</v>
      </c>
      <c r="E26" s="114">
        <v>212106</v>
      </c>
      <c r="F26" s="114">
        <v>214813</v>
      </c>
      <c r="G26" s="114">
        <v>213235</v>
      </c>
      <c r="H26" s="140">
        <v>212930</v>
      </c>
      <c r="I26" s="115">
        <v>-2401</v>
      </c>
      <c r="J26" s="116">
        <v>-1.1276006199220401</v>
      </c>
    </row>
    <row r="27" spans="1:10" s="110" customFormat="1" ht="12" customHeight="1" x14ac:dyDescent="0.2">
      <c r="A27" s="118"/>
      <c r="B27" s="119" t="s">
        <v>107</v>
      </c>
      <c r="C27" s="113">
        <v>46.180354061481431</v>
      </c>
      <c r="D27" s="115">
        <v>180646</v>
      </c>
      <c r="E27" s="114">
        <v>181428</v>
      </c>
      <c r="F27" s="114">
        <v>181172</v>
      </c>
      <c r="G27" s="114">
        <v>178133</v>
      </c>
      <c r="H27" s="140">
        <v>179036</v>
      </c>
      <c r="I27" s="115">
        <v>1610</v>
      </c>
      <c r="J27" s="116">
        <v>0.89926048392502067</v>
      </c>
    </row>
    <row r="28" spans="1:10" s="110" customFormat="1" ht="12" customHeight="1" x14ac:dyDescent="0.2">
      <c r="A28" s="118" t="s">
        <v>105</v>
      </c>
      <c r="B28" s="121" t="s">
        <v>108</v>
      </c>
      <c r="C28" s="113">
        <v>9.951044928740334</v>
      </c>
      <c r="D28" s="115">
        <v>38926</v>
      </c>
      <c r="E28" s="114">
        <v>40825</v>
      </c>
      <c r="F28" s="114">
        <v>41783</v>
      </c>
      <c r="G28" s="114">
        <v>38231</v>
      </c>
      <c r="H28" s="140">
        <v>39545</v>
      </c>
      <c r="I28" s="115">
        <v>-619</v>
      </c>
      <c r="J28" s="116">
        <v>-1.5653053483373371</v>
      </c>
    </row>
    <row r="29" spans="1:10" s="110" customFormat="1" ht="12" customHeight="1" x14ac:dyDescent="0.2">
      <c r="A29" s="118"/>
      <c r="B29" s="121" t="s">
        <v>109</v>
      </c>
      <c r="C29" s="113">
        <v>66.454144564453244</v>
      </c>
      <c r="D29" s="115">
        <v>259952</v>
      </c>
      <c r="E29" s="114">
        <v>260929</v>
      </c>
      <c r="F29" s="114">
        <v>263132</v>
      </c>
      <c r="G29" s="114">
        <v>263303</v>
      </c>
      <c r="H29" s="140">
        <v>263919</v>
      </c>
      <c r="I29" s="115">
        <v>-3967</v>
      </c>
      <c r="J29" s="116">
        <v>-1.5031126974564166</v>
      </c>
    </row>
    <row r="30" spans="1:10" s="110" customFormat="1" ht="12" customHeight="1" x14ac:dyDescent="0.2">
      <c r="A30" s="118"/>
      <c r="B30" s="121" t="s">
        <v>110</v>
      </c>
      <c r="C30" s="113">
        <v>22.314309452291173</v>
      </c>
      <c r="D30" s="115">
        <v>87288</v>
      </c>
      <c r="E30" s="114">
        <v>86718</v>
      </c>
      <c r="F30" s="114">
        <v>86129</v>
      </c>
      <c r="G30" s="114">
        <v>85057</v>
      </c>
      <c r="H30" s="140">
        <v>83962</v>
      </c>
      <c r="I30" s="115">
        <v>3326</v>
      </c>
      <c r="J30" s="116">
        <v>3.9613158333531837</v>
      </c>
    </row>
    <row r="31" spans="1:10" s="110" customFormat="1" ht="12" customHeight="1" x14ac:dyDescent="0.2">
      <c r="A31" s="120"/>
      <c r="B31" s="121" t="s">
        <v>111</v>
      </c>
      <c r="C31" s="113">
        <v>1.2805010545152424</v>
      </c>
      <c r="D31" s="115">
        <v>5009</v>
      </c>
      <c r="E31" s="114">
        <v>5062</v>
      </c>
      <c r="F31" s="114">
        <v>4941</v>
      </c>
      <c r="G31" s="114">
        <v>4777</v>
      </c>
      <c r="H31" s="140">
        <v>4540</v>
      </c>
      <c r="I31" s="115">
        <v>469</v>
      </c>
      <c r="J31" s="116">
        <v>10.330396475770925</v>
      </c>
    </row>
    <row r="32" spans="1:10" s="110" customFormat="1" ht="12" customHeight="1" x14ac:dyDescent="0.2">
      <c r="A32" s="120"/>
      <c r="B32" s="121" t="s">
        <v>112</v>
      </c>
      <c r="C32" s="113">
        <v>0.36965552502077076</v>
      </c>
      <c r="D32" s="115">
        <v>1446</v>
      </c>
      <c r="E32" s="114">
        <v>1452</v>
      </c>
      <c r="F32" s="114">
        <v>1507</v>
      </c>
      <c r="G32" s="114">
        <v>1358</v>
      </c>
      <c r="H32" s="140">
        <v>1262</v>
      </c>
      <c r="I32" s="115">
        <v>184</v>
      </c>
      <c r="J32" s="116">
        <v>14.580031695721077</v>
      </c>
    </row>
    <row r="33" spans="1:10" s="110" customFormat="1" ht="12" customHeight="1" x14ac:dyDescent="0.2">
      <c r="A33" s="118" t="s">
        <v>113</v>
      </c>
      <c r="B33" s="119" t="s">
        <v>181</v>
      </c>
      <c r="C33" s="113">
        <v>72.472934108774851</v>
      </c>
      <c r="D33" s="115">
        <v>283496</v>
      </c>
      <c r="E33" s="114">
        <v>285688</v>
      </c>
      <c r="F33" s="114">
        <v>288623</v>
      </c>
      <c r="G33" s="114">
        <v>284964</v>
      </c>
      <c r="H33" s="140">
        <v>286234</v>
      </c>
      <c r="I33" s="115">
        <v>-2738</v>
      </c>
      <c r="J33" s="116">
        <v>-0.95656001732847951</v>
      </c>
    </row>
    <row r="34" spans="1:10" s="110" customFormat="1" ht="12" customHeight="1" x14ac:dyDescent="0.2">
      <c r="A34" s="118"/>
      <c r="B34" s="119" t="s">
        <v>182</v>
      </c>
      <c r="C34" s="113">
        <v>27.527065891225156</v>
      </c>
      <c r="D34" s="115">
        <v>107679</v>
      </c>
      <c r="E34" s="114">
        <v>107846</v>
      </c>
      <c r="F34" s="114">
        <v>107362</v>
      </c>
      <c r="G34" s="114">
        <v>106404</v>
      </c>
      <c r="H34" s="140">
        <v>105732</v>
      </c>
      <c r="I34" s="115">
        <v>1947</v>
      </c>
      <c r="J34" s="116">
        <v>1.8414481897627966</v>
      </c>
    </row>
    <row r="35" spans="1:10" s="110" customFormat="1" ht="12" customHeight="1" x14ac:dyDescent="0.2">
      <c r="A35" s="118" t="s">
        <v>113</v>
      </c>
      <c r="B35" s="119" t="s">
        <v>116</v>
      </c>
      <c r="C35" s="113">
        <v>87.212117338786982</v>
      </c>
      <c r="D35" s="115">
        <v>341152</v>
      </c>
      <c r="E35" s="114">
        <v>343674</v>
      </c>
      <c r="F35" s="114">
        <v>345324</v>
      </c>
      <c r="G35" s="114">
        <v>341152</v>
      </c>
      <c r="H35" s="140">
        <v>342561</v>
      </c>
      <c r="I35" s="115">
        <v>-1409</v>
      </c>
      <c r="J35" s="116">
        <v>-0.41131360546004947</v>
      </c>
    </row>
    <row r="36" spans="1:10" s="110" customFormat="1" ht="12" customHeight="1" x14ac:dyDescent="0.2">
      <c r="A36" s="118"/>
      <c r="B36" s="119" t="s">
        <v>117</v>
      </c>
      <c r="C36" s="113">
        <v>12.760273534862913</v>
      </c>
      <c r="D36" s="115">
        <v>49915</v>
      </c>
      <c r="E36" s="114">
        <v>49752</v>
      </c>
      <c r="F36" s="114">
        <v>50555</v>
      </c>
      <c r="G36" s="114">
        <v>50103</v>
      </c>
      <c r="H36" s="140">
        <v>49294</v>
      </c>
      <c r="I36" s="115">
        <v>621</v>
      </c>
      <c r="J36" s="116">
        <v>1.2597882095183999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34661</v>
      </c>
      <c r="E64" s="236">
        <v>34883</v>
      </c>
      <c r="F64" s="236">
        <v>35229</v>
      </c>
      <c r="G64" s="236">
        <v>34709</v>
      </c>
      <c r="H64" s="140">
        <v>34817</v>
      </c>
      <c r="I64" s="115">
        <v>-156</v>
      </c>
      <c r="J64" s="116">
        <v>-0.44805698365740876</v>
      </c>
    </row>
    <row r="65" spans="1:12" s="110" customFormat="1" ht="12" customHeight="1" x14ac:dyDescent="0.2">
      <c r="A65" s="118" t="s">
        <v>105</v>
      </c>
      <c r="B65" s="119" t="s">
        <v>106</v>
      </c>
      <c r="C65" s="113">
        <v>52.162372695536767</v>
      </c>
      <c r="D65" s="235">
        <v>18080</v>
      </c>
      <c r="E65" s="236">
        <v>18218</v>
      </c>
      <c r="F65" s="236">
        <v>18542</v>
      </c>
      <c r="G65" s="236">
        <v>18310</v>
      </c>
      <c r="H65" s="140">
        <v>18310</v>
      </c>
      <c r="I65" s="115">
        <v>-230</v>
      </c>
      <c r="J65" s="116">
        <v>-1.2561441835062808</v>
      </c>
    </row>
    <row r="66" spans="1:12" s="110" customFormat="1" ht="12" customHeight="1" x14ac:dyDescent="0.2">
      <c r="A66" s="118"/>
      <c r="B66" s="119" t="s">
        <v>107</v>
      </c>
      <c r="C66" s="113">
        <v>47.837627304463233</v>
      </c>
      <c r="D66" s="235">
        <v>16581</v>
      </c>
      <c r="E66" s="236">
        <v>16665</v>
      </c>
      <c r="F66" s="236">
        <v>16687</v>
      </c>
      <c r="G66" s="236">
        <v>16399</v>
      </c>
      <c r="H66" s="140">
        <v>16507</v>
      </c>
      <c r="I66" s="115">
        <v>74</v>
      </c>
      <c r="J66" s="116">
        <v>0.44829466287029746</v>
      </c>
    </row>
    <row r="67" spans="1:12" s="110" customFormat="1" ht="12" customHeight="1" x14ac:dyDescent="0.2">
      <c r="A67" s="118" t="s">
        <v>105</v>
      </c>
      <c r="B67" s="121" t="s">
        <v>108</v>
      </c>
      <c r="C67" s="113">
        <v>11.254724329938547</v>
      </c>
      <c r="D67" s="235">
        <v>3901</v>
      </c>
      <c r="E67" s="236">
        <v>4106</v>
      </c>
      <c r="F67" s="236">
        <v>4237</v>
      </c>
      <c r="G67" s="236">
        <v>3800</v>
      </c>
      <c r="H67" s="140">
        <v>3971</v>
      </c>
      <c r="I67" s="115">
        <v>-70</v>
      </c>
      <c r="J67" s="116">
        <v>-1.7627801561319567</v>
      </c>
    </row>
    <row r="68" spans="1:12" s="110" customFormat="1" ht="12" customHeight="1" x14ac:dyDescent="0.2">
      <c r="A68" s="118"/>
      <c r="B68" s="121" t="s">
        <v>109</v>
      </c>
      <c r="C68" s="113">
        <v>64.236461729321135</v>
      </c>
      <c r="D68" s="235">
        <v>22265</v>
      </c>
      <c r="E68" s="236">
        <v>22306</v>
      </c>
      <c r="F68" s="236">
        <v>22564</v>
      </c>
      <c r="G68" s="236">
        <v>22579</v>
      </c>
      <c r="H68" s="140">
        <v>22651</v>
      </c>
      <c r="I68" s="115">
        <v>-386</v>
      </c>
      <c r="J68" s="116">
        <v>-1.7041190234426735</v>
      </c>
    </row>
    <row r="69" spans="1:12" s="110" customFormat="1" ht="12" customHeight="1" x14ac:dyDescent="0.2">
      <c r="A69" s="118"/>
      <c r="B69" s="121" t="s">
        <v>110</v>
      </c>
      <c r="C69" s="113">
        <v>23.167248492542051</v>
      </c>
      <c r="D69" s="235">
        <v>8030</v>
      </c>
      <c r="E69" s="236">
        <v>7985</v>
      </c>
      <c r="F69" s="236">
        <v>7952</v>
      </c>
      <c r="G69" s="236">
        <v>7864</v>
      </c>
      <c r="H69" s="140">
        <v>7763</v>
      </c>
      <c r="I69" s="115">
        <v>267</v>
      </c>
      <c r="J69" s="116">
        <v>3.439391987633647</v>
      </c>
    </row>
    <row r="70" spans="1:12" s="110" customFormat="1" ht="12" customHeight="1" x14ac:dyDescent="0.2">
      <c r="A70" s="120"/>
      <c r="B70" s="121" t="s">
        <v>111</v>
      </c>
      <c r="C70" s="113">
        <v>1.3415654481982633</v>
      </c>
      <c r="D70" s="235">
        <v>465</v>
      </c>
      <c r="E70" s="236">
        <v>486</v>
      </c>
      <c r="F70" s="236">
        <v>476</v>
      </c>
      <c r="G70" s="236">
        <v>466</v>
      </c>
      <c r="H70" s="140">
        <v>432</v>
      </c>
      <c r="I70" s="115">
        <v>33</v>
      </c>
      <c r="J70" s="116">
        <v>7.6388888888888893</v>
      </c>
    </row>
    <row r="71" spans="1:12" s="110" customFormat="1" ht="12" customHeight="1" x14ac:dyDescent="0.2">
      <c r="A71" s="120"/>
      <c r="B71" s="121" t="s">
        <v>112</v>
      </c>
      <c r="C71" s="113">
        <v>0.3231297423617322</v>
      </c>
      <c r="D71" s="235">
        <v>112</v>
      </c>
      <c r="E71" s="236">
        <v>119</v>
      </c>
      <c r="F71" s="236">
        <v>136</v>
      </c>
      <c r="G71" s="236">
        <v>124</v>
      </c>
      <c r="H71" s="140">
        <v>118</v>
      </c>
      <c r="I71" s="115">
        <v>-6</v>
      </c>
      <c r="J71" s="116">
        <v>-5.0847457627118642</v>
      </c>
    </row>
    <row r="72" spans="1:12" s="110" customFormat="1" ht="12" customHeight="1" x14ac:dyDescent="0.2">
      <c r="A72" s="118" t="s">
        <v>113</v>
      </c>
      <c r="B72" s="119" t="s">
        <v>181</v>
      </c>
      <c r="C72" s="113">
        <v>72.135829895271343</v>
      </c>
      <c r="D72" s="235">
        <v>25003</v>
      </c>
      <c r="E72" s="236">
        <v>25210</v>
      </c>
      <c r="F72" s="236">
        <v>25558</v>
      </c>
      <c r="G72" s="236">
        <v>25156</v>
      </c>
      <c r="H72" s="140">
        <v>25300</v>
      </c>
      <c r="I72" s="115">
        <v>-297</v>
      </c>
      <c r="J72" s="116">
        <v>-1.173913043478261</v>
      </c>
    </row>
    <row r="73" spans="1:12" s="110" customFormat="1" ht="12" customHeight="1" x14ac:dyDescent="0.2">
      <c r="A73" s="118"/>
      <c r="B73" s="119" t="s">
        <v>182</v>
      </c>
      <c r="C73" s="113">
        <v>27.864170104728657</v>
      </c>
      <c r="D73" s="115">
        <v>9658</v>
      </c>
      <c r="E73" s="114">
        <v>9673</v>
      </c>
      <c r="F73" s="114">
        <v>9671</v>
      </c>
      <c r="G73" s="114">
        <v>9553</v>
      </c>
      <c r="H73" s="140">
        <v>9517</v>
      </c>
      <c r="I73" s="115">
        <v>141</v>
      </c>
      <c r="J73" s="116">
        <v>1.4815593149101607</v>
      </c>
    </row>
    <row r="74" spans="1:12" s="110" customFormat="1" ht="12" customHeight="1" x14ac:dyDescent="0.2">
      <c r="A74" s="118" t="s">
        <v>113</v>
      </c>
      <c r="B74" s="119" t="s">
        <v>116</v>
      </c>
      <c r="C74" s="113">
        <v>91.797697700585672</v>
      </c>
      <c r="D74" s="115">
        <v>31818</v>
      </c>
      <c r="E74" s="114">
        <v>32069</v>
      </c>
      <c r="F74" s="114">
        <v>32344</v>
      </c>
      <c r="G74" s="114">
        <v>31926</v>
      </c>
      <c r="H74" s="140">
        <v>32136</v>
      </c>
      <c r="I74" s="115">
        <v>-318</v>
      </c>
      <c r="J74" s="116">
        <v>-0.98954443614637788</v>
      </c>
    </row>
    <row r="75" spans="1:12" s="110" customFormat="1" ht="12" customHeight="1" x14ac:dyDescent="0.2">
      <c r="A75" s="142"/>
      <c r="B75" s="124" t="s">
        <v>117</v>
      </c>
      <c r="C75" s="125">
        <v>8.1849917775020913</v>
      </c>
      <c r="D75" s="143">
        <v>2837</v>
      </c>
      <c r="E75" s="144">
        <v>2810</v>
      </c>
      <c r="F75" s="144">
        <v>2880</v>
      </c>
      <c r="G75" s="144">
        <v>2775</v>
      </c>
      <c r="H75" s="145">
        <v>2672</v>
      </c>
      <c r="I75" s="143">
        <v>165</v>
      </c>
      <c r="J75" s="146">
        <v>6.1751497005988023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31966</v>
      </c>
      <c r="G11" s="114">
        <v>32065</v>
      </c>
      <c r="H11" s="114">
        <v>32309</v>
      </c>
      <c r="I11" s="114">
        <v>31659</v>
      </c>
      <c r="J11" s="140">
        <v>31559</v>
      </c>
      <c r="K11" s="114">
        <v>407</v>
      </c>
      <c r="L11" s="116">
        <v>1.2896479609620077</v>
      </c>
    </row>
    <row r="12" spans="1:17" s="110" customFormat="1" ht="24.95" customHeight="1" x14ac:dyDescent="0.2">
      <c r="A12" s="604" t="s">
        <v>185</v>
      </c>
      <c r="B12" s="605"/>
      <c r="C12" s="605"/>
      <c r="D12" s="606"/>
      <c r="E12" s="113">
        <v>49.058374522930613</v>
      </c>
      <c r="F12" s="115">
        <v>15682</v>
      </c>
      <c r="G12" s="114">
        <v>15762</v>
      </c>
      <c r="H12" s="114">
        <v>15950</v>
      </c>
      <c r="I12" s="114">
        <v>15558</v>
      </c>
      <c r="J12" s="140">
        <v>15472</v>
      </c>
      <c r="K12" s="114">
        <v>210</v>
      </c>
      <c r="L12" s="116">
        <v>1.3572905894519132</v>
      </c>
    </row>
    <row r="13" spans="1:17" s="110" customFormat="1" ht="15" customHeight="1" x14ac:dyDescent="0.2">
      <c r="A13" s="120"/>
      <c r="B13" s="612" t="s">
        <v>107</v>
      </c>
      <c r="C13" s="612"/>
      <c r="E13" s="113">
        <v>50.941625477069387</v>
      </c>
      <c r="F13" s="115">
        <v>16284</v>
      </c>
      <c r="G13" s="114">
        <v>16303</v>
      </c>
      <c r="H13" s="114">
        <v>16359</v>
      </c>
      <c r="I13" s="114">
        <v>16101</v>
      </c>
      <c r="J13" s="140">
        <v>16087</v>
      </c>
      <c r="K13" s="114">
        <v>197</v>
      </c>
      <c r="L13" s="116">
        <v>1.2245912848884193</v>
      </c>
    </row>
    <row r="14" spans="1:17" s="110" customFormat="1" ht="24.95" customHeight="1" x14ac:dyDescent="0.2">
      <c r="A14" s="604" t="s">
        <v>186</v>
      </c>
      <c r="B14" s="605"/>
      <c r="C14" s="605"/>
      <c r="D14" s="606"/>
      <c r="E14" s="113">
        <v>10.964775073515611</v>
      </c>
      <c r="F14" s="115">
        <v>3505</v>
      </c>
      <c r="G14" s="114">
        <v>3679</v>
      </c>
      <c r="H14" s="114">
        <v>3819</v>
      </c>
      <c r="I14" s="114">
        <v>3381</v>
      </c>
      <c r="J14" s="140">
        <v>3508</v>
      </c>
      <c r="K14" s="114">
        <v>-3</v>
      </c>
      <c r="L14" s="116">
        <v>-8.551881413911061E-2</v>
      </c>
    </row>
    <row r="15" spans="1:17" s="110" customFormat="1" ht="15" customHeight="1" x14ac:dyDescent="0.2">
      <c r="A15" s="120"/>
      <c r="B15" s="119"/>
      <c r="C15" s="258" t="s">
        <v>106</v>
      </c>
      <c r="E15" s="113">
        <v>56.005706134094154</v>
      </c>
      <c r="F15" s="115">
        <v>1963</v>
      </c>
      <c r="G15" s="114">
        <v>2090</v>
      </c>
      <c r="H15" s="114">
        <v>2188</v>
      </c>
      <c r="I15" s="114">
        <v>1936</v>
      </c>
      <c r="J15" s="140">
        <v>2009</v>
      </c>
      <c r="K15" s="114">
        <v>-46</v>
      </c>
      <c r="L15" s="116">
        <v>-2.2896963663514187</v>
      </c>
    </row>
    <row r="16" spans="1:17" s="110" customFormat="1" ht="15" customHeight="1" x14ac:dyDescent="0.2">
      <c r="A16" s="120"/>
      <c r="B16" s="119"/>
      <c r="C16" s="258" t="s">
        <v>107</v>
      </c>
      <c r="E16" s="113">
        <v>43.994293865905846</v>
      </c>
      <c r="F16" s="115">
        <v>1542</v>
      </c>
      <c r="G16" s="114">
        <v>1589</v>
      </c>
      <c r="H16" s="114">
        <v>1631</v>
      </c>
      <c r="I16" s="114">
        <v>1445</v>
      </c>
      <c r="J16" s="140">
        <v>1499</v>
      </c>
      <c r="K16" s="114">
        <v>43</v>
      </c>
      <c r="L16" s="116">
        <v>2.8685790527018011</v>
      </c>
    </row>
    <row r="17" spans="1:12" s="110" customFormat="1" ht="15" customHeight="1" x14ac:dyDescent="0.2">
      <c r="A17" s="120"/>
      <c r="B17" s="121" t="s">
        <v>109</v>
      </c>
      <c r="C17" s="258"/>
      <c r="E17" s="113">
        <v>65.03472439466934</v>
      </c>
      <c r="F17" s="115">
        <v>20789</v>
      </c>
      <c r="G17" s="114">
        <v>20777</v>
      </c>
      <c r="H17" s="114">
        <v>20934</v>
      </c>
      <c r="I17" s="114">
        <v>20858</v>
      </c>
      <c r="J17" s="140">
        <v>20784</v>
      </c>
      <c r="K17" s="114">
        <v>5</v>
      </c>
      <c r="L17" s="116">
        <v>2.4056966897613549E-2</v>
      </c>
    </row>
    <row r="18" spans="1:12" s="110" customFormat="1" ht="15" customHeight="1" x14ac:dyDescent="0.2">
      <c r="A18" s="120"/>
      <c r="B18" s="119"/>
      <c r="C18" s="258" t="s">
        <v>106</v>
      </c>
      <c r="E18" s="113">
        <v>48.164894896339412</v>
      </c>
      <c r="F18" s="115">
        <v>10013</v>
      </c>
      <c r="G18" s="114">
        <v>9992</v>
      </c>
      <c r="H18" s="114">
        <v>10097</v>
      </c>
      <c r="I18" s="114">
        <v>10017</v>
      </c>
      <c r="J18" s="140">
        <v>9932</v>
      </c>
      <c r="K18" s="114">
        <v>81</v>
      </c>
      <c r="L18" s="116">
        <v>0.815545710833669</v>
      </c>
    </row>
    <row r="19" spans="1:12" s="110" customFormat="1" ht="15" customHeight="1" x14ac:dyDescent="0.2">
      <c r="A19" s="120"/>
      <c r="B19" s="119"/>
      <c r="C19" s="258" t="s">
        <v>107</v>
      </c>
      <c r="E19" s="113">
        <v>51.835105103660588</v>
      </c>
      <c r="F19" s="115">
        <v>10776</v>
      </c>
      <c r="G19" s="114">
        <v>10785</v>
      </c>
      <c r="H19" s="114">
        <v>10837</v>
      </c>
      <c r="I19" s="114">
        <v>10841</v>
      </c>
      <c r="J19" s="140">
        <v>10852</v>
      </c>
      <c r="K19" s="114">
        <v>-76</v>
      </c>
      <c r="L19" s="116">
        <v>-0.70033173608551424</v>
      </c>
    </row>
    <row r="20" spans="1:12" s="110" customFormat="1" ht="15" customHeight="1" x14ac:dyDescent="0.2">
      <c r="A20" s="120"/>
      <c r="B20" s="121" t="s">
        <v>110</v>
      </c>
      <c r="C20" s="258"/>
      <c r="E20" s="113">
        <v>22.533316648939497</v>
      </c>
      <c r="F20" s="115">
        <v>7203</v>
      </c>
      <c r="G20" s="114">
        <v>7124</v>
      </c>
      <c r="H20" s="114">
        <v>7086</v>
      </c>
      <c r="I20" s="114">
        <v>6963</v>
      </c>
      <c r="J20" s="140">
        <v>6835</v>
      </c>
      <c r="K20" s="114">
        <v>368</v>
      </c>
      <c r="L20" s="116">
        <v>5.3840526700804681</v>
      </c>
    </row>
    <row r="21" spans="1:12" s="110" customFormat="1" ht="15" customHeight="1" x14ac:dyDescent="0.2">
      <c r="A21" s="120"/>
      <c r="B21" s="119"/>
      <c r="C21" s="258" t="s">
        <v>106</v>
      </c>
      <c r="E21" s="113">
        <v>47.327502429543244</v>
      </c>
      <c r="F21" s="115">
        <v>3409</v>
      </c>
      <c r="G21" s="114">
        <v>3375</v>
      </c>
      <c r="H21" s="114">
        <v>3373</v>
      </c>
      <c r="I21" s="114">
        <v>3320</v>
      </c>
      <c r="J21" s="140">
        <v>3256</v>
      </c>
      <c r="K21" s="114">
        <v>153</v>
      </c>
      <c r="L21" s="116">
        <v>4.6990171990171987</v>
      </c>
    </row>
    <row r="22" spans="1:12" s="110" customFormat="1" ht="15" customHeight="1" x14ac:dyDescent="0.2">
      <c r="A22" s="120"/>
      <c r="B22" s="119"/>
      <c r="C22" s="258" t="s">
        <v>107</v>
      </c>
      <c r="E22" s="113">
        <v>52.672497570456756</v>
      </c>
      <c r="F22" s="115">
        <v>3794</v>
      </c>
      <c r="G22" s="114">
        <v>3749</v>
      </c>
      <c r="H22" s="114">
        <v>3713</v>
      </c>
      <c r="I22" s="114">
        <v>3643</v>
      </c>
      <c r="J22" s="140">
        <v>3579</v>
      </c>
      <c r="K22" s="114">
        <v>215</v>
      </c>
      <c r="L22" s="116">
        <v>6.0072645990500142</v>
      </c>
    </row>
    <row r="23" spans="1:12" s="110" customFormat="1" ht="15" customHeight="1" x14ac:dyDescent="0.2">
      <c r="A23" s="120"/>
      <c r="B23" s="121" t="s">
        <v>111</v>
      </c>
      <c r="C23" s="258"/>
      <c r="E23" s="113">
        <v>1.4671838828755552</v>
      </c>
      <c r="F23" s="115">
        <v>469</v>
      </c>
      <c r="G23" s="114">
        <v>485</v>
      </c>
      <c r="H23" s="114">
        <v>470</v>
      </c>
      <c r="I23" s="114">
        <v>457</v>
      </c>
      <c r="J23" s="140">
        <v>432</v>
      </c>
      <c r="K23" s="114">
        <v>37</v>
      </c>
      <c r="L23" s="116">
        <v>8.5648148148148149</v>
      </c>
    </row>
    <row r="24" spans="1:12" s="110" customFormat="1" ht="15" customHeight="1" x14ac:dyDescent="0.2">
      <c r="A24" s="120"/>
      <c r="B24" s="119"/>
      <c r="C24" s="258" t="s">
        <v>106</v>
      </c>
      <c r="E24" s="113">
        <v>63.326226012793178</v>
      </c>
      <c r="F24" s="115">
        <v>297</v>
      </c>
      <c r="G24" s="114">
        <v>305</v>
      </c>
      <c r="H24" s="114">
        <v>292</v>
      </c>
      <c r="I24" s="114">
        <v>285</v>
      </c>
      <c r="J24" s="140">
        <v>275</v>
      </c>
      <c r="K24" s="114">
        <v>22</v>
      </c>
      <c r="L24" s="116">
        <v>8</v>
      </c>
    </row>
    <row r="25" spans="1:12" s="110" customFormat="1" ht="15" customHeight="1" x14ac:dyDescent="0.2">
      <c r="A25" s="120"/>
      <c r="B25" s="119"/>
      <c r="C25" s="258" t="s">
        <v>107</v>
      </c>
      <c r="E25" s="113">
        <v>36.673773987206822</v>
      </c>
      <c r="F25" s="115">
        <v>172</v>
      </c>
      <c r="G25" s="114">
        <v>180</v>
      </c>
      <c r="H25" s="114">
        <v>178</v>
      </c>
      <c r="I25" s="114">
        <v>172</v>
      </c>
      <c r="J25" s="140">
        <v>157</v>
      </c>
      <c r="K25" s="114">
        <v>15</v>
      </c>
      <c r="L25" s="116">
        <v>9.5541401273885356</v>
      </c>
    </row>
    <row r="26" spans="1:12" s="110" customFormat="1" ht="15" customHeight="1" x14ac:dyDescent="0.2">
      <c r="A26" s="120"/>
      <c r="C26" s="121" t="s">
        <v>187</v>
      </c>
      <c r="D26" s="110" t="s">
        <v>188</v>
      </c>
      <c r="E26" s="113">
        <v>0.31908903209660266</v>
      </c>
      <c r="F26" s="115">
        <v>102</v>
      </c>
      <c r="G26" s="114">
        <v>108</v>
      </c>
      <c r="H26" s="114">
        <v>126</v>
      </c>
      <c r="I26" s="114">
        <v>114</v>
      </c>
      <c r="J26" s="140">
        <v>106</v>
      </c>
      <c r="K26" s="114">
        <v>-4</v>
      </c>
      <c r="L26" s="116">
        <v>-3.7735849056603774</v>
      </c>
    </row>
    <row r="27" spans="1:12" s="110" customFormat="1" ht="15" customHeight="1" x14ac:dyDescent="0.2">
      <c r="A27" s="120"/>
      <c r="B27" s="119"/>
      <c r="D27" s="259" t="s">
        <v>106</v>
      </c>
      <c r="E27" s="113">
        <v>47.058823529411768</v>
      </c>
      <c r="F27" s="115">
        <v>48</v>
      </c>
      <c r="G27" s="114">
        <v>52</v>
      </c>
      <c r="H27" s="114">
        <v>57</v>
      </c>
      <c r="I27" s="114">
        <v>55</v>
      </c>
      <c r="J27" s="140">
        <v>52</v>
      </c>
      <c r="K27" s="114">
        <v>-4</v>
      </c>
      <c r="L27" s="116">
        <v>-7.6923076923076925</v>
      </c>
    </row>
    <row r="28" spans="1:12" s="110" customFormat="1" ht="15" customHeight="1" x14ac:dyDescent="0.2">
      <c r="A28" s="120"/>
      <c r="B28" s="119"/>
      <c r="D28" s="259" t="s">
        <v>107</v>
      </c>
      <c r="E28" s="113">
        <v>52.941176470588232</v>
      </c>
      <c r="F28" s="115">
        <v>54</v>
      </c>
      <c r="G28" s="114">
        <v>56</v>
      </c>
      <c r="H28" s="114">
        <v>69</v>
      </c>
      <c r="I28" s="114">
        <v>59</v>
      </c>
      <c r="J28" s="140">
        <v>54</v>
      </c>
      <c r="K28" s="114">
        <v>0</v>
      </c>
      <c r="L28" s="116">
        <v>0</v>
      </c>
    </row>
    <row r="29" spans="1:12" s="110" customFormat="1" ht="24.95" customHeight="1" x14ac:dyDescent="0.2">
      <c r="A29" s="604" t="s">
        <v>189</v>
      </c>
      <c r="B29" s="605"/>
      <c r="C29" s="605"/>
      <c r="D29" s="606"/>
      <c r="E29" s="113">
        <v>89.929925545892516</v>
      </c>
      <c r="F29" s="115">
        <v>28747</v>
      </c>
      <c r="G29" s="114">
        <v>28860</v>
      </c>
      <c r="H29" s="114">
        <v>29052</v>
      </c>
      <c r="I29" s="114">
        <v>28560</v>
      </c>
      <c r="J29" s="140">
        <v>28567</v>
      </c>
      <c r="K29" s="114">
        <v>180</v>
      </c>
      <c r="L29" s="116">
        <v>0.6300976651380964</v>
      </c>
    </row>
    <row r="30" spans="1:12" s="110" customFormat="1" ht="15" customHeight="1" x14ac:dyDescent="0.2">
      <c r="A30" s="120"/>
      <c r="B30" s="119"/>
      <c r="C30" s="258" t="s">
        <v>106</v>
      </c>
      <c r="E30" s="113">
        <v>47.424079034334021</v>
      </c>
      <c r="F30" s="115">
        <v>13633</v>
      </c>
      <c r="G30" s="114">
        <v>13725</v>
      </c>
      <c r="H30" s="114">
        <v>13873</v>
      </c>
      <c r="I30" s="114">
        <v>13592</v>
      </c>
      <c r="J30" s="140">
        <v>13585</v>
      </c>
      <c r="K30" s="114">
        <v>48</v>
      </c>
      <c r="L30" s="116">
        <v>0.35333087964666909</v>
      </c>
    </row>
    <row r="31" spans="1:12" s="110" customFormat="1" ht="15" customHeight="1" x14ac:dyDescent="0.2">
      <c r="A31" s="120"/>
      <c r="B31" s="119"/>
      <c r="C31" s="258" t="s">
        <v>107</v>
      </c>
      <c r="E31" s="113">
        <v>52.575920965665979</v>
      </c>
      <c r="F31" s="115">
        <v>15114</v>
      </c>
      <c r="G31" s="114">
        <v>15135</v>
      </c>
      <c r="H31" s="114">
        <v>15179</v>
      </c>
      <c r="I31" s="114">
        <v>14968</v>
      </c>
      <c r="J31" s="140">
        <v>14982</v>
      </c>
      <c r="K31" s="114">
        <v>132</v>
      </c>
      <c r="L31" s="116">
        <v>0.88105726872246692</v>
      </c>
    </row>
    <row r="32" spans="1:12" s="110" customFormat="1" ht="15" customHeight="1" x14ac:dyDescent="0.2">
      <c r="A32" s="120"/>
      <c r="B32" s="119" t="s">
        <v>117</v>
      </c>
      <c r="C32" s="258"/>
      <c r="E32" s="113">
        <v>10.051304511042984</v>
      </c>
      <c r="F32" s="115">
        <v>3213</v>
      </c>
      <c r="G32" s="114">
        <v>3200</v>
      </c>
      <c r="H32" s="114">
        <v>3251</v>
      </c>
      <c r="I32" s="114">
        <v>3090</v>
      </c>
      <c r="J32" s="140">
        <v>2985</v>
      </c>
      <c r="K32" s="114">
        <v>228</v>
      </c>
      <c r="L32" s="116">
        <v>7.6381909547738696</v>
      </c>
    </row>
    <row r="33" spans="1:12" s="110" customFormat="1" ht="15" customHeight="1" x14ac:dyDescent="0.2">
      <c r="A33" s="120"/>
      <c r="B33" s="119"/>
      <c r="C33" s="258" t="s">
        <v>106</v>
      </c>
      <c r="E33" s="113">
        <v>63.647681294740117</v>
      </c>
      <c r="F33" s="115">
        <v>2045</v>
      </c>
      <c r="G33" s="114">
        <v>2033</v>
      </c>
      <c r="H33" s="114">
        <v>2072</v>
      </c>
      <c r="I33" s="114">
        <v>1959</v>
      </c>
      <c r="J33" s="140">
        <v>1882</v>
      </c>
      <c r="K33" s="114">
        <v>163</v>
      </c>
      <c r="L33" s="116">
        <v>8.6609989373007448</v>
      </c>
    </row>
    <row r="34" spans="1:12" s="110" customFormat="1" ht="15" customHeight="1" x14ac:dyDescent="0.2">
      <c r="A34" s="120"/>
      <c r="B34" s="119"/>
      <c r="C34" s="258" t="s">
        <v>107</v>
      </c>
      <c r="E34" s="113">
        <v>36.352318705259883</v>
      </c>
      <c r="F34" s="115">
        <v>1168</v>
      </c>
      <c r="G34" s="114">
        <v>1167</v>
      </c>
      <c r="H34" s="114">
        <v>1179</v>
      </c>
      <c r="I34" s="114">
        <v>1131</v>
      </c>
      <c r="J34" s="140">
        <v>1103</v>
      </c>
      <c r="K34" s="114">
        <v>65</v>
      </c>
      <c r="L34" s="116">
        <v>5.8930190389845878</v>
      </c>
    </row>
    <row r="35" spans="1:12" s="110" customFormat="1" ht="24.95" customHeight="1" x14ac:dyDescent="0.2">
      <c r="A35" s="604" t="s">
        <v>190</v>
      </c>
      <c r="B35" s="605"/>
      <c r="C35" s="605"/>
      <c r="D35" s="606"/>
      <c r="E35" s="113">
        <v>71.213163986735907</v>
      </c>
      <c r="F35" s="115">
        <v>22764</v>
      </c>
      <c r="G35" s="114">
        <v>22890</v>
      </c>
      <c r="H35" s="114">
        <v>23113</v>
      </c>
      <c r="I35" s="114">
        <v>22532</v>
      </c>
      <c r="J35" s="140">
        <v>22534</v>
      </c>
      <c r="K35" s="114">
        <v>230</v>
      </c>
      <c r="L35" s="116">
        <v>1.0206798615425579</v>
      </c>
    </row>
    <row r="36" spans="1:12" s="110" customFormat="1" ht="15" customHeight="1" x14ac:dyDescent="0.2">
      <c r="A36" s="120"/>
      <c r="B36" s="119"/>
      <c r="C36" s="258" t="s">
        <v>106</v>
      </c>
      <c r="E36" s="113">
        <v>63.090845194166228</v>
      </c>
      <c r="F36" s="115">
        <v>14362</v>
      </c>
      <c r="G36" s="114">
        <v>14435</v>
      </c>
      <c r="H36" s="114">
        <v>14626</v>
      </c>
      <c r="I36" s="114">
        <v>14269</v>
      </c>
      <c r="J36" s="140">
        <v>14226</v>
      </c>
      <c r="K36" s="114">
        <v>136</v>
      </c>
      <c r="L36" s="116">
        <v>0.95599606354562072</v>
      </c>
    </row>
    <row r="37" spans="1:12" s="110" customFormat="1" ht="15" customHeight="1" x14ac:dyDescent="0.2">
      <c r="A37" s="120"/>
      <c r="B37" s="119"/>
      <c r="C37" s="258" t="s">
        <v>107</v>
      </c>
      <c r="E37" s="113">
        <v>36.909154805833772</v>
      </c>
      <c r="F37" s="115">
        <v>8402</v>
      </c>
      <c r="G37" s="114">
        <v>8455</v>
      </c>
      <c r="H37" s="114">
        <v>8487</v>
      </c>
      <c r="I37" s="114">
        <v>8263</v>
      </c>
      <c r="J37" s="140">
        <v>8308</v>
      </c>
      <c r="K37" s="114">
        <v>94</v>
      </c>
      <c r="L37" s="116">
        <v>1.1314395763119884</v>
      </c>
    </row>
    <row r="38" spans="1:12" s="110" customFormat="1" ht="15" customHeight="1" x14ac:dyDescent="0.2">
      <c r="A38" s="120"/>
      <c r="B38" s="119" t="s">
        <v>182</v>
      </c>
      <c r="C38" s="258"/>
      <c r="E38" s="113">
        <v>28.786836013264093</v>
      </c>
      <c r="F38" s="115">
        <v>9202</v>
      </c>
      <c r="G38" s="114">
        <v>9175</v>
      </c>
      <c r="H38" s="114">
        <v>9196</v>
      </c>
      <c r="I38" s="114">
        <v>9127</v>
      </c>
      <c r="J38" s="140">
        <v>9025</v>
      </c>
      <c r="K38" s="114">
        <v>177</v>
      </c>
      <c r="L38" s="116">
        <v>1.9612188365650969</v>
      </c>
    </row>
    <row r="39" spans="1:12" s="110" customFormat="1" ht="15" customHeight="1" x14ac:dyDescent="0.2">
      <c r="A39" s="120"/>
      <c r="B39" s="119"/>
      <c r="C39" s="258" t="s">
        <v>106</v>
      </c>
      <c r="E39" s="113">
        <v>14.344707672245164</v>
      </c>
      <c r="F39" s="115">
        <v>1320</v>
      </c>
      <c r="G39" s="114">
        <v>1327</v>
      </c>
      <c r="H39" s="114">
        <v>1324</v>
      </c>
      <c r="I39" s="114">
        <v>1289</v>
      </c>
      <c r="J39" s="140">
        <v>1246</v>
      </c>
      <c r="K39" s="114">
        <v>74</v>
      </c>
      <c r="L39" s="116">
        <v>5.9390048154093096</v>
      </c>
    </row>
    <row r="40" spans="1:12" s="110" customFormat="1" ht="15" customHeight="1" x14ac:dyDescent="0.2">
      <c r="A40" s="120"/>
      <c r="B40" s="119"/>
      <c r="C40" s="258" t="s">
        <v>107</v>
      </c>
      <c r="E40" s="113">
        <v>85.655292327754836</v>
      </c>
      <c r="F40" s="115">
        <v>7882</v>
      </c>
      <c r="G40" s="114">
        <v>7848</v>
      </c>
      <c r="H40" s="114">
        <v>7872</v>
      </c>
      <c r="I40" s="114">
        <v>7838</v>
      </c>
      <c r="J40" s="140">
        <v>7779</v>
      </c>
      <c r="K40" s="114">
        <v>103</v>
      </c>
      <c r="L40" s="116">
        <v>1.3240776449415093</v>
      </c>
    </row>
    <row r="41" spans="1:12" s="110" customFormat="1" ht="24.75" customHeight="1" x14ac:dyDescent="0.2">
      <c r="A41" s="604" t="s">
        <v>519</v>
      </c>
      <c r="B41" s="605"/>
      <c r="C41" s="605"/>
      <c r="D41" s="606"/>
      <c r="E41" s="113">
        <v>5.7154476631420881</v>
      </c>
      <c r="F41" s="115">
        <v>1827</v>
      </c>
      <c r="G41" s="114">
        <v>2031</v>
      </c>
      <c r="H41" s="114">
        <v>2045</v>
      </c>
      <c r="I41" s="114">
        <v>1582</v>
      </c>
      <c r="J41" s="140">
        <v>1799</v>
      </c>
      <c r="K41" s="114">
        <v>28</v>
      </c>
      <c r="L41" s="116">
        <v>1.556420233463035</v>
      </c>
    </row>
    <row r="42" spans="1:12" s="110" customFormat="1" ht="15" customHeight="1" x14ac:dyDescent="0.2">
      <c r="A42" s="120"/>
      <c r="B42" s="119"/>
      <c r="C42" s="258" t="s">
        <v>106</v>
      </c>
      <c r="E42" s="113">
        <v>58.511220580186098</v>
      </c>
      <c r="F42" s="115">
        <v>1069</v>
      </c>
      <c r="G42" s="114">
        <v>1207</v>
      </c>
      <c r="H42" s="114">
        <v>1219</v>
      </c>
      <c r="I42" s="114">
        <v>929</v>
      </c>
      <c r="J42" s="140">
        <v>1038</v>
      </c>
      <c r="K42" s="114">
        <v>31</v>
      </c>
      <c r="L42" s="116">
        <v>2.9865125240847785</v>
      </c>
    </row>
    <row r="43" spans="1:12" s="110" customFormat="1" ht="15" customHeight="1" x14ac:dyDescent="0.2">
      <c r="A43" s="123"/>
      <c r="B43" s="124"/>
      <c r="C43" s="260" t="s">
        <v>107</v>
      </c>
      <c r="D43" s="261"/>
      <c r="E43" s="125">
        <v>41.488779419813902</v>
      </c>
      <c r="F43" s="143">
        <v>758</v>
      </c>
      <c r="G43" s="144">
        <v>824</v>
      </c>
      <c r="H43" s="144">
        <v>826</v>
      </c>
      <c r="I43" s="144">
        <v>653</v>
      </c>
      <c r="J43" s="145">
        <v>761</v>
      </c>
      <c r="K43" s="144">
        <v>-3</v>
      </c>
      <c r="L43" s="146">
        <v>-0.39421813403416556</v>
      </c>
    </row>
    <row r="44" spans="1:12" s="110" customFormat="1" ht="45.75" customHeight="1" x14ac:dyDescent="0.2">
      <c r="A44" s="604" t="s">
        <v>191</v>
      </c>
      <c r="B44" s="605"/>
      <c r="C44" s="605"/>
      <c r="D44" s="606"/>
      <c r="E44" s="113">
        <v>0.42858036663955451</v>
      </c>
      <c r="F44" s="115">
        <v>137</v>
      </c>
      <c r="G44" s="114">
        <v>140</v>
      </c>
      <c r="H44" s="114">
        <v>141</v>
      </c>
      <c r="I44" s="114">
        <v>139</v>
      </c>
      <c r="J44" s="140">
        <v>43</v>
      </c>
      <c r="K44" s="114">
        <v>94</v>
      </c>
      <c r="L44" s="116">
        <v>218.6046511627907</v>
      </c>
    </row>
    <row r="45" spans="1:12" s="110" customFormat="1" ht="15" customHeight="1" x14ac:dyDescent="0.2">
      <c r="A45" s="120"/>
      <c r="B45" s="119"/>
      <c r="C45" s="258" t="s">
        <v>106</v>
      </c>
      <c r="E45" s="113">
        <v>62.773722627737229</v>
      </c>
      <c r="F45" s="115">
        <v>86</v>
      </c>
      <c r="G45" s="114">
        <v>89</v>
      </c>
      <c r="H45" s="114">
        <v>90</v>
      </c>
      <c r="I45" s="114">
        <v>89</v>
      </c>
      <c r="J45" s="140">
        <v>29</v>
      </c>
      <c r="K45" s="114">
        <v>57</v>
      </c>
      <c r="L45" s="116">
        <v>196.55172413793105</v>
      </c>
    </row>
    <row r="46" spans="1:12" s="110" customFormat="1" ht="15" customHeight="1" x14ac:dyDescent="0.2">
      <c r="A46" s="123"/>
      <c r="B46" s="124"/>
      <c r="C46" s="260" t="s">
        <v>107</v>
      </c>
      <c r="D46" s="261"/>
      <c r="E46" s="125">
        <v>37.226277372262771</v>
      </c>
      <c r="F46" s="143">
        <v>51</v>
      </c>
      <c r="G46" s="144">
        <v>51</v>
      </c>
      <c r="H46" s="144">
        <v>51</v>
      </c>
      <c r="I46" s="144">
        <v>50</v>
      </c>
      <c r="J46" s="145">
        <v>14</v>
      </c>
      <c r="K46" s="144">
        <v>37</v>
      </c>
      <c r="L46" s="146" t="s">
        <v>514</v>
      </c>
    </row>
    <row r="47" spans="1:12" s="110" customFormat="1" ht="39" customHeight="1" x14ac:dyDescent="0.2">
      <c r="A47" s="604" t="s">
        <v>520</v>
      </c>
      <c r="B47" s="607"/>
      <c r="C47" s="607"/>
      <c r="D47" s="608"/>
      <c r="E47" s="113">
        <v>0.1814427829568917</v>
      </c>
      <c r="F47" s="115">
        <v>58</v>
      </c>
      <c r="G47" s="114">
        <v>62</v>
      </c>
      <c r="H47" s="114">
        <v>60</v>
      </c>
      <c r="I47" s="114">
        <v>54</v>
      </c>
      <c r="J47" s="140">
        <v>60</v>
      </c>
      <c r="K47" s="114">
        <v>-2</v>
      </c>
      <c r="L47" s="116">
        <v>-3.3333333333333335</v>
      </c>
    </row>
    <row r="48" spans="1:12" s="110" customFormat="1" ht="15" customHeight="1" x14ac:dyDescent="0.2">
      <c r="A48" s="120"/>
      <c r="B48" s="119"/>
      <c r="C48" s="258" t="s">
        <v>106</v>
      </c>
      <c r="E48" s="113">
        <v>37.931034482758619</v>
      </c>
      <c r="F48" s="115">
        <v>22</v>
      </c>
      <c r="G48" s="114">
        <v>26</v>
      </c>
      <c r="H48" s="114">
        <v>29</v>
      </c>
      <c r="I48" s="114">
        <v>25</v>
      </c>
      <c r="J48" s="140">
        <v>26</v>
      </c>
      <c r="K48" s="114">
        <v>-4</v>
      </c>
      <c r="L48" s="116">
        <v>-15.384615384615385</v>
      </c>
    </row>
    <row r="49" spans="1:12" s="110" customFormat="1" ht="15" customHeight="1" x14ac:dyDescent="0.2">
      <c r="A49" s="123"/>
      <c r="B49" s="124"/>
      <c r="C49" s="260" t="s">
        <v>107</v>
      </c>
      <c r="D49" s="261"/>
      <c r="E49" s="125">
        <v>62.068965517241381</v>
      </c>
      <c r="F49" s="143">
        <v>36</v>
      </c>
      <c r="G49" s="144">
        <v>36</v>
      </c>
      <c r="H49" s="144">
        <v>31</v>
      </c>
      <c r="I49" s="144">
        <v>29</v>
      </c>
      <c r="J49" s="145">
        <v>34</v>
      </c>
      <c r="K49" s="144">
        <v>2</v>
      </c>
      <c r="L49" s="146">
        <v>5.882352941176471</v>
      </c>
    </row>
    <row r="50" spans="1:12" s="110" customFormat="1" ht="24.95" customHeight="1" x14ac:dyDescent="0.2">
      <c r="A50" s="609" t="s">
        <v>192</v>
      </c>
      <c r="B50" s="610"/>
      <c r="C50" s="610"/>
      <c r="D50" s="611"/>
      <c r="E50" s="262">
        <v>13.677031846336734</v>
      </c>
      <c r="F50" s="263">
        <v>4372</v>
      </c>
      <c r="G50" s="264">
        <v>4551</v>
      </c>
      <c r="H50" s="264">
        <v>4624</v>
      </c>
      <c r="I50" s="264">
        <v>4205</v>
      </c>
      <c r="J50" s="265">
        <v>4214</v>
      </c>
      <c r="K50" s="263">
        <v>158</v>
      </c>
      <c r="L50" s="266">
        <v>3.7494067394399622</v>
      </c>
    </row>
    <row r="51" spans="1:12" s="110" customFormat="1" ht="15" customHeight="1" x14ac:dyDescent="0.2">
      <c r="A51" s="120"/>
      <c r="B51" s="119"/>
      <c r="C51" s="258" t="s">
        <v>106</v>
      </c>
      <c r="E51" s="113">
        <v>55.375114364135406</v>
      </c>
      <c r="F51" s="115">
        <v>2421</v>
      </c>
      <c r="G51" s="114">
        <v>2525</v>
      </c>
      <c r="H51" s="114">
        <v>2589</v>
      </c>
      <c r="I51" s="114">
        <v>2306</v>
      </c>
      <c r="J51" s="140">
        <v>2285</v>
      </c>
      <c r="K51" s="114">
        <v>136</v>
      </c>
      <c r="L51" s="116">
        <v>5.9518599562363237</v>
      </c>
    </row>
    <row r="52" spans="1:12" s="110" customFormat="1" ht="15" customHeight="1" x14ac:dyDescent="0.2">
      <c r="A52" s="120"/>
      <c r="B52" s="119"/>
      <c r="C52" s="258" t="s">
        <v>107</v>
      </c>
      <c r="E52" s="113">
        <v>44.624885635864594</v>
      </c>
      <c r="F52" s="115">
        <v>1951</v>
      </c>
      <c r="G52" s="114">
        <v>2026</v>
      </c>
      <c r="H52" s="114">
        <v>2035</v>
      </c>
      <c r="I52" s="114">
        <v>1899</v>
      </c>
      <c r="J52" s="140">
        <v>1929</v>
      </c>
      <c r="K52" s="114">
        <v>22</v>
      </c>
      <c r="L52" s="116">
        <v>1.1404872991187143</v>
      </c>
    </row>
    <row r="53" spans="1:12" s="110" customFormat="1" ht="15" customHeight="1" x14ac:dyDescent="0.2">
      <c r="A53" s="120"/>
      <c r="B53" s="119"/>
      <c r="C53" s="258" t="s">
        <v>187</v>
      </c>
      <c r="D53" s="110" t="s">
        <v>193</v>
      </c>
      <c r="E53" s="113">
        <v>30.146386093321134</v>
      </c>
      <c r="F53" s="115">
        <v>1318</v>
      </c>
      <c r="G53" s="114">
        <v>1531</v>
      </c>
      <c r="H53" s="114">
        <v>1553</v>
      </c>
      <c r="I53" s="114">
        <v>1186</v>
      </c>
      <c r="J53" s="140">
        <v>1305</v>
      </c>
      <c r="K53" s="114">
        <v>13</v>
      </c>
      <c r="L53" s="116">
        <v>0.99616858237547889</v>
      </c>
    </row>
    <row r="54" spans="1:12" s="110" customFormat="1" ht="15" customHeight="1" x14ac:dyDescent="0.2">
      <c r="A54" s="120"/>
      <c r="B54" s="119"/>
      <c r="D54" s="267" t="s">
        <v>194</v>
      </c>
      <c r="E54" s="113">
        <v>61.077389984825494</v>
      </c>
      <c r="F54" s="115">
        <v>805</v>
      </c>
      <c r="G54" s="114">
        <v>932</v>
      </c>
      <c r="H54" s="114">
        <v>973</v>
      </c>
      <c r="I54" s="114">
        <v>737</v>
      </c>
      <c r="J54" s="140">
        <v>795</v>
      </c>
      <c r="K54" s="114">
        <v>10</v>
      </c>
      <c r="L54" s="116">
        <v>1.2578616352201257</v>
      </c>
    </row>
    <row r="55" spans="1:12" s="110" customFormat="1" ht="15" customHeight="1" x14ac:dyDescent="0.2">
      <c r="A55" s="120"/>
      <c r="B55" s="119"/>
      <c r="D55" s="267" t="s">
        <v>195</v>
      </c>
      <c r="E55" s="113">
        <v>38.922610015174506</v>
      </c>
      <c r="F55" s="115">
        <v>513</v>
      </c>
      <c r="G55" s="114">
        <v>599</v>
      </c>
      <c r="H55" s="114">
        <v>580</v>
      </c>
      <c r="I55" s="114">
        <v>449</v>
      </c>
      <c r="J55" s="140">
        <v>510</v>
      </c>
      <c r="K55" s="114">
        <v>3</v>
      </c>
      <c r="L55" s="116">
        <v>0.58823529411764708</v>
      </c>
    </row>
    <row r="56" spans="1:12" s="110" customFormat="1" ht="15" customHeight="1" x14ac:dyDescent="0.2">
      <c r="A56" s="120"/>
      <c r="B56" s="119" t="s">
        <v>196</v>
      </c>
      <c r="C56" s="258"/>
      <c r="E56" s="113">
        <v>70.31846336732778</v>
      </c>
      <c r="F56" s="115">
        <v>22478</v>
      </c>
      <c r="G56" s="114">
        <v>22429</v>
      </c>
      <c r="H56" s="114">
        <v>22565</v>
      </c>
      <c r="I56" s="114">
        <v>22423</v>
      </c>
      <c r="J56" s="140">
        <v>22424</v>
      </c>
      <c r="K56" s="114">
        <v>54</v>
      </c>
      <c r="L56" s="116">
        <v>0.24081341419907243</v>
      </c>
    </row>
    <row r="57" spans="1:12" s="110" customFormat="1" ht="15" customHeight="1" x14ac:dyDescent="0.2">
      <c r="A57" s="120"/>
      <c r="B57" s="119"/>
      <c r="C57" s="258" t="s">
        <v>106</v>
      </c>
      <c r="E57" s="113">
        <v>46.863599964409644</v>
      </c>
      <c r="F57" s="115">
        <v>10534</v>
      </c>
      <c r="G57" s="114">
        <v>10528</v>
      </c>
      <c r="H57" s="114">
        <v>10615</v>
      </c>
      <c r="I57" s="114">
        <v>10552</v>
      </c>
      <c r="J57" s="140">
        <v>10566</v>
      </c>
      <c r="K57" s="114">
        <v>-32</v>
      </c>
      <c r="L57" s="116">
        <v>-0.3028582244936589</v>
      </c>
    </row>
    <row r="58" spans="1:12" s="110" customFormat="1" ht="15" customHeight="1" x14ac:dyDescent="0.2">
      <c r="A58" s="120"/>
      <c r="B58" s="119"/>
      <c r="C58" s="258" t="s">
        <v>107</v>
      </c>
      <c r="E58" s="113">
        <v>53.136400035590356</v>
      </c>
      <c r="F58" s="115">
        <v>11944</v>
      </c>
      <c r="G58" s="114">
        <v>11901</v>
      </c>
      <c r="H58" s="114">
        <v>11950</v>
      </c>
      <c r="I58" s="114">
        <v>11871</v>
      </c>
      <c r="J58" s="140">
        <v>11858</v>
      </c>
      <c r="K58" s="114">
        <v>86</v>
      </c>
      <c r="L58" s="116">
        <v>0.72524877719682912</v>
      </c>
    </row>
    <row r="59" spans="1:12" s="110" customFormat="1" ht="15" customHeight="1" x14ac:dyDescent="0.2">
      <c r="A59" s="120"/>
      <c r="B59" s="119"/>
      <c r="C59" s="258" t="s">
        <v>105</v>
      </c>
      <c r="D59" s="110" t="s">
        <v>197</v>
      </c>
      <c r="E59" s="113">
        <v>93.108817510454671</v>
      </c>
      <c r="F59" s="115">
        <v>20929</v>
      </c>
      <c r="G59" s="114">
        <v>20876</v>
      </c>
      <c r="H59" s="114">
        <v>20997</v>
      </c>
      <c r="I59" s="114">
        <v>20836</v>
      </c>
      <c r="J59" s="140">
        <v>20838</v>
      </c>
      <c r="K59" s="114">
        <v>91</v>
      </c>
      <c r="L59" s="116">
        <v>0.43670217871196854</v>
      </c>
    </row>
    <row r="60" spans="1:12" s="110" customFormat="1" ht="15" customHeight="1" x14ac:dyDescent="0.2">
      <c r="A60" s="120"/>
      <c r="B60" s="119"/>
      <c r="C60" s="258"/>
      <c r="D60" s="267" t="s">
        <v>198</v>
      </c>
      <c r="E60" s="113">
        <v>44.93764632806154</v>
      </c>
      <c r="F60" s="115">
        <v>9405</v>
      </c>
      <c r="G60" s="114">
        <v>9399</v>
      </c>
      <c r="H60" s="114">
        <v>9468</v>
      </c>
      <c r="I60" s="114">
        <v>9393</v>
      </c>
      <c r="J60" s="140">
        <v>9410</v>
      </c>
      <c r="K60" s="114">
        <v>-5</v>
      </c>
      <c r="L60" s="116">
        <v>-5.3134962805526036E-2</v>
      </c>
    </row>
    <row r="61" spans="1:12" s="110" customFormat="1" ht="15" customHeight="1" x14ac:dyDescent="0.2">
      <c r="A61" s="120"/>
      <c r="B61" s="119"/>
      <c r="C61" s="258"/>
      <c r="D61" s="267" t="s">
        <v>199</v>
      </c>
      <c r="E61" s="113">
        <v>55.06235367193846</v>
      </c>
      <c r="F61" s="115">
        <v>11524</v>
      </c>
      <c r="G61" s="114">
        <v>11477</v>
      </c>
      <c r="H61" s="114">
        <v>11529</v>
      </c>
      <c r="I61" s="114">
        <v>11443</v>
      </c>
      <c r="J61" s="140">
        <v>11428</v>
      </c>
      <c r="K61" s="114">
        <v>96</v>
      </c>
      <c r="L61" s="116">
        <v>0.84004200210010505</v>
      </c>
    </row>
    <row r="62" spans="1:12" s="110" customFormat="1" ht="15" customHeight="1" x14ac:dyDescent="0.2">
      <c r="A62" s="120"/>
      <c r="B62" s="119"/>
      <c r="C62" s="258"/>
      <c r="D62" s="258" t="s">
        <v>200</v>
      </c>
      <c r="E62" s="113">
        <v>6.8911824895453329</v>
      </c>
      <c r="F62" s="115">
        <v>1549</v>
      </c>
      <c r="G62" s="114">
        <v>1553</v>
      </c>
      <c r="H62" s="114">
        <v>1568</v>
      </c>
      <c r="I62" s="114">
        <v>1587</v>
      </c>
      <c r="J62" s="140">
        <v>1586</v>
      </c>
      <c r="K62" s="114">
        <v>-37</v>
      </c>
      <c r="L62" s="116">
        <v>-2.3329129886506936</v>
      </c>
    </row>
    <row r="63" spans="1:12" s="110" customFormat="1" ht="15" customHeight="1" x14ac:dyDescent="0.2">
      <c r="A63" s="120"/>
      <c r="B63" s="119"/>
      <c r="C63" s="258"/>
      <c r="D63" s="267" t="s">
        <v>198</v>
      </c>
      <c r="E63" s="113">
        <v>72.885732730794061</v>
      </c>
      <c r="F63" s="115">
        <v>1129</v>
      </c>
      <c r="G63" s="114">
        <v>1129</v>
      </c>
      <c r="H63" s="114">
        <v>1147</v>
      </c>
      <c r="I63" s="114">
        <v>1159</v>
      </c>
      <c r="J63" s="140">
        <v>1156</v>
      </c>
      <c r="K63" s="114">
        <v>-27</v>
      </c>
      <c r="L63" s="116">
        <v>-2.3356401384083045</v>
      </c>
    </row>
    <row r="64" spans="1:12" s="110" customFormat="1" ht="15" customHeight="1" x14ac:dyDescent="0.2">
      <c r="A64" s="120"/>
      <c r="B64" s="119"/>
      <c r="C64" s="258"/>
      <c r="D64" s="267" t="s">
        <v>199</v>
      </c>
      <c r="E64" s="113">
        <v>27.114267269205939</v>
      </c>
      <c r="F64" s="115">
        <v>420</v>
      </c>
      <c r="G64" s="114">
        <v>424</v>
      </c>
      <c r="H64" s="114">
        <v>421</v>
      </c>
      <c r="I64" s="114">
        <v>428</v>
      </c>
      <c r="J64" s="140">
        <v>430</v>
      </c>
      <c r="K64" s="114">
        <v>-10</v>
      </c>
      <c r="L64" s="116">
        <v>-2.3255813953488373</v>
      </c>
    </row>
    <row r="65" spans="1:12" s="110" customFormat="1" ht="15" customHeight="1" x14ac:dyDescent="0.2">
      <c r="A65" s="120"/>
      <c r="B65" s="119" t="s">
        <v>201</v>
      </c>
      <c r="C65" s="258"/>
      <c r="E65" s="113">
        <v>9.9511981480322849</v>
      </c>
      <c r="F65" s="115">
        <v>3181</v>
      </c>
      <c r="G65" s="114">
        <v>3150</v>
      </c>
      <c r="H65" s="114">
        <v>3129</v>
      </c>
      <c r="I65" s="114">
        <v>3085</v>
      </c>
      <c r="J65" s="140">
        <v>3027</v>
      </c>
      <c r="K65" s="114">
        <v>154</v>
      </c>
      <c r="L65" s="116">
        <v>5.0875454245127187</v>
      </c>
    </row>
    <row r="66" spans="1:12" s="110" customFormat="1" ht="15" customHeight="1" x14ac:dyDescent="0.2">
      <c r="A66" s="120"/>
      <c r="B66" s="119"/>
      <c r="C66" s="258" t="s">
        <v>106</v>
      </c>
      <c r="E66" s="113">
        <v>50.738761395787485</v>
      </c>
      <c r="F66" s="115">
        <v>1614</v>
      </c>
      <c r="G66" s="114">
        <v>1617</v>
      </c>
      <c r="H66" s="114">
        <v>1608</v>
      </c>
      <c r="I66" s="114">
        <v>1584</v>
      </c>
      <c r="J66" s="140">
        <v>1562</v>
      </c>
      <c r="K66" s="114">
        <v>52</v>
      </c>
      <c r="L66" s="116">
        <v>3.3290653008962869</v>
      </c>
    </row>
    <row r="67" spans="1:12" s="110" customFormat="1" ht="15" customHeight="1" x14ac:dyDescent="0.2">
      <c r="A67" s="120"/>
      <c r="B67" s="119"/>
      <c r="C67" s="258" t="s">
        <v>107</v>
      </c>
      <c r="E67" s="113">
        <v>49.261238604212515</v>
      </c>
      <c r="F67" s="115">
        <v>1567</v>
      </c>
      <c r="G67" s="114">
        <v>1533</v>
      </c>
      <c r="H67" s="114">
        <v>1521</v>
      </c>
      <c r="I67" s="114">
        <v>1501</v>
      </c>
      <c r="J67" s="140">
        <v>1465</v>
      </c>
      <c r="K67" s="114">
        <v>102</v>
      </c>
      <c r="L67" s="116">
        <v>6.9624573378839587</v>
      </c>
    </row>
    <row r="68" spans="1:12" s="110" customFormat="1" ht="15" customHeight="1" x14ac:dyDescent="0.2">
      <c r="A68" s="120"/>
      <c r="B68" s="119"/>
      <c r="C68" s="258" t="s">
        <v>105</v>
      </c>
      <c r="D68" s="110" t="s">
        <v>202</v>
      </c>
      <c r="E68" s="113">
        <v>20.653882426909778</v>
      </c>
      <c r="F68" s="115">
        <v>657</v>
      </c>
      <c r="G68" s="114">
        <v>668</v>
      </c>
      <c r="H68" s="114">
        <v>646</v>
      </c>
      <c r="I68" s="114">
        <v>632</v>
      </c>
      <c r="J68" s="140">
        <v>601</v>
      </c>
      <c r="K68" s="114">
        <v>56</v>
      </c>
      <c r="L68" s="116">
        <v>9.3178036605657244</v>
      </c>
    </row>
    <row r="69" spans="1:12" s="110" customFormat="1" ht="15" customHeight="1" x14ac:dyDescent="0.2">
      <c r="A69" s="120"/>
      <c r="B69" s="119"/>
      <c r="C69" s="258"/>
      <c r="D69" s="267" t="s">
        <v>198</v>
      </c>
      <c r="E69" s="113">
        <v>48.706240487062402</v>
      </c>
      <c r="F69" s="115">
        <v>320</v>
      </c>
      <c r="G69" s="114">
        <v>338</v>
      </c>
      <c r="H69" s="114">
        <v>329</v>
      </c>
      <c r="I69" s="114">
        <v>324</v>
      </c>
      <c r="J69" s="140">
        <v>307</v>
      </c>
      <c r="K69" s="114">
        <v>13</v>
      </c>
      <c r="L69" s="116">
        <v>4.234527687296417</v>
      </c>
    </row>
    <row r="70" spans="1:12" s="110" customFormat="1" ht="15" customHeight="1" x14ac:dyDescent="0.2">
      <c r="A70" s="120"/>
      <c r="B70" s="119"/>
      <c r="C70" s="258"/>
      <c r="D70" s="267" t="s">
        <v>199</v>
      </c>
      <c r="E70" s="113">
        <v>51.293759512937598</v>
      </c>
      <c r="F70" s="115">
        <v>337</v>
      </c>
      <c r="G70" s="114">
        <v>330</v>
      </c>
      <c r="H70" s="114">
        <v>317</v>
      </c>
      <c r="I70" s="114">
        <v>308</v>
      </c>
      <c r="J70" s="140">
        <v>294</v>
      </c>
      <c r="K70" s="114">
        <v>43</v>
      </c>
      <c r="L70" s="116">
        <v>14.625850340136054</v>
      </c>
    </row>
    <row r="71" spans="1:12" s="110" customFormat="1" ht="15" customHeight="1" x14ac:dyDescent="0.2">
      <c r="A71" s="120"/>
      <c r="B71" s="119"/>
      <c r="C71" s="258"/>
      <c r="D71" s="110" t="s">
        <v>203</v>
      </c>
      <c r="E71" s="113">
        <v>73.656082992769569</v>
      </c>
      <c r="F71" s="115">
        <v>2343</v>
      </c>
      <c r="G71" s="114">
        <v>2306</v>
      </c>
      <c r="H71" s="114">
        <v>2308</v>
      </c>
      <c r="I71" s="114">
        <v>2284</v>
      </c>
      <c r="J71" s="140">
        <v>2257</v>
      </c>
      <c r="K71" s="114">
        <v>86</v>
      </c>
      <c r="L71" s="116">
        <v>3.8103677447939743</v>
      </c>
    </row>
    <row r="72" spans="1:12" s="110" customFormat="1" ht="15" customHeight="1" x14ac:dyDescent="0.2">
      <c r="A72" s="120"/>
      <c r="B72" s="119"/>
      <c r="C72" s="258"/>
      <c r="D72" s="267" t="s">
        <v>198</v>
      </c>
      <c r="E72" s="113">
        <v>50.405463081519422</v>
      </c>
      <c r="F72" s="115">
        <v>1181</v>
      </c>
      <c r="G72" s="114">
        <v>1169</v>
      </c>
      <c r="H72" s="114">
        <v>1170</v>
      </c>
      <c r="I72" s="114">
        <v>1155</v>
      </c>
      <c r="J72" s="140">
        <v>1150</v>
      </c>
      <c r="K72" s="114">
        <v>31</v>
      </c>
      <c r="L72" s="116">
        <v>2.6956521739130435</v>
      </c>
    </row>
    <row r="73" spans="1:12" s="110" customFormat="1" ht="15" customHeight="1" x14ac:dyDescent="0.2">
      <c r="A73" s="120"/>
      <c r="B73" s="119"/>
      <c r="C73" s="258"/>
      <c r="D73" s="267" t="s">
        <v>199</v>
      </c>
      <c r="E73" s="113">
        <v>49.594536918480578</v>
      </c>
      <c r="F73" s="115">
        <v>1162</v>
      </c>
      <c r="G73" s="114">
        <v>1137</v>
      </c>
      <c r="H73" s="114">
        <v>1138</v>
      </c>
      <c r="I73" s="114">
        <v>1129</v>
      </c>
      <c r="J73" s="140">
        <v>1107</v>
      </c>
      <c r="K73" s="114">
        <v>55</v>
      </c>
      <c r="L73" s="116">
        <v>4.9683830171635046</v>
      </c>
    </row>
    <row r="74" spans="1:12" s="110" customFormat="1" ht="15" customHeight="1" x14ac:dyDescent="0.2">
      <c r="A74" s="120"/>
      <c r="B74" s="119"/>
      <c r="C74" s="258"/>
      <c r="D74" s="110" t="s">
        <v>204</v>
      </c>
      <c r="E74" s="113">
        <v>5.6900345803206536</v>
      </c>
      <c r="F74" s="115">
        <v>181</v>
      </c>
      <c r="G74" s="114">
        <v>176</v>
      </c>
      <c r="H74" s="114">
        <v>175</v>
      </c>
      <c r="I74" s="114">
        <v>169</v>
      </c>
      <c r="J74" s="140">
        <v>169</v>
      </c>
      <c r="K74" s="114">
        <v>12</v>
      </c>
      <c r="L74" s="116">
        <v>7.1005917159763312</v>
      </c>
    </row>
    <row r="75" spans="1:12" s="110" customFormat="1" ht="15" customHeight="1" x14ac:dyDescent="0.2">
      <c r="A75" s="120"/>
      <c r="B75" s="119"/>
      <c r="C75" s="258"/>
      <c r="D75" s="267" t="s">
        <v>198</v>
      </c>
      <c r="E75" s="113">
        <v>62.430939226519335</v>
      </c>
      <c r="F75" s="115">
        <v>113</v>
      </c>
      <c r="G75" s="114">
        <v>110</v>
      </c>
      <c r="H75" s="114">
        <v>109</v>
      </c>
      <c r="I75" s="114">
        <v>105</v>
      </c>
      <c r="J75" s="140">
        <v>105</v>
      </c>
      <c r="K75" s="114">
        <v>8</v>
      </c>
      <c r="L75" s="116">
        <v>7.6190476190476186</v>
      </c>
    </row>
    <row r="76" spans="1:12" s="110" customFormat="1" ht="15" customHeight="1" x14ac:dyDescent="0.2">
      <c r="A76" s="120"/>
      <c r="B76" s="119"/>
      <c r="C76" s="258"/>
      <c r="D76" s="267" t="s">
        <v>199</v>
      </c>
      <c r="E76" s="113">
        <v>37.569060773480665</v>
      </c>
      <c r="F76" s="115">
        <v>68</v>
      </c>
      <c r="G76" s="114">
        <v>66</v>
      </c>
      <c r="H76" s="114">
        <v>66</v>
      </c>
      <c r="I76" s="114">
        <v>64</v>
      </c>
      <c r="J76" s="140">
        <v>64</v>
      </c>
      <c r="K76" s="114">
        <v>4</v>
      </c>
      <c r="L76" s="116">
        <v>6.25</v>
      </c>
    </row>
    <row r="77" spans="1:12" s="110" customFormat="1" ht="15" customHeight="1" x14ac:dyDescent="0.2">
      <c r="A77" s="534"/>
      <c r="B77" s="119" t="s">
        <v>205</v>
      </c>
      <c r="C77" s="268"/>
      <c r="D77" s="182"/>
      <c r="E77" s="113">
        <v>6.053306638303197</v>
      </c>
      <c r="F77" s="115">
        <v>1935</v>
      </c>
      <c r="G77" s="114">
        <v>1935</v>
      </c>
      <c r="H77" s="114">
        <v>1991</v>
      </c>
      <c r="I77" s="114">
        <v>1946</v>
      </c>
      <c r="J77" s="140">
        <v>1894</v>
      </c>
      <c r="K77" s="114">
        <v>41</v>
      </c>
      <c r="L77" s="116">
        <v>2.1647307286166844</v>
      </c>
    </row>
    <row r="78" spans="1:12" s="110" customFormat="1" ht="15" customHeight="1" x14ac:dyDescent="0.2">
      <c r="A78" s="120"/>
      <c r="B78" s="119"/>
      <c r="C78" s="268" t="s">
        <v>106</v>
      </c>
      <c r="D78" s="182"/>
      <c r="E78" s="113">
        <v>57.519379844961243</v>
      </c>
      <c r="F78" s="115">
        <v>1113</v>
      </c>
      <c r="G78" s="114">
        <v>1092</v>
      </c>
      <c r="H78" s="114">
        <v>1138</v>
      </c>
      <c r="I78" s="114">
        <v>1116</v>
      </c>
      <c r="J78" s="140">
        <v>1059</v>
      </c>
      <c r="K78" s="114">
        <v>54</v>
      </c>
      <c r="L78" s="116">
        <v>5.0991501416430598</v>
      </c>
    </row>
    <row r="79" spans="1:12" s="110" customFormat="1" ht="15" customHeight="1" x14ac:dyDescent="0.2">
      <c r="A79" s="123"/>
      <c r="B79" s="124"/>
      <c r="C79" s="260" t="s">
        <v>107</v>
      </c>
      <c r="D79" s="261"/>
      <c r="E79" s="125">
        <v>42.480620155038757</v>
      </c>
      <c r="F79" s="143">
        <v>822</v>
      </c>
      <c r="G79" s="144">
        <v>843</v>
      </c>
      <c r="H79" s="144">
        <v>853</v>
      </c>
      <c r="I79" s="144">
        <v>830</v>
      </c>
      <c r="J79" s="145">
        <v>835</v>
      </c>
      <c r="K79" s="144">
        <v>-13</v>
      </c>
      <c r="L79" s="146">
        <v>-1.5568862275449102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31966</v>
      </c>
      <c r="E11" s="114">
        <v>32065</v>
      </c>
      <c r="F11" s="114">
        <v>32309</v>
      </c>
      <c r="G11" s="114">
        <v>31659</v>
      </c>
      <c r="H11" s="140">
        <v>31559</v>
      </c>
      <c r="I11" s="115">
        <v>407</v>
      </c>
      <c r="J11" s="116">
        <v>1.2896479609620077</v>
      </c>
    </row>
    <row r="12" spans="1:15" s="110" customFormat="1" ht="24.95" customHeight="1" x14ac:dyDescent="0.2">
      <c r="A12" s="193" t="s">
        <v>132</v>
      </c>
      <c r="B12" s="194" t="s">
        <v>133</v>
      </c>
      <c r="C12" s="113">
        <v>0.7664393418006632</v>
      </c>
      <c r="D12" s="115">
        <v>245</v>
      </c>
      <c r="E12" s="114">
        <v>241</v>
      </c>
      <c r="F12" s="114">
        <v>262</v>
      </c>
      <c r="G12" s="114">
        <v>253</v>
      </c>
      <c r="H12" s="140">
        <v>256</v>
      </c>
      <c r="I12" s="115">
        <v>-11</v>
      </c>
      <c r="J12" s="116">
        <v>-4.296875</v>
      </c>
    </row>
    <row r="13" spans="1:15" s="110" customFormat="1" ht="24.95" customHeight="1" x14ac:dyDescent="0.2">
      <c r="A13" s="193" t="s">
        <v>134</v>
      </c>
      <c r="B13" s="199" t="s">
        <v>214</v>
      </c>
      <c r="C13" s="113">
        <v>0.88531564787586814</v>
      </c>
      <c r="D13" s="115">
        <v>283</v>
      </c>
      <c r="E13" s="114">
        <v>276</v>
      </c>
      <c r="F13" s="114">
        <v>280</v>
      </c>
      <c r="G13" s="114">
        <v>273</v>
      </c>
      <c r="H13" s="140">
        <v>274</v>
      </c>
      <c r="I13" s="115">
        <v>9</v>
      </c>
      <c r="J13" s="116">
        <v>3.2846715328467155</v>
      </c>
    </row>
    <row r="14" spans="1:15" s="287" customFormat="1" ht="24" customHeight="1" x14ac:dyDescent="0.2">
      <c r="A14" s="193" t="s">
        <v>215</v>
      </c>
      <c r="B14" s="199" t="s">
        <v>137</v>
      </c>
      <c r="C14" s="113">
        <v>20.402928111118062</v>
      </c>
      <c r="D14" s="115">
        <v>6522</v>
      </c>
      <c r="E14" s="114">
        <v>6613</v>
      </c>
      <c r="F14" s="114">
        <v>6742</v>
      </c>
      <c r="G14" s="114">
        <v>6550</v>
      </c>
      <c r="H14" s="140">
        <v>6601</v>
      </c>
      <c r="I14" s="115">
        <v>-79</v>
      </c>
      <c r="J14" s="116">
        <v>-1.196788365399182</v>
      </c>
      <c r="K14" s="110"/>
      <c r="L14" s="110"/>
      <c r="M14" s="110"/>
      <c r="N14" s="110"/>
      <c r="O14" s="110"/>
    </row>
    <row r="15" spans="1:15" s="110" customFormat="1" ht="24.75" customHeight="1" x14ac:dyDescent="0.2">
      <c r="A15" s="193" t="s">
        <v>216</v>
      </c>
      <c r="B15" s="199" t="s">
        <v>217</v>
      </c>
      <c r="C15" s="113">
        <v>2.4463492460739538</v>
      </c>
      <c r="D15" s="115">
        <v>782</v>
      </c>
      <c r="E15" s="114">
        <v>749</v>
      </c>
      <c r="F15" s="114">
        <v>797</v>
      </c>
      <c r="G15" s="114">
        <v>748</v>
      </c>
      <c r="H15" s="140">
        <v>796</v>
      </c>
      <c r="I15" s="115">
        <v>-14</v>
      </c>
      <c r="J15" s="116">
        <v>-1.7587939698492463</v>
      </c>
    </row>
    <row r="16" spans="1:15" s="287" customFormat="1" ht="24.95" customHeight="1" x14ac:dyDescent="0.2">
      <c r="A16" s="193" t="s">
        <v>218</v>
      </c>
      <c r="B16" s="199" t="s">
        <v>141</v>
      </c>
      <c r="C16" s="113">
        <v>7.8208096102108486</v>
      </c>
      <c r="D16" s="115">
        <v>2500</v>
      </c>
      <c r="E16" s="114">
        <v>2547</v>
      </c>
      <c r="F16" s="114">
        <v>2596</v>
      </c>
      <c r="G16" s="114">
        <v>2518</v>
      </c>
      <c r="H16" s="140">
        <v>2511</v>
      </c>
      <c r="I16" s="115">
        <v>-11</v>
      </c>
      <c r="J16" s="116">
        <v>-0.43807248108323377</v>
      </c>
      <c r="K16" s="110"/>
      <c r="L16" s="110"/>
      <c r="M16" s="110"/>
      <c r="N16" s="110"/>
      <c r="O16" s="110"/>
    </row>
    <row r="17" spans="1:15" s="110" customFormat="1" ht="24.95" customHeight="1" x14ac:dyDescent="0.2">
      <c r="A17" s="193" t="s">
        <v>219</v>
      </c>
      <c r="B17" s="199" t="s">
        <v>220</v>
      </c>
      <c r="C17" s="113">
        <v>10.13576925483326</v>
      </c>
      <c r="D17" s="115">
        <v>3240</v>
      </c>
      <c r="E17" s="114">
        <v>3317</v>
      </c>
      <c r="F17" s="114">
        <v>3349</v>
      </c>
      <c r="G17" s="114">
        <v>3284</v>
      </c>
      <c r="H17" s="140">
        <v>3294</v>
      </c>
      <c r="I17" s="115">
        <v>-54</v>
      </c>
      <c r="J17" s="116">
        <v>-1.639344262295082</v>
      </c>
    </row>
    <row r="18" spans="1:15" s="287" customFormat="1" ht="24.95" customHeight="1" x14ac:dyDescent="0.2">
      <c r="A18" s="201" t="s">
        <v>144</v>
      </c>
      <c r="B18" s="202" t="s">
        <v>145</v>
      </c>
      <c r="C18" s="113">
        <v>7.4422824250766437</v>
      </c>
      <c r="D18" s="115">
        <v>2379</v>
      </c>
      <c r="E18" s="114">
        <v>2353</v>
      </c>
      <c r="F18" s="114">
        <v>2438</v>
      </c>
      <c r="G18" s="114">
        <v>2342</v>
      </c>
      <c r="H18" s="140">
        <v>2323</v>
      </c>
      <c r="I18" s="115">
        <v>56</v>
      </c>
      <c r="J18" s="116">
        <v>2.4106758501937149</v>
      </c>
      <c r="K18" s="110"/>
      <c r="L18" s="110"/>
      <c r="M18" s="110"/>
      <c r="N18" s="110"/>
      <c r="O18" s="110"/>
    </row>
    <row r="19" spans="1:15" s="110" customFormat="1" ht="24.95" customHeight="1" x14ac:dyDescent="0.2">
      <c r="A19" s="193" t="s">
        <v>146</v>
      </c>
      <c r="B19" s="199" t="s">
        <v>147</v>
      </c>
      <c r="C19" s="113">
        <v>20.252768566602015</v>
      </c>
      <c r="D19" s="115">
        <v>6474</v>
      </c>
      <c r="E19" s="114">
        <v>6388</v>
      </c>
      <c r="F19" s="114">
        <v>6393</v>
      </c>
      <c r="G19" s="114">
        <v>6309</v>
      </c>
      <c r="H19" s="140">
        <v>6384</v>
      </c>
      <c r="I19" s="115">
        <v>90</v>
      </c>
      <c r="J19" s="116">
        <v>1.4097744360902256</v>
      </c>
    </row>
    <row r="20" spans="1:15" s="287" customFormat="1" ht="24.95" customHeight="1" x14ac:dyDescent="0.2">
      <c r="A20" s="193" t="s">
        <v>148</v>
      </c>
      <c r="B20" s="199" t="s">
        <v>149</v>
      </c>
      <c r="C20" s="113">
        <v>3.750860289057123</v>
      </c>
      <c r="D20" s="115">
        <v>1199</v>
      </c>
      <c r="E20" s="114">
        <v>1213</v>
      </c>
      <c r="F20" s="114">
        <v>1154</v>
      </c>
      <c r="G20" s="114">
        <v>1145</v>
      </c>
      <c r="H20" s="140">
        <v>1147</v>
      </c>
      <c r="I20" s="115">
        <v>52</v>
      </c>
      <c r="J20" s="116">
        <v>4.5335658238884049</v>
      </c>
      <c r="K20" s="110"/>
      <c r="L20" s="110"/>
      <c r="M20" s="110"/>
      <c r="N20" s="110"/>
      <c r="O20" s="110"/>
    </row>
    <row r="21" spans="1:15" s="110" customFormat="1" ht="24.95" customHeight="1" x14ac:dyDescent="0.2">
      <c r="A21" s="201" t="s">
        <v>150</v>
      </c>
      <c r="B21" s="202" t="s">
        <v>151</v>
      </c>
      <c r="C21" s="113">
        <v>3.7884001751861351</v>
      </c>
      <c r="D21" s="115">
        <v>1211</v>
      </c>
      <c r="E21" s="114">
        <v>1239</v>
      </c>
      <c r="F21" s="114">
        <v>1317</v>
      </c>
      <c r="G21" s="114">
        <v>1287</v>
      </c>
      <c r="H21" s="140">
        <v>1254</v>
      </c>
      <c r="I21" s="115">
        <v>-43</v>
      </c>
      <c r="J21" s="116">
        <v>-3.4290271132376398</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2.0115122317462304</v>
      </c>
      <c r="D23" s="115">
        <v>643</v>
      </c>
      <c r="E23" s="114">
        <v>640</v>
      </c>
      <c r="F23" s="114">
        <v>647</v>
      </c>
      <c r="G23" s="114">
        <v>683</v>
      </c>
      <c r="H23" s="140">
        <v>684</v>
      </c>
      <c r="I23" s="115">
        <v>-41</v>
      </c>
      <c r="J23" s="116">
        <v>-5.9941520467836256</v>
      </c>
    </row>
    <row r="24" spans="1:15" s="110" customFormat="1" ht="24.95" customHeight="1" x14ac:dyDescent="0.2">
      <c r="A24" s="193" t="s">
        <v>156</v>
      </c>
      <c r="B24" s="199" t="s">
        <v>221</v>
      </c>
      <c r="C24" s="113">
        <v>7.8802477632484518</v>
      </c>
      <c r="D24" s="115">
        <v>2519</v>
      </c>
      <c r="E24" s="114">
        <v>2515</v>
      </c>
      <c r="F24" s="114">
        <v>2536</v>
      </c>
      <c r="G24" s="114">
        <v>2458</v>
      </c>
      <c r="H24" s="140">
        <v>2397</v>
      </c>
      <c r="I24" s="115">
        <v>122</v>
      </c>
      <c r="J24" s="116">
        <v>5.0896954526491447</v>
      </c>
    </row>
    <row r="25" spans="1:15" s="110" customFormat="1" ht="24.95" customHeight="1" x14ac:dyDescent="0.2">
      <c r="A25" s="193" t="s">
        <v>222</v>
      </c>
      <c r="B25" s="204" t="s">
        <v>159</v>
      </c>
      <c r="C25" s="113">
        <v>3.8321967090033162</v>
      </c>
      <c r="D25" s="115">
        <v>1225</v>
      </c>
      <c r="E25" s="114">
        <v>1211</v>
      </c>
      <c r="F25" s="114">
        <v>1234</v>
      </c>
      <c r="G25" s="114">
        <v>1168</v>
      </c>
      <c r="H25" s="140">
        <v>1123</v>
      </c>
      <c r="I25" s="115">
        <v>102</v>
      </c>
      <c r="J25" s="116">
        <v>9.0828138913624219</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6.0626916098354497</v>
      </c>
      <c r="D27" s="115">
        <v>1938</v>
      </c>
      <c r="E27" s="114">
        <v>1935</v>
      </c>
      <c r="F27" s="114">
        <v>1941</v>
      </c>
      <c r="G27" s="114">
        <v>1905</v>
      </c>
      <c r="H27" s="140">
        <v>1898</v>
      </c>
      <c r="I27" s="115">
        <v>40</v>
      </c>
      <c r="J27" s="116">
        <v>2.1074815595363541</v>
      </c>
    </row>
    <row r="28" spans="1:15" s="110" customFormat="1" ht="24.95" customHeight="1" x14ac:dyDescent="0.2">
      <c r="A28" s="193" t="s">
        <v>163</v>
      </c>
      <c r="B28" s="199" t="s">
        <v>164</v>
      </c>
      <c r="C28" s="113">
        <v>2.7278983920415443</v>
      </c>
      <c r="D28" s="115">
        <v>872</v>
      </c>
      <c r="E28" s="114">
        <v>893</v>
      </c>
      <c r="F28" s="114">
        <v>894</v>
      </c>
      <c r="G28" s="114">
        <v>865</v>
      </c>
      <c r="H28" s="140">
        <v>876</v>
      </c>
      <c r="I28" s="115">
        <v>-4</v>
      </c>
      <c r="J28" s="116">
        <v>-0.45662100456621002</v>
      </c>
    </row>
    <row r="29" spans="1:15" s="110" customFormat="1" ht="24.95" customHeight="1" x14ac:dyDescent="0.2">
      <c r="A29" s="193">
        <v>86</v>
      </c>
      <c r="B29" s="199" t="s">
        <v>165</v>
      </c>
      <c r="C29" s="113">
        <v>9.5539010198335728</v>
      </c>
      <c r="D29" s="115">
        <v>3054</v>
      </c>
      <c r="E29" s="114">
        <v>3063</v>
      </c>
      <c r="F29" s="114">
        <v>3043</v>
      </c>
      <c r="G29" s="114">
        <v>2965</v>
      </c>
      <c r="H29" s="140">
        <v>2955</v>
      </c>
      <c r="I29" s="115">
        <v>99</v>
      </c>
      <c r="J29" s="116">
        <v>3.3502538071065988</v>
      </c>
    </row>
    <row r="30" spans="1:15" s="110" customFormat="1" ht="24.95" customHeight="1" x14ac:dyDescent="0.2">
      <c r="A30" s="193">
        <v>87.88</v>
      </c>
      <c r="B30" s="204" t="s">
        <v>166</v>
      </c>
      <c r="C30" s="113">
        <v>8.1180003753988608</v>
      </c>
      <c r="D30" s="115">
        <v>2595</v>
      </c>
      <c r="E30" s="114">
        <v>2630</v>
      </c>
      <c r="F30" s="114">
        <v>2580</v>
      </c>
      <c r="G30" s="114">
        <v>2619</v>
      </c>
      <c r="H30" s="140">
        <v>2525</v>
      </c>
      <c r="I30" s="115">
        <v>70</v>
      </c>
      <c r="J30" s="116">
        <v>2.7722772277227721</v>
      </c>
    </row>
    <row r="31" spans="1:15" s="110" customFormat="1" ht="24.95" customHeight="1" x14ac:dyDescent="0.2">
      <c r="A31" s="193" t="s">
        <v>167</v>
      </c>
      <c r="B31" s="199" t="s">
        <v>168</v>
      </c>
      <c r="C31" s="113">
        <v>1.8707376587624351</v>
      </c>
      <c r="D31" s="115">
        <v>598</v>
      </c>
      <c r="E31" s="114">
        <v>651</v>
      </c>
      <c r="F31" s="114">
        <v>651</v>
      </c>
      <c r="G31" s="114">
        <v>642</v>
      </c>
      <c r="H31" s="140">
        <v>654</v>
      </c>
      <c r="I31" s="115">
        <v>-56</v>
      </c>
      <c r="J31" s="116">
        <v>-8.5626911314984717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0.7664393418006632</v>
      </c>
      <c r="D34" s="115">
        <v>245</v>
      </c>
      <c r="E34" s="114">
        <v>241</v>
      </c>
      <c r="F34" s="114">
        <v>262</v>
      </c>
      <c r="G34" s="114">
        <v>253</v>
      </c>
      <c r="H34" s="140">
        <v>256</v>
      </c>
      <c r="I34" s="115">
        <v>-11</v>
      </c>
      <c r="J34" s="116">
        <v>-4.296875</v>
      </c>
    </row>
    <row r="35" spans="1:10" s="110" customFormat="1" ht="24.95" customHeight="1" x14ac:dyDescent="0.2">
      <c r="A35" s="292" t="s">
        <v>171</v>
      </c>
      <c r="B35" s="293" t="s">
        <v>172</v>
      </c>
      <c r="C35" s="113">
        <v>28.730526184070573</v>
      </c>
      <c r="D35" s="115">
        <v>9184</v>
      </c>
      <c r="E35" s="114">
        <v>9242</v>
      </c>
      <c r="F35" s="114">
        <v>9460</v>
      </c>
      <c r="G35" s="114">
        <v>9165</v>
      </c>
      <c r="H35" s="140">
        <v>9198</v>
      </c>
      <c r="I35" s="115">
        <v>-14</v>
      </c>
      <c r="J35" s="116">
        <v>-0.15220700152207001</v>
      </c>
    </row>
    <row r="36" spans="1:10" s="110" customFormat="1" ht="24.95" customHeight="1" x14ac:dyDescent="0.2">
      <c r="A36" s="294" t="s">
        <v>173</v>
      </c>
      <c r="B36" s="295" t="s">
        <v>174</v>
      </c>
      <c r="C36" s="125">
        <v>70.503034474128768</v>
      </c>
      <c r="D36" s="143">
        <v>22537</v>
      </c>
      <c r="E36" s="144">
        <v>22582</v>
      </c>
      <c r="F36" s="144">
        <v>22587</v>
      </c>
      <c r="G36" s="144">
        <v>22241</v>
      </c>
      <c r="H36" s="145">
        <v>22105</v>
      </c>
      <c r="I36" s="143">
        <v>432</v>
      </c>
      <c r="J36" s="146">
        <v>1.954308979868808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2020-09-25T12:23:53Z</dcterms:created>
  <dcterms:modified xsi:type="dcterms:W3CDTF">2020-09-28T08:12:31Z</dcterms:modified>
</cp:coreProperties>
</file>