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L44" i="24"/>
  <c r="I44" i="24"/>
  <c r="F44" i="24"/>
  <c r="D44" i="24"/>
  <c r="C44" i="24"/>
  <c r="M44" i="24" s="1"/>
  <c r="B44" i="24"/>
  <c r="K44" i="24" s="1"/>
  <c r="M43" i="24"/>
  <c r="J43" i="24"/>
  <c r="G43" i="24"/>
  <c r="E43" i="24"/>
  <c r="C43" i="24"/>
  <c r="I43" i="24" s="1"/>
  <c r="B43" i="24"/>
  <c r="L42" i="24"/>
  <c r="K42" i="24"/>
  <c r="I42" i="24"/>
  <c r="F42" i="24"/>
  <c r="D42" i="24"/>
  <c r="C42" i="24"/>
  <c r="M42" i="24" s="1"/>
  <c r="B42" i="24"/>
  <c r="J42" i="24" s="1"/>
  <c r="M41" i="24"/>
  <c r="G41" i="24"/>
  <c r="E41" i="24"/>
  <c r="C41" i="24"/>
  <c r="I41" i="24" s="1"/>
  <c r="B41" i="24"/>
  <c r="J41" i="24" s="1"/>
  <c r="L40" i="24"/>
  <c r="K40" i="24"/>
  <c r="I40" i="24"/>
  <c r="F40" i="24"/>
  <c r="D40" i="24"/>
  <c r="C40" i="24"/>
  <c r="M40" i="24" s="1"/>
  <c r="B40" i="24"/>
  <c r="J40" i="24" s="1"/>
  <c r="M37" i="24"/>
  <c r="M36" i="24"/>
  <c r="L36" i="24"/>
  <c r="K36" i="24"/>
  <c r="J36" i="24"/>
  <c r="I36" i="24"/>
  <c r="H36" i="24"/>
  <c r="G36" i="24"/>
  <c r="F36" i="24"/>
  <c r="E36" i="24"/>
  <c r="D36" i="24"/>
  <c r="G32" i="24"/>
  <c r="L57" i="15"/>
  <c r="K57" i="15"/>
  <c r="C38" i="24"/>
  <c r="I38" i="24" s="1"/>
  <c r="C37" i="24"/>
  <c r="C35" i="24"/>
  <c r="C34" i="24"/>
  <c r="C33" i="24"/>
  <c r="C32" i="24"/>
  <c r="C31" i="24"/>
  <c r="C30" i="24"/>
  <c r="C29" i="24"/>
  <c r="C28" i="24"/>
  <c r="C27" i="24"/>
  <c r="C26" i="24"/>
  <c r="C25" i="24"/>
  <c r="C24" i="24"/>
  <c r="C23" i="24"/>
  <c r="C22" i="24"/>
  <c r="C21" i="24"/>
  <c r="C20" i="24"/>
  <c r="C19" i="24"/>
  <c r="C18" i="24"/>
  <c r="C17" i="24"/>
  <c r="C16" i="24"/>
  <c r="G16" i="24" s="1"/>
  <c r="C15" i="24"/>
  <c r="C9" i="24"/>
  <c r="C8" i="24"/>
  <c r="C7" i="24"/>
  <c r="B38" i="24"/>
  <c r="B37" i="24"/>
  <c r="B35" i="24"/>
  <c r="B34" i="24"/>
  <c r="B33" i="24"/>
  <c r="B32" i="24"/>
  <c r="B31" i="24"/>
  <c r="B30" i="24"/>
  <c r="B29" i="24"/>
  <c r="B28" i="24"/>
  <c r="B27" i="24"/>
  <c r="B26" i="24"/>
  <c r="B25" i="24"/>
  <c r="B24" i="24"/>
  <c r="B23" i="24"/>
  <c r="B22" i="24"/>
  <c r="B21" i="24"/>
  <c r="K21" i="24" s="1"/>
  <c r="B20" i="24"/>
  <c r="B19" i="24"/>
  <c r="B18" i="24"/>
  <c r="B17" i="24"/>
  <c r="B16" i="24"/>
  <c r="B15" i="24"/>
  <c r="B9" i="24"/>
  <c r="B8" i="24"/>
  <c r="B7" i="24"/>
  <c r="F19" i="24" l="1"/>
  <c r="D19" i="24"/>
  <c r="J19" i="24"/>
  <c r="K19" i="24"/>
  <c r="H19" i="24"/>
  <c r="F35" i="24"/>
  <c r="D35" i="24"/>
  <c r="J35" i="24"/>
  <c r="K35" i="24"/>
  <c r="H35" i="24"/>
  <c r="F9" i="24"/>
  <c r="D9" i="24"/>
  <c r="J9" i="24"/>
  <c r="H9" i="24"/>
  <c r="K9" i="24"/>
  <c r="K26" i="24"/>
  <c r="J26" i="24"/>
  <c r="H26" i="24"/>
  <c r="F26" i="24"/>
  <c r="D26" i="24"/>
  <c r="G27" i="24"/>
  <c r="M27" i="24"/>
  <c r="E27" i="24"/>
  <c r="L27" i="24"/>
  <c r="I27" i="24"/>
  <c r="G7" i="24"/>
  <c r="M7" i="24"/>
  <c r="E7" i="24"/>
  <c r="L7" i="24"/>
  <c r="I7" i="24"/>
  <c r="F7" i="24"/>
  <c r="D7" i="24"/>
  <c r="J7" i="24"/>
  <c r="K7" i="24"/>
  <c r="H7" i="24"/>
  <c r="G19" i="24"/>
  <c r="M19" i="24"/>
  <c r="E19" i="24"/>
  <c r="L19" i="24"/>
  <c r="I19" i="24"/>
  <c r="G35" i="24"/>
  <c r="M35" i="24"/>
  <c r="E35" i="24"/>
  <c r="L35" i="24"/>
  <c r="I35" i="24"/>
  <c r="G33" i="24"/>
  <c r="M33" i="24"/>
  <c r="E33" i="24"/>
  <c r="L33" i="24"/>
  <c r="I33" i="24"/>
  <c r="K22" i="24"/>
  <c r="J22" i="24"/>
  <c r="H22" i="24"/>
  <c r="F22" i="24"/>
  <c r="D22" i="24"/>
  <c r="F31" i="24"/>
  <c r="D31" i="24"/>
  <c r="J31" i="24"/>
  <c r="K31" i="24"/>
  <c r="H31" i="24"/>
  <c r="D38" i="24"/>
  <c r="K38" i="24"/>
  <c r="J38" i="24"/>
  <c r="H38" i="24"/>
  <c r="F38" i="24"/>
  <c r="I8" i="24"/>
  <c r="M8" i="24"/>
  <c r="E8" i="24"/>
  <c r="L8" i="24"/>
  <c r="G8" i="24"/>
  <c r="C14" i="24"/>
  <c r="C6" i="24"/>
  <c r="I30" i="24"/>
  <c r="M30" i="24"/>
  <c r="E30" i="24"/>
  <c r="L30" i="24"/>
  <c r="G30" i="24"/>
  <c r="K58" i="24"/>
  <c r="J58" i="24"/>
  <c r="I58" i="24"/>
  <c r="F25" i="24"/>
  <c r="D25" i="24"/>
  <c r="J25" i="24"/>
  <c r="K25" i="24"/>
  <c r="H25" i="24"/>
  <c r="G9" i="24"/>
  <c r="M9" i="24"/>
  <c r="E9" i="24"/>
  <c r="L9" i="24"/>
  <c r="I9" i="24"/>
  <c r="I18" i="24"/>
  <c r="M18" i="24"/>
  <c r="E18" i="24"/>
  <c r="G18" i="24"/>
  <c r="L18" i="24"/>
  <c r="I24" i="24"/>
  <c r="M24" i="24"/>
  <c r="E24" i="24"/>
  <c r="L24" i="24"/>
  <c r="I34" i="24"/>
  <c r="M34" i="24"/>
  <c r="E34" i="24"/>
  <c r="G34" i="24"/>
  <c r="L34" i="24"/>
  <c r="K74" i="24"/>
  <c r="J74" i="24"/>
  <c r="I74" i="24"/>
  <c r="K16" i="24"/>
  <c r="J16" i="24"/>
  <c r="H16" i="24"/>
  <c r="F16" i="24"/>
  <c r="D16" i="24"/>
  <c r="K28" i="24"/>
  <c r="J28" i="24"/>
  <c r="H28" i="24"/>
  <c r="F28" i="24"/>
  <c r="D28" i="24"/>
  <c r="K34" i="24"/>
  <c r="J34" i="24"/>
  <c r="H34" i="24"/>
  <c r="F34" i="24"/>
  <c r="D34" i="24"/>
  <c r="B39" i="24"/>
  <c r="B45" i="24"/>
  <c r="G21" i="24"/>
  <c r="M21" i="24"/>
  <c r="E21" i="24"/>
  <c r="L21" i="24"/>
  <c r="I21" i="24"/>
  <c r="B14" i="24"/>
  <c r="B6" i="24"/>
  <c r="F23" i="24"/>
  <c r="D23" i="24"/>
  <c r="J23" i="24"/>
  <c r="K23" i="24"/>
  <c r="H23" i="24"/>
  <c r="F29" i="24"/>
  <c r="D29" i="24"/>
  <c r="J29" i="24"/>
  <c r="H29" i="24"/>
  <c r="K32" i="24"/>
  <c r="J32" i="24"/>
  <c r="H32" i="24"/>
  <c r="F32" i="24"/>
  <c r="D32" i="24"/>
  <c r="G15" i="24"/>
  <c r="M15" i="24"/>
  <c r="E15" i="24"/>
  <c r="L15" i="24"/>
  <c r="I15" i="24"/>
  <c r="G25" i="24"/>
  <c r="M25" i="24"/>
  <c r="E25" i="24"/>
  <c r="L25" i="24"/>
  <c r="I25" i="24"/>
  <c r="G31" i="24"/>
  <c r="M31" i="24"/>
  <c r="E31" i="24"/>
  <c r="L31" i="24"/>
  <c r="I31" i="24"/>
  <c r="K18" i="24"/>
  <c r="J18" i="24"/>
  <c r="H18" i="24"/>
  <c r="F18" i="24"/>
  <c r="D18" i="24"/>
  <c r="F17" i="24"/>
  <c r="D17" i="24"/>
  <c r="J17" i="24"/>
  <c r="K17" i="24"/>
  <c r="H17" i="24"/>
  <c r="K20" i="24"/>
  <c r="J20" i="24"/>
  <c r="H20" i="24"/>
  <c r="F20" i="24"/>
  <c r="D20" i="24"/>
  <c r="I22" i="24"/>
  <c r="M22" i="24"/>
  <c r="E22" i="24"/>
  <c r="L22" i="24"/>
  <c r="G22" i="24"/>
  <c r="C45" i="24"/>
  <c r="C39" i="24"/>
  <c r="G24" i="24"/>
  <c r="F27" i="24"/>
  <c r="D27" i="24"/>
  <c r="J27" i="24"/>
  <c r="K27" i="24"/>
  <c r="H27" i="24"/>
  <c r="G17" i="24"/>
  <c r="M17" i="24"/>
  <c r="E17" i="24"/>
  <c r="L17" i="24"/>
  <c r="I17" i="24"/>
  <c r="K8" i="24"/>
  <c r="J8" i="24"/>
  <c r="H8" i="24"/>
  <c r="F8" i="24"/>
  <c r="D8" i="24"/>
  <c r="K30" i="24"/>
  <c r="J30" i="24"/>
  <c r="H30" i="24"/>
  <c r="F30" i="24"/>
  <c r="D30" i="24"/>
  <c r="I16" i="24"/>
  <c r="M16" i="24"/>
  <c r="E16" i="24"/>
  <c r="L16" i="24"/>
  <c r="I26" i="24"/>
  <c r="M26" i="24"/>
  <c r="E26" i="24"/>
  <c r="G26" i="24"/>
  <c r="L26" i="24"/>
  <c r="I32" i="24"/>
  <c r="M32" i="24"/>
  <c r="E32" i="24"/>
  <c r="L32" i="24"/>
  <c r="K66" i="24"/>
  <c r="J66" i="24"/>
  <c r="I66" i="24"/>
  <c r="G23" i="24"/>
  <c r="M23" i="24"/>
  <c r="E23" i="24"/>
  <c r="L23" i="24"/>
  <c r="I23" i="24"/>
  <c r="F15" i="24"/>
  <c r="D15" i="24"/>
  <c r="J15" i="24"/>
  <c r="K15" i="24"/>
  <c r="H15" i="24"/>
  <c r="F21" i="24"/>
  <c r="D21" i="24"/>
  <c r="J21" i="24"/>
  <c r="H21" i="24"/>
  <c r="K24" i="24"/>
  <c r="J24" i="24"/>
  <c r="H24" i="24"/>
  <c r="F24" i="24"/>
  <c r="D24" i="24"/>
  <c r="F33" i="24"/>
  <c r="D33" i="24"/>
  <c r="J33" i="24"/>
  <c r="K33" i="24"/>
  <c r="H33" i="24"/>
  <c r="H37" i="24"/>
  <c r="F37" i="24"/>
  <c r="D37" i="24"/>
  <c r="K37" i="24"/>
  <c r="J37" i="24"/>
  <c r="G29" i="24"/>
  <c r="M29" i="24"/>
  <c r="E29" i="24"/>
  <c r="L29" i="24"/>
  <c r="I29" i="24"/>
  <c r="K29" i="24"/>
  <c r="K53" i="24"/>
  <c r="J53" i="24"/>
  <c r="K61" i="24"/>
  <c r="J61" i="24"/>
  <c r="K69" i="24"/>
  <c r="J69" i="24"/>
  <c r="K55" i="24"/>
  <c r="J55" i="24"/>
  <c r="K63" i="24"/>
  <c r="J63" i="24"/>
  <c r="K71" i="24"/>
  <c r="J71" i="24"/>
  <c r="K52" i="24"/>
  <c r="J52" i="24"/>
  <c r="K60" i="24"/>
  <c r="J60" i="24"/>
  <c r="K68" i="24"/>
  <c r="J68" i="24"/>
  <c r="I20" i="24"/>
  <c r="M20" i="24"/>
  <c r="E20" i="24"/>
  <c r="I28" i="24"/>
  <c r="M28" i="24"/>
  <c r="E28" i="24"/>
  <c r="I37" i="24"/>
  <c r="G37" i="24"/>
  <c r="L37" i="24"/>
  <c r="H43" i="24"/>
  <c r="F43" i="24"/>
  <c r="D43" i="24"/>
  <c r="K43" i="24"/>
  <c r="K57" i="24"/>
  <c r="J57" i="24"/>
  <c r="K65" i="24"/>
  <c r="J65" i="24"/>
  <c r="K73" i="24"/>
  <c r="J73" i="24"/>
  <c r="G20" i="24"/>
  <c r="G28" i="24"/>
  <c r="K54" i="24"/>
  <c r="J54" i="24"/>
  <c r="K62" i="24"/>
  <c r="J62" i="24"/>
  <c r="K70" i="24"/>
  <c r="J70" i="24"/>
  <c r="I77" i="24"/>
  <c r="L20" i="24"/>
  <c r="L28" i="24"/>
  <c r="K51" i="24"/>
  <c r="J51" i="24"/>
  <c r="K59" i="24"/>
  <c r="J59" i="24"/>
  <c r="K67" i="24"/>
  <c r="J67" i="24"/>
  <c r="K75" i="24"/>
  <c r="J75" i="24"/>
  <c r="M38" i="24"/>
  <c r="E38" i="24"/>
  <c r="L38" i="24"/>
  <c r="G38" i="24"/>
  <c r="E37" i="24"/>
  <c r="H41" i="24"/>
  <c r="F41" i="24"/>
  <c r="D41" i="24"/>
  <c r="K41" i="24"/>
  <c r="K56" i="24"/>
  <c r="J56" i="24"/>
  <c r="K64" i="24"/>
  <c r="J64" i="24"/>
  <c r="K72" i="24"/>
  <c r="J72" i="24"/>
  <c r="G40" i="24"/>
  <c r="G42" i="24"/>
  <c r="G44" i="24"/>
  <c r="H40" i="24"/>
  <c r="L41" i="24"/>
  <c r="H42" i="24"/>
  <c r="L43" i="24"/>
  <c r="H44" i="24"/>
  <c r="J44" i="24"/>
  <c r="E40" i="24"/>
  <c r="E42" i="24"/>
  <c r="E44" i="24"/>
  <c r="I6" i="24" l="1"/>
  <c r="M6" i="24"/>
  <c r="E6" i="24"/>
  <c r="G6" i="24"/>
  <c r="L6" i="24"/>
  <c r="J77" i="24"/>
  <c r="I39" i="24"/>
  <c r="G39" i="24"/>
  <c r="L39" i="24"/>
  <c r="M39" i="24"/>
  <c r="E39" i="24"/>
  <c r="I14" i="24"/>
  <c r="M14" i="24"/>
  <c r="E14" i="24"/>
  <c r="L14" i="24"/>
  <c r="G14" i="24"/>
  <c r="K77" i="24"/>
  <c r="I45" i="24"/>
  <c r="G45" i="24"/>
  <c r="M45" i="24"/>
  <c r="E45" i="24"/>
  <c r="L45" i="24"/>
  <c r="H45" i="24"/>
  <c r="F45" i="24"/>
  <c r="D45" i="24"/>
  <c r="K45" i="24"/>
  <c r="J45" i="24"/>
  <c r="K6" i="24"/>
  <c r="J6" i="24"/>
  <c r="H6" i="24"/>
  <c r="F6" i="24"/>
  <c r="D6" i="24"/>
  <c r="H39" i="24"/>
  <c r="F39" i="24"/>
  <c r="D39" i="24"/>
  <c r="K39" i="24"/>
  <c r="J39" i="24"/>
  <c r="K14" i="24"/>
  <c r="J14" i="24"/>
  <c r="H14" i="24"/>
  <c r="F14" i="24"/>
  <c r="D14" i="24"/>
  <c r="I78" i="24"/>
  <c r="I79" i="24"/>
  <c r="J79" i="24" l="1"/>
  <c r="I83" i="24" s="1"/>
  <c r="J78" i="24"/>
  <c r="I82" i="24"/>
  <c r="K79" i="24"/>
  <c r="K78" i="24"/>
  <c r="I81" i="24" s="1"/>
</calcChain>
</file>

<file path=xl/sharedStrings.xml><?xml version="1.0" encoding="utf-8"?>
<sst xmlns="http://schemas.openxmlformats.org/spreadsheetml/2006/main" count="1729" uniqueCount="521">
  <si>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</si>
  <si>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</si>
  <si>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</si>
  <si>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</si>
  <si>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</si>
  <si>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</si>
  <si>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</si>
  <si>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</si>
  <si>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</si>
  <si>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</si>
  <si>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</si>
  <si>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</si>
  <si>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</si>
  <si>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Neunkirchen (10043)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</si>
  <si>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</si>
  <si>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</si>
  <si>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</si>
  <si>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</si>
  <si>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</si>
  <si>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</si>
  <si>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</si>
  <si>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</si>
  <si>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</si>
  <si>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</si>
  <si>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</si>
  <si>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</si>
  <si>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</si>
  <si>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</si>
  <si>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</si>
  <si>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</si>
  <si>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</si>
  <si>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</si>
  <si>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</si>
  <si>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</si>
  <si>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</si>
  <si>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</si>
  <si>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</si>
  <si>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</si>
  <si>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</si>
  <si>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</si>
  <si>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</si>
  <si>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</si>
  <si>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</si>
  <si>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</si>
  <si>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</si>
  <si>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</si>
  <si>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</si>
  <si>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</si>
  <si>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</si>
  <si>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</si>
  <si>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</si>
  <si>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</si>
  <si>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</si>
  <si>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</si>
  <si>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</si>
  <si>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</si>
  <si>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</si>
  <si>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</si>
  <si>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</si>
  <si>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</si>
  <si>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</si>
  <si>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</si>
  <si>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</si>
  <si>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</si>
  <si>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</si>
  <si>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</si>
  <si>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</si>
  <si>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</si>
  <si>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</si>
  <si>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</si>
  <si>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</si>
  <si>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</si>
  <si>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</si>
  <si>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</si>
  <si>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</si>
  <si>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</si>
  <si>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</si>
  <si>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</si>
  <si>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</si>
  <si>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</si>
  <si>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</si>
  <si>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</si>
  <si>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</si>
  <si>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</si>
  <si>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</si>
  <si>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</si>
  <si>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</si>
  <si>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</si>
  <si>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</si>
  <si>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</si>
  <si>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</si>
  <si>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</si>
  <si>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Neunkirchen (10043);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</si>
  <si>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</si>
  <si>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</si>
  <si>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</si>
  <si>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</si>
  <si>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</si>
  <si>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</si>
  <si>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</si>
  <si>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</si>
  <si>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</si>
  <si>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</si>
  <si>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</si>
  <si>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</si>
  <si>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</si>
  <si>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</si>
  <si>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</si>
  <si>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</si>
  <si>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</si>
  <si>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</si>
  <si>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</si>
  <si>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</si>
  <si>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</si>
  <si>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</si>
  <si>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</si>
  <si>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</si>
  <si>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</si>
  <si>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</si>
  <si>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</si>
  <si>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</si>
  <si>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</si>
  <si>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</si>
  <si>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</si>
  <si>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</si>
  <si>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</si>
  <si>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</si>
  <si>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</si>
  <si>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</si>
  <si>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Saarland</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</si>
  <si>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</si>
  <si>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</si>
  <si>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</si>
  <si>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</si>
  <si>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</si>
  <si>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</si>
  <si>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</si>
  <si>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</si>
  <si>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</si>
  <si>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</si>
  <si>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</si>
  <si>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</si>
  <si>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</si>
  <si>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</si>
  <si>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</si>
  <si>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</si>
  <si>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</si>
  <si>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</si>
  <si>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</si>
  <si>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</si>
  <si>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</si>
  <si>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</si>
  <si>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</si>
  <si>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</si>
  <si>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</si>
  <si>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</si>
  <si>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</si>
  <si>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</si>
  <si>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</si>
  <si>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</si>
  <si>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</si>
  <si>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</si>
  <si>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</si>
  <si>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</si>
  <si>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</si>
  <si>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</si>
  <si>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</si>
  <si>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</si>
  <si>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</si>
  <si>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</si>
  <si>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</si>
  <si>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</si>
  <si>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</si>
  <si>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</si>
  <si>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</si>
  <si>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</si>
  <si>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</si>
  <si>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</si>
  <si>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</si>
  <si>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</si>
  <si>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</si>
  <si>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</si>
  <si>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</si>
  <si>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Neunkirchen (10043)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</si>
  <si>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</si>
  <si>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</si>
  <si>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</si>
  <si>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</si>
  <si>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</si>
  <si>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</si>
  <si>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</si>
  <si>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</si>
  <si>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</si>
  <si>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</si>
  <si>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</si>
  <si>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</si>
  <si>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</si>
  <si>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</si>
  <si>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</si>
  <si>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</si>
  <si>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</si>
  <si>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</si>
  <si>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</si>
  <si>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</si>
  <si>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</si>
  <si>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</si>
  <si>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</si>
  <si>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</si>
  <si>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</si>
  <si>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</si>
  <si>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</si>
  <si>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</si>
  <si>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</si>
  <si>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</si>
  <si>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</si>
  <si>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</si>
  <si>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</si>
  <si>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</si>
  <si>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</si>
  <si>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</si>
  <si>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</si>
  <si>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</si>
  <si>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</si>
  <si>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</si>
  <si>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</si>
  <si>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</si>
  <si>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</si>
  <si>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</si>
  <si>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</si>
  <si>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</si>
  <si>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</si>
  <si>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</si>
  <si>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</si>
  <si>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</si>
  <si>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</si>
  <si>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</si>
  <si>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</si>
  <si>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</si>
  <si>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</si>
  <si>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</si>
  <si>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</si>
  <si>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</si>
  <si>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</si>
  <si>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</si>
  <si>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</si>
  <si>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</si>
  <si>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</si>
  <si>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</si>
  <si>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</si>
  <si>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</si>
  <si>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</si>
  <si>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</si>
  <si>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</si>
  <si>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</si>
  <si>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</si>
  <si>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</si>
  <si>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</si>
  <si>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</si>
  <si>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</si>
  <si>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</si>
  <si>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</si>
  <si>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</si>
  <si>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</si>
  <si>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</si>
  <si>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</si>
  <si>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</si>
  <si>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</si>
  <si>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</si>
  <si>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</si>
  <si>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</si>
  <si>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</si>
  <si>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</si>
  <si>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</si>
  <si>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</si>
  <si>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</si>
  <si>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</si>
  <si>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</si>
  <si>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</si>
  <si>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</si>
  <si>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</si>
  <si>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</si>
  <si>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</si>
  <si>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</si>
  <si>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</si>
  <si>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</si>
  <si>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</si>
  <si>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</si>
  <si>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</si>
  <si>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</si>
  <si>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</si>
  <si>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</si>
  <si>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</si>
  <si>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</si>
  <si>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</si>
  <si>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</si>
  <si>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</si>
  <si>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</si>
  <si>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</si>
  <si>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</si>
  <si>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</si>
  <si>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</si>
  <si>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</si>
  <si>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</si>
  <si>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</si>
  <si>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</si>
  <si>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</si>
  <si>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</si>
  <si>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</si>
  <si>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</si>
  <si>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</si>
  <si>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</si>
  <si>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</si>
  <si>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</si>
  <si>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</si>
  <si>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</si>
  <si>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</si>
  <si>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</si>
  <si>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</si>
  <si>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</si>
  <si>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</si>
  <si>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</si>
  <si>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</si>
  <si>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</si>
  <si>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</si>
  <si>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</si>
  <si>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</si>
  <si>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</si>
  <si>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</si>
  <si>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</si>
  <si>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</si>
  <si>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</si>
  <si>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</si>
  <si>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</si>
  <si>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</si>
  <si>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</si>
  <si>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</si>
  <si>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</si>
  <si>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</si>
  <si>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</si>
  <si>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</si>
  <si>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</si>
  <si>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</si>
  <si>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</si>
  <si>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</si>
  <si>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</si>
  <si>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</si>
  <si>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</si>
  <si>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</si>
  <si>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</si>
  <si>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</si>
  <si>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</si>
  <si>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</si>
  <si>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</si>
  <si>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</si>
  <si>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</si>
  <si>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</si>
  <si>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</si>
  <si>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</si>
  <si>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</si>
  <si>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</si>
  <si>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</si>
  <si>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</si>
  <si>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</si>
  <si>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</si>
  <si>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</si>
  <si>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</si>
  <si>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</si>
  <si>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</si>
  <si>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</si>
  <si>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</si>
  <si>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</si>
  <si>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</si>
  <si>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</si>
  <si>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Neunkirchen (10043);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</si>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</sst>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{0F858ABA-4C82-4FBC-AB0A-6ABB2F947526}</c15:txfldGUID>
                      <c15:f>Daten_Diagramme!$D$6</c15:f>
                      <c15:dlblFieldTableCache>
                        <c:ptCount val="1"/>
                        <c:pt idx="0">
                          <c:v>-1.0</c:v>
                        </c:pt>
                      </c15:dlblFieldTableCache>
                    </c15:dlblFTEntry>
                  </c15:dlblFieldTable>
                  <c15:showDataLabelsRange val="0"/>
                </c:ext>
                <c:ext xmlns:c16="http://schemas.microsoft.com/office/drawing/2014/chart" uri="{C3380CC4-5D6E-409C-BE32-E72D297353CC}">
                  <c16:uniqueId val="{00000000-5160-4B85-AF95-C7DC0CA8A0F1}"/>
                </c:ext>
              </c:extLst>
            </c:dLbl>
            <c:dLbl>
              <c:idx val="1"/>
              <c:tx>
                <c:strRef>
                  <c:f>Daten_Diagramme!$D$7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{7415B258-BD77-4239-94F1-FD31D9FABB40}</c15:txfldGUID>
                      <c15:f>Daten_Diagramme!$D$7</c15:f>
                      <c15:dlblFieldTableCache>
                        <c:ptCount val="1"/>
                        <c:pt idx="0">
                          <c:v>-0.2</c:v>
                        </c:pt>
                      </c15:dlblFieldTableCache>
                    </c15:dlblFTEntry>
                  </c15:dlblFieldTable>
                  <c15:showDataLabelsRange val="0"/>
                </c:ext>
                <c:ext xmlns:c16="http://schemas.microsoft.com/office/drawing/2014/chart" uri="{C3380CC4-5D6E-409C-BE32-E72D297353CC}">
                  <c16:uniqueId val="{00000001-5160-4B85-AF95-C7DC0CA8A0F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{F94CA528-38D4-478A-BC0B-9F56A6A343C2}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160-4B85-AF95-C7DC0CA8A0F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{59BC1B3F-709E-4304-8D97-8DF01E3E4E85}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160-4B85-AF95-C7DC0CA8A0F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-0.97975343289565997</c:v>
                </c:pt>
                <c:pt idx="1">
                  <c:v>-0.20180321762601858</c:v>
                </c:pt>
                <c:pt idx="2">
                  <c:v>1.1186464311118853</c:v>
                </c:pt>
                <c:pt idx="3">
                  <c:v>1.0875687030768</c:v>
                </c:pt>
              </c:numCache>
            </c:numRef>
          </c:val>
          <c:extLst>
            <c:ext xmlns:c16="http://schemas.microsoft.com/office/drawing/2014/chart" uri="{C3380CC4-5D6E-409C-BE32-E72D297353CC}">
              <c16:uniqueId val="{00000004-5160-4B85-AF95-C7DC0CA8A0F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{AB4419DF-71BA-4627-9519-B01F7778730E}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160-4B85-AF95-C7DC0CA8A0F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{BECA27DE-818B-4FBC-844F-0EC5DAF8B797}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160-4B85-AF95-C7DC0CA8A0F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{CA4B9521-C752-4A4E-B465-706DB10D0663}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160-4B85-AF95-C7DC0CA8A0F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{F6ECB9CA-C6C2-4ABC-BEB1-DD96E032E1D9}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160-4B85-AF95-C7DC0CA8A0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160-4B85-AF95-C7DC0CA8A0F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160-4B85-AF95-C7DC0CA8A0F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{22BC85F4-1881-4093-9310-B62AE7D7C326}</c15:txfldGUID>
                      <c15:f>Daten_Diagramme!$E$6</c15:f>
                      <c15:dlblFieldTableCache>
                        <c:ptCount val="1"/>
                        <c:pt idx="0">
                          <c:v>-3.8</c:v>
                        </c:pt>
                      </c15:dlblFieldTableCache>
                    </c15:dlblFTEntry>
                  </c15:dlblFieldTable>
                  <c15:showDataLabelsRange val="0"/>
                </c:ext>
                <c:ext xmlns:c16="http://schemas.microsoft.com/office/drawing/2014/chart" uri="{C3380CC4-5D6E-409C-BE32-E72D297353CC}">
                  <c16:uniqueId val="{00000000-7417-49D6-85A7-3E07B3EFF3B6}"/>
                </c:ext>
              </c:extLst>
            </c:dLbl>
            <c:dLbl>
              <c:idx val="1"/>
              <c:tx>
                <c:strRef>
                  <c:f>Daten_Diagramme!$E$7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{0416B848-4217-4F7A-9FCE-3F1DDB8559AB}</c15:txfldGUID>
                      <c15:f>Daten_Diagramme!$E$7</c15:f>
                      <c15:dlblFieldTableCache>
                        <c:ptCount val="1"/>
                        <c:pt idx="0">
                          <c:v>-4.2</c:v>
                        </c:pt>
                      </c15:dlblFieldTableCache>
                    </c15:dlblFTEntry>
                  </c15:dlblFieldTable>
                  <c15:showDataLabelsRange val="0"/>
                </c:ext>
                <c:ext xmlns:c16="http://schemas.microsoft.com/office/drawing/2014/chart" uri="{C3380CC4-5D6E-409C-BE32-E72D297353CC}">
                  <c16:uniqueId val="{00000001-7417-49D6-85A7-3E07B3EFF3B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{E0D21A07-B410-452A-B6B7-CE6E55775871}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7417-49D6-85A7-3E07B3EFF3B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{D764D952-10E9-45AB-A380-D5D827D617BF}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417-49D6-85A7-3E07B3EFF3B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-3.8163001293661063</c:v>
                </c:pt>
                <c:pt idx="1">
                  <c:v>-4.2268774619623501</c:v>
                </c:pt>
                <c:pt idx="2">
                  <c:v>-2.7637010795899166</c:v>
                </c:pt>
                <c:pt idx="3">
                  <c:v>-2.8655893304673015</c:v>
                </c:pt>
              </c:numCache>
            </c:numRef>
          </c:val>
          <c:extLst>
            <c:ext xmlns:c16="http://schemas.microsoft.com/office/drawing/2014/chart" uri="{C3380CC4-5D6E-409C-BE32-E72D297353CC}">
              <c16:uniqueId val="{00000004-7417-49D6-85A7-3E07B3EFF3B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{963E4F40-DDC9-4973-96E0-E0BF8C045693}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417-49D6-85A7-3E07B3EFF3B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{D3A3389F-9BBD-496E-BED9-E2672C7F2B64}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417-49D6-85A7-3E07B3EFF3B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{32D948B1-6C43-47D8-82D4-12A1EB27B772}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417-49D6-85A7-3E07B3EFF3B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{0072D41F-1EC1-4479-BACF-C704C43674C2}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417-49D6-85A7-3E07B3EFF3B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417-49D6-85A7-3E07B3EFF3B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417-49D6-85A7-3E07B3EFF3B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{086A840E-C29B-4B66-A4DE-AE8AB7437290}</c15:txfldGUID>
                      <c15:f>Daten_Diagramme!$D$14</c15:f>
                      <c15:dlblFieldTableCache>
                        <c:ptCount val="1"/>
                        <c:pt idx="0">
                          <c:v>-1.0</c:v>
                        </c:pt>
                      </c15:dlblFieldTableCache>
                    </c15:dlblFTEntry>
                  </c15:dlblFieldTable>
                  <c15:showDataLabelsRange val="0"/>
                </c:ext>
                <c:ext xmlns:c16="http://schemas.microsoft.com/office/drawing/2014/chart" uri="{C3380CC4-5D6E-409C-BE32-E72D297353CC}">
                  <c16:uniqueId val="{00000000-4CFB-47AC-9E83-E560D0D536B8}"/>
                </c:ext>
              </c:extLst>
            </c:dLbl>
            <c:dLbl>
              <c:idx val="1"/>
              <c:tx>
                <c:strRef>
                  <c:f>Daten_Diagramme!$D$15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{AFE4F1D7-6474-43B6-A423-B1CBB516ADC1}</c15:txfldGUID>
                      <c15:f>Daten_Diagramme!$D$15</c15:f>
                      <c15:dlblFieldTableCache>
                        <c:ptCount val="1"/>
                        <c:pt idx="0">
                          <c:v>-2.6</c:v>
                        </c:pt>
                      </c15:dlblFieldTableCache>
                    </c15:dlblFTEntry>
                  </c15:dlblFieldTable>
                  <c15:showDataLabelsRange val="0"/>
                </c:ext>
                <c:ext xmlns:c16="http://schemas.microsoft.com/office/drawing/2014/chart" uri="{C3380CC4-5D6E-409C-BE32-E72D297353CC}">
                  <c16:uniqueId val="{00000001-4CFB-47AC-9E83-E560D0D536B8}"/>
                </c:ext>
              </c:extLst>
            </c:dLbl>
            <c:dLbl>
              <c:idx val="2"/>
              <c:tx>
                <c:strRef>
                  <c:f>Daten_Diagramme!$D$16</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{EDC489D0-1AE4-4A25-B2A8-9F6FB21E0CDB}</c15:txfldGUID>
                      <c15:f>Daten_Diagramme!$D$16</c15:f>
                      <c15:dlblFieldTableCache>
                        <c:ptCount val="1"/>
                        <c:pt idx="0">
                          <c:v>7.8</c:v>
                        </c:pt>
                      </c15:dlblFieldTableCache>
                    </c15:dlblFTEntry>
                  </c15:dlblFieldTable>
                  <c15:showDataLabelsRange val="0"/>
                </c:ext>
                <c:ext xmlns:c16="http://schemas.microsoft.com/office/drawing/2014/chart" uri="{C3380CC4-5D6E-409C-BE32-E72D297353CC}">
                  <c16:uniqueId val="{00000002-4CFB-47AC-9E83-E560D0D536B8}"/>
                </c:ext>
              </c:extLst>
            </c:dLbl>
            <c:dLbl>
              <c:idx val="3"/>
              <c:tx>
                <c:strRef>
                  <c:f>Daten_Diagramme!$D$17</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{68453442-9A70-46AB-B404-B316DCD649F8}</c15:txfldGUID>
                      <c15:f>Daten_Diagramme!$D$17</c15:f>
                      <c15:dlblFieldTableCache>
                        <c:ptCount val="1"/>
                        <c:pt idx="0">
                          <c:v>-6.3</c:v>
                        </c:pt>
                      </c15:dlblFieldTableCache>
                    </c15:dlblFTEntry>
                  </c15:dlblFieldTable>
                  <c15:showDataLabelsRange val="0"/>
                </c:ext>
                <c:ext xmlns:c16="http://schemas.microsoft.com/office/drawing/2014/chart" uri="{C3380CC4-5D6E-409C-BE32-E72D297353CC}">
                  <c16:uniqueId val="{00000003-4CFB-47AC-9E83-E560D0D536B8}"/>
                </c:ext>
              </c:extLst>
            </c:dLbl>
            <c:dLbl>
              <c:idx val="4"/>
              <c:tx>
                <c:strRef>
                  <c:f>Daten_Diagramme!$D$18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{80923DAC-1C28-4853-A094-C221C3188AC4}</c15:txfldGUID>
                      <c15:f>Daten_Diagramme!$D$18</c15:f>
                      <c15:dlblFieldTableCache>
                        <c:ptCount val="1"/>
                        <c:pt idx="0">
                          <c:v>-1.9</c:v>
                        </c:pt>
                      </c15:dlblFieldTableCache>
                    </c15:dlblFTEntry>
                  </c15:dlblFieldTable>
                  <c15:showDataLabelsRange val="0"/>
                </c:ext>
                <c:ext xmlns:c16="http://schemas.microsoft.com/office/drawing/2014/chart" uri="{C3380CC4-5D6E-409C-BE32-E72D297353CC}">
                  <c16:uniqueId val="{00000004-4CFB-47AC-9E83-E560D0D536B8}"/>
                </c:ext>
              </c:extLst>
            </c:dLbl>
            <c:dLbl>
              <c:idx val="5"/>
              <c:tx>
                <c:strRef>
                  <c:f>Daten_Diagramme!$D$19</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{228C5B11-3937-41E6-9656-9AAE10FB63D0}</c15:txfldGUID>
                      <c15:f>Daten_Diagramme!$D$19</c15:f>
                      <c15:dlblFieldTableCache>
                        <c:ptCount val="1"/>
                        <c:pt idx="0">
                          <c:v>-7.4</c:v>
                        </c:pt>
                      </c15:dlblFieldTableCache>
                    </c15:dlblFTEntry>
                  </c15:dlblFieldTable>
                  <c15:showDataLabelsRange val="0"/>
                </c:ext>
                <c:ext xmlns:c16="http://schemas.microsoft.com/office/drawing/2014/chart" uri="{C3380CC4-5D6E-409C-BE32-E72D297353CC}">
                  <c16:uniqueId val="{00000005-4CFB-47AC-9E83-E560D0D536B8}"/>
                </c:ext>
              </c:extLst>
            </c:dLbl>
            <c:dLbl>
              <c:idx val="6"/>
              <c:tx>
                <c:strRef>
                  <c:f>Daten_Diagramme!$D$20</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{6A1AF0C0-B9B2-43EF-B026-CA74730C475A}</c15:txfldGUID>
                      <c15:f>Daten_Diagramme!$D$20</c15:f>
                      <c15:dlblFieldTableCache>
                        <c:ptCount val="1"/>
                        <c:pt idx="0">
                          <c:v>-5.3</c:v>
                        </c:pt>
                      </c15:dlblFieldTableCache>
                    </c15:dlblFTEntry>
                  </c15:dlblFieldTable>
                  <c15:showDataLabelsRange val="0"/>
                </c:ext>
                <c:ext xmlns:c16="http://schemas.microsoft.com/office/drawing/2014/chart" uri="{C3380CC4-5D6E-409C-BE32-E72D297353CC}">
                  <c16:uniqueId val="{00000006-4CFB-47AC-9E83-E560D0D536B8}"/>
                </c:ext>
              </c:extLst>
            </c:dLbl>
            <c:dLbl>
              <c:idx val="7"/>
              <c:tx>
                <c:strRef>
                  <c:f>Daten_Diagramme!$D$21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{A05AA206-2DCE-41BC-BAA7-817F96B596E4}</c15:txfldGUID>
                      <c15:f>Daten_Diagramme!$D$21</c15:f>
                      <c15:dlblFieldTableCache>
                        <c:ptCount val="1"/>
                        <c:pt idx="0">
                          <c:v>0.4</c:v>
                        </c:pt>
                      </c15:dlblFieldTableCache>
                    </c15:dlblFTEntry>
                  </c15:dlblFieldTable>
                  <c15:showDataLabelsRange val="0"/>
                </c:ext>
                <c:ext xmlns:c16="http://schemas.microsoft.com/office/drawing/2014/chart" uri="{C3380CC4-5D6E-409C-BE32-E72D297353CC}">
                  <c16:uniqueId val="{00000007-4CFB-47AC-9E83-E560D0D536B8}"/>
                </c:ext>
              </c:extLst>
            </c:dLbl>
            <c:dLbl>
              <c:idx val="8"/>
              <c:tx>
                <c:strRef>
                  <c:f>Daten_Diagramme!$D$22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{DFE2F500-DEE5-4558-83CC-5A7EC7846FC0}</c15:txfldGUID>
                      <c15:f>Daten_Diagramme!$D$22</c15:f>
                      <c15:dlblFieldTableCache>
                        <c:ptCount val="1"/>
                        <c:pt idx="0">
                          <c:v>0.4</c:v>
                        </c:pt>
                      </c15:dlblFieldTableCache>
                    </c15:dlblFTEntry>
                  </c15:dlblFieldTable>
                  <c15:showDataLabelsRange val="0"/>
                </c:ext>
                <c:ext xmlns:c16="http://schemas.microsoft.com/office/drawing/2014/chart" uri="{C3380CC4-5D6E-409C-BE32-E72D297353CC}">
                  <c16:uniqueId val="{00000008-4CFB-47AC-9E83-E560D0D536B8}"/>
                </c:ext>
              </c:extLst>
            </c:dLbl>
            <c:dLbl>
              <c:idx val="9"/>
              <c:tx>
                <c:strRef>
                  <c:f>Daten_Diagramme!$D$23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{7318C8F7-A63D-4F6D-852D-759B94004E7C}</c15:txfldGUID>
                      <c15:f>Daten_Diagramme!$D$23</c15:f>
                      <c15:dlblFieldTableCache>
                        <c:ptCount val="1"/>
                        <c:pt idx="0">
                          <c:v>-1.7</c:v>
                        </c:pt>
                      </c15:dlblFieldTableCache>
                    </c15:dlblFTEntry>
                  </c15:dlblFieldTable>
                  <c15:showDataLabelsRange val="0"/>
                </c:ext>
                <c:ext xmlns:c16="http://schemas.microsoft.com/office/drawing/2014/chart" uri="{C3380CC4-5D6E-409C-BE32-E72D297353CC}">
                  <c16:uniqueId val="{00000009-4CFB-47AC-9E83-E560D0D536B8}"/>
                </c:ext>
              </c:extLst>
            </c:dLbl>
            <c:dLbl>
              <c:idx val="10"/>
              <c:tx>
                <c:strRef>
                  <c:f>Daten_Diagramme!$D$24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{EDED15E7-672A-40E0-B11F-CB46370B3757}</c15:txfldGUID>
                      <c15:f>Daten_Diagramme!$D$24</c15:f>
                      <c15:dlblFieldTableCache>
                        <c:ptCount val="1"/>
                        <c:pt idx="0">
                          <c:v>-3.0</c:v>
                        </c:pt>
                      </c15:dlblFieldTableCache>
                    </c15:dlblFTEntry>
                  </c15:dlblFieldTable>
                  <c15:showDataLabelsRange val="0"/>
                </c:ext>
                <c:ext xmlns:c16="http://schemas.microsoft.com/office/drawing/2014/chart" uri="{C3380CC4-5D6E-409C-BE32-E72D297353CC}">
                  <c16:uniqueId val="{0000000A-4CFB-47AC-9E83-E560D0D536B8}"/>
                </c:ext>
              </c:extLst>
            </c:dLbl>
            <c:dLbl>
              <c:idx val="11"/>
              <c:tx>
                <c:strRef>
                  <c:f>Daten_Diagramme!$D$25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{27FAF0C0-13C1-4FE8-B6D9-BD2688EDF875}</c15:txfldGUID>
                      <c15:f>Daten_Diagramme!$D$25</c15:f>
                      <c15:dlblFieldTableCache>
                        <c:ptCount val="1"/>
                        <c:pt idx="0">
                          <c:v>3.4</c:v>
                        </c:pt>
                      </c15:dlblFieldTableCache>
                    </c15:dlblFTEntry>
                  </c15:dlblFieldTable>
                  <c15:showDataLabelsRange val="0"/>
                </c:ext>
                <c:ext xmlns:c16="http://schemas.microsoft.com/office/drawing/2014/chart" uri="{C3380CC4-5D6E-409C-BE32-E72D297353CC}">
                  <c16:uniqueId val="{0000000B-4CFB-47AC-9E83-E560D0D536B8}"/>
                </c:ext>
              </c:extLst>
            </c:dLbl>
            <c:dLbl>
              <c:idx val="12"/>
              <c:tx>
                <c:strRef>
                  <c:f>Daten_Diagramme!$D$26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{5C29529D-361F-4D5C-B47E-285EAED1D717}</c15:txfldGUID>
                      <c15:f>Daten_Diagramme!$D$26</c15:f>
                      <c15:dlblFieldTableCache>
                        <c:ptCount val="1"/>
                        <c:pt idx="0">
                          <c:v>1.7</c:v>
                        </c:pt>
                      </c15:dlblFieldTableCache>
                    </c15:dlblFTEntry>
                  </c15:dlblFieldTable>
                  <c15:showDataLabelsRange val="0"/>
                </c:ext>
                <c:ext xmlns:c16="http://schemas.microsoft.com/office/drawing/2014/chart" uri="{C3380CC4-5D6E-409C-BE32-E72D297353CC}">
                  <c16:uniqueId val="{0000000C-4CFB-47AC-9E83-E560D0D536B8}"/>
                </c:ext>
              </c:extLst>
            </c:dLbl>
            <c:dLbl>
              <c:idx val="13"/>
              <c:tx>
                <c:strRef>
                  <c:f>Daten_Diagramme!$D$27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{52E04E8F-6A1A-4111-BB46-E51692705423}</c15:txfldGUID>
                      <c15:f>Daten_Diagramme!$D$27</c15:f>
                      <c15:dlblFieldTableCache>
                        <c:ptCount val="1"/>
                        <c:pt idx="0">
                          <c:v>-1.7</c:v>
                        </c:pt>
                      </c15:dlblFieldTableCache>
                    </c15:dlblFTEntry>
                  </c15:dlblFieldTable>
                  <c15:showDataLabelsRange val="0"/>
                </c:ext>
                <c:ext xmlns:c16="http://schemas.microsoft.com/office/drawing/2014/chart" uri="{C3380CC4-5D6E-409C-BE32-E72D297353CC}">
                  <c16:uniqueId val="{0000000D-4CFB-47AC-9E83-E560D0D536B8}"/>
                </c:ext>
              </c:extLst>
            </c:dLbl>
            <c:dLbl>
              <c:idx val="14"/>
              <c:tx>
                <c:strRef>
                  <c:f>Daten_Diagramme!$D$28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{21D2EEE6-EBC5-44A4-A86D-167F05927D4F}</c15:txfldGUID>
                      <c15:f>Daten_Diagramme!$D$28</c15:f>
                      <c15:dlblFieldTableCache>
                        <c:ptCount val="1"/>
                        <c:pt idx="0">
                          <c:v>2.6</c:v>
                        </c:pt>
                      </c15:dlblFieldTableCache>
                    </c15:dlblFTEntry>
                  </c15:dlblFieldTable>
                  <c15:showDataLabelsRange val="0"/>
                </c:ext>
                <c:ext xmlns:c16="http://schemas.microsoft.com/office/drawing/2014/chart" uri="{C3380CC4-5D6E-409C-BE32-E72D297353CC}">
                  <c16:uniqueId val="{0000000E-4CFB-47AC-9E83-E560D0D536B8}"/>
                </c:ext>
              </c:extLst>
            </c:dLbl>
            <c:dLbl>
              <c:idx val="15"/>
              <c:tx>
                <c:strRef>
                  <c:f>Daten_Diagramme!$D$29</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{9198F3D8-AD18-4E89-845D-5972791B25EB}</c15:txfldGUID>
                      <c15:f>Daten_Diagramme!$D$29</c15:f>
                      <c15:dlblFieldTableCache>
                        <c:ptCount val="1"/>
                        <c:pt idx="0">
                          <c:v>-7.5</c:v>
                        </c:pt>
                      </c15:dlblFieldTableCache>
                    </c15:dlblFTEntry>
                  </c15:dlblFieldTable>
                  <c15:showDataLabelsRange val="0"/>
                </c:ext>
                <c:ext xmlns:c16="http://schemas.microsoft.com/office/drawing/2014/chart" uri="{C3380CC4-5D6E-409C-BE32-E72D297353CC}">
                  <c16:uniqueId val="{0000000F-4CFB-47AC-9E83-E560D0D536B8}"/>
                </c:ext>
              </c:extLst>
            </c:dLbl>
            <c:dLbl>
              <c:idx val="16"/>
              <c:tx>
                <c:strRef>
                  <c:f>Daten_Diagramme!$D$30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{FB36A4F1-FCD4-4B7F-AF01-89B57A08218B}</c15:txfldGUID>
                      <c15:f>Daten_Diagramme!$D$30</c15:f>
                      <c15:dlblFieldTableCache>
                        <c:ptCount val="1"/>
                        <c:pt idx="0">
                          <c:v>0.9</c:v>
                        </c:pt>
                      </c15:dlblFieldTableCache>
                    </c15:dlblFTEntry>
                  </c15:dlblFieldTable>
                  <c15:showDataLabelsRange val="0"/>
                </c:ext>
                <c:ext xmlns:c16="http://schemas.microsoft.com/office/drawing/2014/chart" uri="{C3380CC4-5D6E-409C-BE32-E72D297353CC}">
                  <c16:uniqueId val="{00000010-4CFB-47AC-9E83-E560D0D536B8}"/>
                </c:ext>
              </c:extLst>
            </c:dLbl>
            <c:dLbl>
              <c:idx val="17"/>
              <c:tx>
                <c:strRef>
                  <c:f>Daten_Diagramme!$D$31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{6E1D8250-2A3E-4A74-864A-23265C73A96D}</c15:txfldGUID>
                      <c15:f>Daten_Diagramme!$D$31</c15:f>
                      <c15:dlblFieldTableCache>
                        <c:ptCount val="1"/>
                        <c:pt idx="0">
                          <c:v>-0.4</c:v>
                        </c:pt>
                      </c15:dlblFieldTableCache>
                    </c15:dlblFTEntry>
                  </c15:dlblFieldTable>
                  <c15:showDataLabelsRange val="0"/>
                </c:ext>
                <c:ext xmlns:c16="http://schemas.microsoft.com/office/drawing/2014/chart" uri="{C3380CC4-5D6E-409C-BE32-E72D297353CC}">
                  <c16:uniqueId val="{00000011-4CFB-47AC-9E83-E560D0D536B8}"/>
                </c:ext>
              </c:extLst>
            </c:dLbl>
            <c:dLbl>
              <c:idx val="18"/>
              <c:tx>
                <c:strRef>
                  <c:f>Daten_Diagramme!$D$32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{3866C47E-BA10-4AA5-ACCC-32639C1C54A9}</c15:txfldGUID>
                      <c15:f>Daten_Diagramme!$D$32</c15:f>
                      <c15:dlblFieldTableCache>
                        <c:ptCount val="1"/>
                        <c:pt idx="0">
                          <c:v>0.1</c:v>
                        </c:pt>
                      </c15:dlblFieldTableCache>
                    </c15:dlblFTEntry>
                  </c15:dlblFieldTable>
                  <c15:showDataLabelsRange val="0"/>
                </c:ext>
                <c:ext xmlns:c16="http://schemas.microsoft.com/office/drawing/2014/chart" uri="{C3380CC4-5D6E-409C-BE32-E72D297353CC}">
                  <c16:uniqueId val="{00000012-4CFB-47AC-9E83-E560D0D536B8}"/>
                </c:ext>
              </c:extLst>
            </c:dLbl>
            <c:dLbl>
              <c:idx val="19"/>
              <c:tx>
                <c:strRef>
                  <c:f>Daten_Diagramme!$D$33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{020CA12F-F1F2-4CB6-96ED-BCAD808C7413}</c15:txfldGUID>
                      <c15:f>Daten_Diagramme!$D$33</c15:f>
                      <c15:dlblFieldTableCache>
                        <c:ptCount val="1"/>
                        <c:pt idx="0">
                          <c:v>1.5</c:v>
                        </c:pt>
                      </c15:dlblFieldTableCache>
                    </c15:dlblFTEntry>
                  </c15:dlblFieldTable>
                  <c15:showDataLabelsRange val="0"/>
                </c:ext>
                <c:ext xmlns:c16="http://schemas.microsoft.com/office/drawing/2014/chart" uri="{C3380CC4-5D6E-409C-BE32-E72D297353CC}">
                  <c16:uniqueId val="{00000013-4CFB-47AC-9E83-E560D0D536B8}"/>
                </c:ext>
              </c:extLst>
            </c:dLbl>
            <c:dLbl>
              <c:idx val="20"/>
              <c:tx>
                <c:strRef>
                  <c:f>Daten_Diagramme!$D$34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{6AEBCE71-6323-4834-95D3-72977103322E}</c15:txfldGUID>
                      <c15:f>Daten_Diagramme!$D$34</c15:f>
                      <c15:dlblFieldTableCache>
                        <c:ptCount val="1"/>
                        <c:pt idx="0">
                          <c:v>-1.6</c:v>
                        </c:pt>
                      </c15:dlblFieldTableCache>
                    </c15:dlblFTEntry>
                  </c15:dlblFieldTable>
                  <c15:showDataLabelsRange val="0"/>
                </c:ext>
                <c:ext xmlns:c16="http://schemas.microsoft.com/office/drawing/2014/chart" uri="{C3380CC4-5D6E-409C-BE32-E72D297353CC}">
                  <c16:uniqueId val="{00000014-4CFB-47AC-9E83-E560D0D536B8}"/>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{7C59731C-5FB5-43F6-8CC8-25B8D74CED6C}</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4CFB-47AC-9E83-E560D0D536B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{5B886204-1458-4860-8A27-0EF27F7ACF8F}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CFB-47AC-9E83-E560D0D536B8}"/>
                </c:ext>
              </c:extLst>
            </c:dLbl>
            <c:dLbl>
              <c:idx val="23"/>
              <c:tx>
                <c:strRef>
                  <c:f>Daten_Diagramme!$D$37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{D9B42D98-BE67-4782-A340-88C05720E739}</c15:txfldGUID>
                      <c15:f>Daten_Diagramme!$D$37</c15:f>
                      <c15:dlblFieldTableCache>
                        <c:ptCount val="1"/>
                        <c:pt idx="0">
                          <c:v>-2.6</c:v>
                        </c:pt>
                      </c15:dlblFieldTableCache>
                    </c15:dlblFTEntry>
                  </c15:dlblFieldTable>
                  <c15:showDataLabelsRange val="0"/>
                </c:ext>
                <c:ext xmlns:c16="http://schemas.microsoft.com/office/drawing/2014/chart" uri="{C3380CC4-5D6E-409C-BE32-E72D297353CC}">
                  <c16:uniqueId val="{00000017-4CFB-47AC-9E83-E560D0D536B8}"/>
                </c:ext>
              </c:extLst>
            </c:dLbl>
            <c:dLbl>
              <c:idx val="24"/>
              <c:layout>
                <c:manualLayout>
                  <c:x val="4.7769028871392123E-3"/>
                  <c:y val="-4.6876052205785108E-5"/>
                </c:manualLayout>
              </c:layout>
              <c:tx>
                <c:strRef>
                  <c:f>Daten_Diagramme!$D$38</c:f>
                  <c:strCache>
                    <c:ptCount val="1"/>
                    <c:pt idx="0">
                      <c:v>-3.9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{87DBF9CC-1958-4A96-ACB4-6971B5687A59}</c15:txfldGUID>
                      <c15:f>Daten_Diagramme!$D$38</c15:f>
                      <c15:dlblFieldTableCache>
                        <c:ptCount val="1"/>
                        <c:pt idx="0">
                          <c:v>-3.9</c:v>
                        </c:pt>
                      </c15:dlblFieldTableCache>
                    </c15:dlblFTEntry>
                  </c15:dlblFieldTable>
                  <c15:showDataLabelsRange val="0"/>
                </c:ext>
                <c:ext xmlns:c16="http://schemas.microsoft.com/office/drawing/2014/chart" uri="{C3380CC4-5D6E-409C-BE32-E72D297353CC}">
                  <c16:uniqueId val="{00000018-4CFB-47AC-9E83-E560D0D536B8}"/>
                </c:ext>
              </c:extLst>
            </c:dLbl>
            <c:dLbl>
              <c:idx val="25"/>
              <c:tx>
                <c:strRef>
                  <c:f>Daten_Diagramme!$D$39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{6FBCF305-01CD-427C-930D-8E40BC11F9BD}</c15:txfldGUID>
                      <c15:f>Daten_Diagramme!$D$39</c15:f>
                      <c15:dlblFieldTableCache>
                        <c:ptCount val="1"/>
                        <c:pt idx="0">
                          <c:v>0.3</c:v>
                        </c:pt>
                      </c15:dlblFieldTableCache>
                    </c15:dlblFTEntry>
                  </c15:dlblFieldTable>
                  <c15:showDataLabelsRange val="0"/>
                </c:ext>
                <c:ext xmlns:c16="http://schemas.microsoft.com/office/drawing/2014/chart" uri="{C3380CC4-5D6E-409C-BE32-E72D297353CC}">
                  <c16:uniqueId val="{00000019-4CFB-47AC-9E83-E560D0D536B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{328C2934-77B0-42D6-AFB2-E01C3A257437}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CFB-47AC-9E83-E560D0D536B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{76DA20E8-362C-41D6-BB07-2E9671A2696D}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CFB-47AC-9E83-E560D0D536B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{4E9FF263-F5BA-4F6E-8455-65E3102CA7EB}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CFB-47AC-9E83-E560D0D536B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{DA236E2D-EF92-4CA5-B4C6-61D22157B18D}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CFB-47AC-9E83-E560D0D536B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{54B3EA0D-61BB-4D80-A40F-BBAB0A0B2455}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CFB-47AC-9E83-E560D0D536B8}"/>
                </c:ext>
              </c:extLst>
            </c:dLbl>
            <c:dLbl>
              <c:idx val="31"/>
              <c:tx>
                <c:strRef>
                  <c:f>Daten_Diagramme!$D$45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{1939EB2B-A8CF-4FC2-9642-072489A6C849}</c15:txfldGUID>
                      <c15:f>Daten_Diagramme!$D$45</c15:f>
                      <c15:dlblFieldTableCache>
                        <c:ptCount val="1"/>
                        <c:pt idx="0">
                          <c:v>0.3</c:v>
                        </c:pt>
                      </c15:dlblFieldTableCache>
                    </c15:dlblFTEntry>
                  </c15:dlblFieldTable>
                  <c15:showDataLabelsRange val="0"/>
                </c:ext>
                <c:ext xmlns:c16="http://schemas.microsoft.com/office/drawing/2014/chart" uri="{C3380CC4-5D6E-409C-BE32-E72D297353CC}">
                  <c16:uniqueId val="{0000001F-4CFB-47AC-9E83-E560D0D536B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-0.97975343289565997</c:v>
                </c:pt>
                <c:pt idx="1">
                  <c:v>-2.6315789473684212</c:v>
                </c:pt>
                <c:pt idx="2">
                  <c:v>7.8358208955223878</c:v>
                </c:pt>
                <c:pt idx="3">
                  <c:v>-6.3154180877337414</c:v>
                </c:pt>
                <c:pt idx="4">
                  <c:v>-1.9025875190258752</c:v>
                </c:pt>
                <c:pt idx="5">
                  <c:v>-7.4407195421095667</c:v>
                </c:pt>
                <c:pt idx="6">
                  <c:v>-5.3072625698324023</c:v>
                </c:pt>
                <c:pt idx="7">
                  <c:v>0.37388553350589587</c:v>
                </c:pt>
                <c:pt idx="8">
                  <c:v>0.36484771573604063</c:v>
                </c:pt>
                <c:pt idx="9">
                  <c:v>-1.685823754789272</c:v>
                </c:pt>
                <c:pt idx="10">
                  <c:v>-2.9989658738366081</c:v>
                </c:pt>
                <c:pt idx="11">
                  <c:v>3.4210526315789473</c:v>
                </c:pt>
                <c:pt idx="12">
                  <c:v>1.7112299465240641</c:v>
                </c:pt>
                <c:pt idx="13">
                  <c:v>-1.7344497607655502</c:v>
                </c:pt>
                <c:pt idx="14">
                  <c:v>2.5988700564971752</c:v>
                </c:pt>
                <c:pt idx="15">
                  <c:v>-7.4688796680497926</c:v>
                </c:pt>
                <c:pt idx="16">
                  <c:v>0.88529638183217862</c:v>
                </c:pt>
                <c:pt idx="17">
                  <c:v>-0.4012841091492777</c:v>
                </c:pt>
                <c:pt idx="18">
                  <c:v>0.11621150493898896</c:v>
                </c:pt>
                <c:pt idx="19">
                  <c:v>1.520300482918977</c:v>
                </c:pt>
                <c:pt idx="20">
                  <c:v>-1.6203703703703705</c:v>
                </c:pt>
                <c:pt idx="21">
                  <c:v>0</c:v>
                </c:pt>
                <c:pt idx="23">
                  <c:v>-2.6315789473684212</c:v>
                </c:pt>
                <c:pt idx="24">
                  <c:v>-3.8510706295941195</c:v>
                </c:pt>
                <c:pt idx="25">
                  <c:v>0.34047226798462382</c:v>
                </c:pt>
              </c:numCache>
            </c:numRef>
          </c:val>
          <c:extLst>
            <c:ext xmlns:c16="http://schemas.microsoft.com/office/drawing/2014/chart" uri="{C3380CC4-5D6E-409C-BE32-E72D297353CC}">
              <c16:uniqueId val="{00000020-4CFB-47AC-9E83-E560D0D536B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{C3F80797-5CA5-4301-83A0-F52975FBE5A6}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CFB-47AC-9E83-E560D0D536B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{ABF3A4AA-6D57-4058-8691-10F315AA6255}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CFB-47AC-9E83-E560D0D536B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{1E9319F9-F7DC-4D90-A526-B85D372AAF38}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CFB-47AC-9E83-E560D0D536B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{4DF87DA6-0627-48B3-A5FD-2B57ADA93F20}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CFB-47AC-9E83-E560D0D536B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{2DD3CF0F-2662-497C-AAB8-10C10D7AFAE5}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CFB-47AC-9E83-E560D0D536B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{7FFD9F24-F157-42C8-80E3-88F3DF963035}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CFB-47AC-9E83-E560D0D536B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{4B92A72A-066E-4F1C-9ECE-13D7EE572105}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CFB-47AC-9E83-E560D0D536B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{6FEC3B2D-A22B-4177-8080-5312C0662B57}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CFB-47AC-9E83-E560D0D536B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{EDE0DA21-EE1E-4BFD-8AA2-41C7DC29FB58}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CFB-47AC-9E83-E560D0D536B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{EC0C13C3-45A9-4751-A3E6-6D036C9197CC}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CFB-47AC-9E83-E560D0D536B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{04A815DE-B013-4576-BD10-2401EB78D2EC}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CFB-47AC-9E83-E560D0D536B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{023BC82D-7398-4C12-B77B-56583F65C2B3}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CFB-47AC-9E83-E560D0D536B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{F8A04AB0-5B7C-48ED-81CF-9D4BDD9E78C3}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CFB-47AC-9E83-E560D0D536B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{A80413CD-AF6A-4ED9-A415-B7E277050FF9}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CFB-47AC-9E83-E560D0D536B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{853868DE-B7C3-4C39-896C-1AE1E5096C8B}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CFB-47AC-9E83-E560D0D536B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{73F71377-8E97-419E-AEAD-E52A58B87E57}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CFB-47AC-9E83-E560D0D536B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{374BD1F5-BED9-4EC3-A564-3609E96E049C}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CFB-47AC-9E83-E560D0D536B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{29F2129E-7A57-4ADA-B561-3D76F90702CF}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CFB-47AC-9E83-E560D0D536B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{D5400CC7-7A90-4962-8D96-AF7599C9FA7D}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CFB-47AC-9E83-E560D0D536B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{E0EF5CB5-8C6E-4885-BDBA-17AC874C6453}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CFB-47AC-9E83-E560D0D536B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{65BC4244-B404-4C0C-A736-6C050B4E7AAD}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CFB-47AC-9E83-E560D0D536B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{044A1897-583D-4277-A619-1F59D50FA829}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CFB-47AC-9E83-E560D0D536B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{8FFFE26C-0C0D-48D9-A9AA-C994D2B75094}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CFB-47AC-9E83-E560D0D536B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{C26AA914-146F-48BE-BB3C-C601332809FA}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CFB-47AC-9E83-E560D0D536B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{C9AA2AC3-0086-443D-A1CC-5EC943341F53}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CFB-47AC-9E83-E560D0D536B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{68398064-B5F6-4165-AB60-328417F052BF}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CFB-47AC-9E83-E560D0D536B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{12591F99-C3F2-407C-9EC9-BCF7A11D113E}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CFB-47AC-9E83-E560D0D536B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{35F3C7F2-10B5-4FAF-8D84-1CBA3B2AE76B}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CFB-47AC-9E83-E560D0D536B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{B7DE6316-D07E-44F7-9D32-2839A8AA2F38}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CFB-47AC-9E83-E560D0D536B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{3270452F-F057-4B67-A6D2-DC912A917752}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CFB-47AC-9E83-E560D0D536B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{E31A2E9C-4994-4656-920B-5313CB986385}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CFB-47AC-9E83-E560D0D536B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{7B59B5CC-0C5A-4290-BFC2-4E06DDEE9E4E}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CFB-47AC-9E83-E560D0D536B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4CFB-47AC-9E83-E560D0D536B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4CFB-47AC-9E83-E560D0D536B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{480A0113-0DC9-4633-A02C-10E6DC4D813F}</c15:txfldGUID>
                      <c15:f>Daten_Diagramme!$E$14</c15:f>
                      <c15:dlblFieldTableCache>
                        <c:ptCount val="1"/>
                        <c:pt idx="0">
                          <c:v>-3.8</c:v>
                        </c:pt>
                      </c15:dlblFieldTableCache>
                    </c15:dlblFTEntry>
                  </c15:dlblFieldTable>
                  <c15:showDataLabelsRange val="0"/>
                </c:ext>
                <c:ext xmlns:c16="http://schemas.microsoft.com/office/drawing/2014/chart" uri="{C3380CC4-5D6E-409C-BE32-E72D297353CC}">
                  <c16:uniqueId val="{00000000-8130-419D-8132-30ACDDF39090}"/>
                </c:ext>
              </c:extLst>
            </c:dLbl>
            <c:dLbl>
              <c:idx val="1"/>
              <c:tx>
                <c:strRef>
                  <c:f>Daten_Diagramme!$E$15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{70BF5B94-C798-490D-B17A-08898917D4A1}</c15:txfldGUID>
                      <c15:f>Daten_Diagramme!$E$15</c15:f>
                      <c15:dlblFieldTableCache>
                        <c:ptCount val="1"/>
                        <c:pt idx="0">
                          <c:v>0.0</c:v>
                        </c:pt>
                      </c15:dlblFieldTableCache>
                    </c15:dlblFTEntry>
                  </c15:dlblFieldTable>
                  <c15:showDataLabelsRange val="0"/>
                </c:ext>
                <c:ext xmlns:c16="http://schemas.microsoft.com/office/drawing/2014/chart" uri="{C3380CC4-5D6E-409C-BE32-E72D297353CC}">
                  <c16:uniqueId val="{00000001-8130-419D-8132-30ACDDF39090}"/>
                </c:ext>
              </c:extLst>
            </c:dLbl>
            <c:dLbl>
              <c:idx val="2"/>
              <c:tx>
                <c:strRef>
                  <c:f>Daten_Diagramme!$E$16</c:f>
                  <c:strCache>
                    <c:ptCount val="1"/>
                    <c:pt idx="0">
                      <c:v>27.1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{7D3D2C56-8F2C-47C6-889D-433B5D2A4990}</c15:txfldGUID>
                      <c15:f>Daten_Diagramme!$E$16</c15:f>
                      <c15:dlblFieldTableCache>
                        <c:ptCount val="1"/>
                        <c:pt idx="0">
                          <c:v>27.1</c:v>
                        </c:pt>
                      </c15:dlblFieldTableCache>
                    </c15:dlblFTEntry>
                  </c15:dlblFieldTable>
                  <c15:showDataLabelsRange val="0"/>
                </c:ext>
                <c:ext xmlns:c16="http://schemas.microsoft.com/office/drawing/2014/chart" uri="{C3380CC4-5D6E-409C-BE32-E72D297353CC}">
                  <c16:uniqueId val="{00000002-8130-419D-8132-30ACDDF39090}"/>
                </c:ext>
              </c:extLst>
            </c:dLbl>
            <c:dLbl>
              <c:idx val="3"/>
              <c:tx>
                <c:strRef>
                  <c:f>Daten_Diagramme!$E$17</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{7D36B026-5AD4-436B-BC1D-AC2BBDA0F696}</c15:txfldGUID>
                      <c15:f>Daten_Diagramme!$E$17</c15:f>
                      <c15:dlblFieldTableCache>
                        <c:ptCount val="1"/>
                        <c:pt idx="0">
                          <c:v>-6.2</c:v>
                        </c:pt>
                      </c15:dlblFieldTableCache>
                    </c15:dlblFTEntry>
                  </c15:dlblFieldTable>
                  <c15:showDataLabelsRange val="0"/>
                </c:ext>
                <c:ext xmlns:c16="http://schemas.microsoft.com/office/drawing/2014/chart" uri="{C3380CC4-5D6E-409C-BE32-E72D297353CC}">
                  <c16:uniqueId val="{00000003-8130-419D-8132-30ACDDF39090}"/>
                </c:ext>
              </c:extLst>
            </c:dLbl>
            <c:dLbl>
              <c:idx val="4"/>
              <c:tx>
                <c:strRef>
                  <c:f>Daten_Diagramme!$E$18</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{64DD1E71-B633-4126-8686-BD70CCB85E81}</c15:txfldGUID>
                      <c15:f>Daten_Diagramme!$E$18</c15:f>
                      <c15:dlblFieldTableCache>
                        <c:ptCount val="1"/>
                        <c:pt idx="0">
                          <c:v>-9.5</c:v>
                        </c:pt>
                      </c15:dlblFieldTableCache>
                    </c15:dlblFTEntry>
                  </c15:dlblFieldTable>
                  <c15:showDataLabelsRange val="0"/>
                </c:ext>
                <c:ext xmlns:c16="http://schemas.microsoft.com/office/drawing/2014/chart" uri="{C3380CC4-5D6E-409C-BE32-E72D297353CC}">
                  <c16:uniqueId val="{00000004-8130-419D-8132-30ACDDF39090}"/>
                </c:ext>
              </c:extLst>
            </c:dLbl>
            <c:dLbl>
              <c:idx val="5"/>
              <c:tx>
                <c:strRef>
                  <c:f>Daten_Diagramme!$E$19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{44985EA4-AEC9-40BB-916B-87911C1D631A}</c15:txfldGUID>
                      <c15:f>Daten_Diagramme!$E$19</c15:f>
                      <c15:dlblFieldTableCache>
                        <c:ptCount val="1"/>
                        <c:pt idx="0">
                          <c:v>-4.0</c:v>
                        </c:pt>
                      </c15:dlblFieldTableCache>
                    </c15:dlblFTEntry>
                  </c15:dlblFieldTable>
                  <c15:showDataLabelsRange val="0"/>
                </c:ext>
                <c:ext xmlns:c16="http://schemas.microsoft.com/office/drawing/2014/chart" uri="{C3380CC4-5D6E-409C-BE32-E72D297353CC}">
                  <c16:uniqueId val="{00000005-8130-419D-8132-30ACDDF39090}"/>
                </c:ext>
              </c:extLst>
            </c:dLbl>
            <c:dLbl>
              <c:idx val="6"/>
              <c:tx>
                <c:strRef>
                  <c:f>Daten_Diagramme!$E$20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{F95138E7-D391-4CD6-971E-808AEA7442DA}</c15:txfldGUID>
                      <c15:f>Daten_Diagramme!$E$20</c15:f>
                      <c15:dlblFieldTableCache>
                        <c:ptCount val="1"/>
                        <c:pt idx="0">
                          <c:v>1.6</c:v>
                        </c:pt>
                      </c15:dlblFieldTableCache>
                    </c15:dlblFTEntry>
                  </c15:dlblFieldTable>
                  <c15:showDataLabelsRange val="0"/>
                </c:ext>
                <c:ext xmlns:c16="http://schemas.microsoft.com/office/drawing/2014/chart" uri="{C3380CC4-5D6E-409C-BE32-E72D297353CC}">
                  <c16:uniqueId val="{00000006-8130-419D-8132-30ACDDF39090}"/>
                </c:ext>
              </c:extLst>
            </c:dLbl>
            <c:dLbl>
              <c:idx val="7"/>
              <c:tx>
                <c:strRef>
                  <c:f>Daten_Diagramme!$E$21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{9954FA0E-B85A-4EFC-98AD-0ABE0E1BF7B8}</c15:txfldGUID>
                      <c15:f>Daten_Diagramme!$E$21</c15:f>
                      <c15:dlblFieldTableCache>
                        <c:ptCount val="1"/>
                        <c:pt idx="0">
                          <c:v>3.5</c:v>
                        </c:pt>
                      </c15:dlblFieldTableCache>
                    </c15:dlblFTEntry>
                  </c15:dlblFieldTable>
                  <c15:showDataLabelsRange val="0"/>
                </c:ext>
                <c:ext xmlns:c16="http://schemas.microsoft.com/office/drawing/2014/chart" uri="{C3380CC4-5D6E-409C-BE32-E72D297353CC}">
                  <c16:uniqueId val="{00000007-8130-419D-8132-30ACDDF39090}"/>
                </c:ext>
              </c:extLst>
            </c:dLbl>
            <c:dLbl>
              <c:idx val="8"/>
              <c:tx>
                <c:strRef>
                  <c:f>Daten_Diagramme!$E$22</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{163B9BD0-4B93-4717-9D3F-22AFFA1FCB25}</c15:txfldGUID>
                      <c15:f>Daten_Diagramme!$E$22</c15:f>
                      <c15:dlblFieldTableCache>
                        <c:ptCount val="1"/>
                        <c:pt idx="0">
                          <c:v>-4.4</c:v>
                        </c:pt>
                      </c15:dlblFieldTableCache>
                    </c15:dlblFTEntry>
                  </c15:dlblFieldTable>
                  <c15:showDataLabelsRange val="0"/>
                </c:ext>
                <c:ext xmlns:c16="http://schemas.microsoft.com/office/drawing/2014/chart" uri="{C3380CC4-5D6E-409C-BE32-E72D297353CC}">
                  <c16:uniqueId val="{00000008-8130-419D-8132-30ACDDF39090}"/>
                </c:ext>
              </c:extLst>
            </c:dLbl>
            <c:dLbl>
              <c:idx val="9"/>
              <c:tx>
                <c:strRef>
                  <c:f>Daten_Diagramme!$E$23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{502BB974-BCFE-46C5-A0D0-6E493DA7A98E}</c15:txfldGUID>
                      <c15:f>Daten_Diagramme!$E$23</c15:f>
                      <c15:dlblFieldTableCache>
                        <c:ptCount val="1"/>
                        <c:pt idx="0">
                          <c:v>3.3</c:v>
                        </c:pt>
                      </c15:dlblFieldTableCache>
                    </c15:dlblFTEntry>
                  </c15:dlblFieldTable>
                  <c15:showDataLabelsRange val="0"/>
                </c:ext>
                <c:ext xmlns:c16="http://schemas.microsoft.com/office/drawing/2014/chart" uri="{C3380CC4-5D6E-409C-BE32-E72D297353CC}">
                  <c16:uniqueId val="{00000009-8130-419D-8132-30ACDDF39090}"/>
                </c:ext>
              </c:extLst>
            </c:dLbl>
            <c:dLbl>
              <c:idx val="10"/>
              <c:tx>
                <c:strRef>
                  <c:f>Daten_Diagramme!$E$24</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{37069AD7-370F-4592-935D-B67E7AAD78B3}</c15:txfldGUID>
                      <c15:f>Daten_Diagramme!$E$24</c15:f>
                      <c15:dlblFieldTableCache>
                        <c:ptCount val="1"/>
                        <c:pt idx="0">
                          <c:v>-9.0</c:v>
                        </c:pt>
                      </c15:dlblFieldTableCache>
                    </c15:dlblFTEntry>
                  </c15:dlblFieldTable>
                  <c15:showDataLabelsRange val="0"/>
                </c:ext>
                <c:ext xmlns:c16="http://schemas.microsoft.com/office/drawing/2014/chart" uri="{C3380CC4-5D6E-409C-BE32-E72D297353CC}">
                  <c16:uniqueId val="{0000000A-8130-419D-8132-30ACDDF39090}"/>
                </c:ext>
              </c:extLst>
            </c:dLbl>
            <c:dLbl>
              <c:idx val="11"/>
              <c:tx>
                <c:strRef>
                  <c:f>Daten_Diagramme!$E$25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{253396E3-7A24-40BB-8CC5-00857E36D18F}</c15:txfldGUID>
                      <c15:f>Daten_Diagramme!$E$25</c15:f>
                      <c15:dlblFieldTableCache>
                        <c:ptCount val="1"/>
                        <c:pt idx="0">
                          <c:v>-2.6</c:v>
                        </c:pt>
                      </c15:dlblFieldTableCache>
                    </c15:dlblFTEntry>
                  </c15:dlblFieldTable>
                  <c15:showDataLabelsRange val="0"/>
                </c:ext>
                <c:ext xmlns:c16="http://schemas.microsoft.com/office/drawing/2014/chart" uri="{C3380CC4-5D6E-409C-BE32-E72D297353CC}">
                  <c16:uniqueId val="{0000000B-8130-419D-8132-30ACDDF39090}"/>
                </c:ext>
              </c:extLst>
            </c:dLbl>
            <c:dLbl>
              <c:idx val="12"/>
              <c:tx>
                <c:strRef>
                  <c:f>Daten_Diagramme!$E$26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{705A5E32-CB27-471F-AF00-F72B30F1E89A}</c15:txfldGUID>
                      <c15:f>Daten_Diagramme!$E$26</c15:f>
                      <c15:dlblFieldTableCache>
                        <c:ptCount val="1"/>
                        <c:pt idx="0">
                          <c:v>-2.1</c:v>
                        </c:pt>
                      </c15:dlblFieldTableCache>
                    </c15:dlblFTEntry>
                  </c15:dlblFieldTable>
                  <c15:showDataLabelsRange val="0"/>
                </c:ext>
                <c:ext xmlns:c16="http://schemas.microsoft.com/office/drawing/2014/chart" uri="{C3380CC4-5D6E-409C-BE32-E72D297353CC}">
                  <c16:uniqueId val="{0000000C-8130-419D-8132-30ACDDF39090}"/>
                </c:ext>
              </c:extLst>
            </c:dLbl>
            <c:dLbl>
              <c:idx val="13"/>
              <c:tx>
                <c:strRef>
                  <c:f>Daten_Diagramme!$E$27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{340D650B-E1D8-4AF6-9EBF-4339BF579B8A}</c15:txfldGUID>
                      <c15:f>Daten_Diagramme!$E$27</c15:f>
                      <c15:dlblFieldTableCache>
                        <c:ptCount val="1"/>
                        <c:pt idx="0">
                          <c:v>-1.3</c:v>
                        </c:pt>
                      </c15:dlblFieldTableCache>
                    </c15:dlblFTEntry>
                  </c15:dlblFieldTable>
                  <c15:showDataLabelsRange val="0"/>
                </c:ext>
                <c:ext xmlns:c16="http://schemas.microsoft.com/office/drawing/2014/chart" uri="{C3380CC4-5D6E-409C-BE32-E72D297353CC}">
                  <c16:uniqueId val="{0000000D-8130-419D-8132-30ACDDF39090}"/>
                </c:ext>
              </c:extLst>
            </c:dLbl>
            <c:dLbl>
              <c:idx val="14"/>
              <c:tx>
                <c:strRef>
                  <c:f>Daten_Diagramme!$E$28</c:f>
                  <c:strCache>
                    <c:ptCount val="1"/>
                    <c:pt idx="0">
                      <c:v>-13.6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{3D3C41BA-06E2-43C5-BF3B-0E5C6705B001}</c15:txfldGUID>
                      <c15:f>Daten_Diagramme!$E$28</c15:f>
                      <c15:dlblFieldTableCache>
                        <c:ptCount val="1"/>
                        <c:pt idx="0">
                          <c:v>-13.6</c:v>
                        </c:pt>
                      </c15:dlblFieldTableCache>
                    </c15:dlblFTEntry>
                  </c15:dlblFieldTable>
                  <c15:showDataLabelsRange val="0"/>
                </c:ext>
                <c:ext xmlns:c16="http://schemas.microsoft.com/office/drawing/2014/chart" uri="{C3380CC4-5D6E-409C-BE32-E72D297353CC}">
                  <c16:uniqueId val="{0000000E-8130-419D-8132-30ACDDF39090}"/>
                </c:ext>
              </c:extLst>
            </c:dLbl>
            <c:dLbl>
              <c:idx val="15"/>
              <c:tx>
                <c:strRef>
                  <c:f>Daten_Diagramme!$E$29</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{2991208A-9695-4ABA-B685-40438CA3292A}</c15:txfldGUID>
                      <c15:f>Daten_Diagramme!$E$29</c15:f>
                      <c15:dlblFieldTableCache>
                        <c:ptCount val="1"/>
                        <c:pt idx="0">
                          <c:v>-9.6</c:v>
                        </c:pt>
                      </c15:dlblFieldTableCache>
                    </c15:dlblFTEntry>
                  </c15:dlblFieldTable>
                  <c15:showDataLabelsRange val="0"/>
                </c:ext>
                <c:ext xmlns:c16="http://schemas.microsoft.com/office/drawing/2014/chart" uri="{C3380CC4-5D6E-409C-BE32-E72D297353CC}">
                  <c16:uniqueId val="{0000000F-8130-419D-8132-30ACDDF39090}"/>
                </c:ext>
              </c:extLst>
            </c:dLbl>
            <c:dLbl>
              <c:idx val="16"/>
              <c:tx>
                <c:strRef>
                  <c:f>Daten_Diagramme!$E$30</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{33077FB9-FFC6-49B6-BF33-D233BE3D4263}</c15:txfldGUID>
                      <c15:f>Daten_Diagramme!$E$30</c15:f>
                      <c15:dlblFieldTableCache>
                        <c:ptCount val="1"/>
                        <c:pt idx="0">
                          <c:v>-5.2</c:v>
                        </c:pt>
                      </c15:dlblFieldTableCache>
                    </c15:dlblFTEntry>
                  </c15:dlblFieldTable>
                  <c15:showDataLabelsRange val="0"/>
                </c:ext>
                <c:ext xmlns:c16="http://schemas.microsoft.com/office/drawing/2014/chart" uri="{C3380CC4-5D6E-409C-BE32-E72D297353CC}">
                  <c16:uniqueId val="{00000010-8130-419D-8132-30ACDDF39090}"/>
                </c:ext>
              </c:extLst>
            </c:dLbl>
            <c:dLbl>
              <c:idx val="17"/>
              <c:tx>
                <c:strRef>
                  <c:f>Daten_Diagramme!$E$31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{D0CDB8C7-ACFC-4FE4-A7CF-C71443FCBC16}</c15:txfldGUID>
                      <c15:f>Daten_Diagramme!$E$31</c15:f>
                      <c15:dlblFieldTableCache>
                        <c:ptCount val="1"/>
                        <c:pt idx="0">
                          <c:v>0.0</c:v>
                        </c:pt>
                      </c15:dlblFieldTableCache>
                    </c15:dlblFTEntry>
                  </c15:dlblFieldTable>
                  <c15:showDataLabelsRange val="0"/>
                </c:ext>
                <c:ext xmlns:c16="http://schemas.microsoft.com/office/drawing/2014/chart" uri="{C3380CC4-5D6E-409C-BE32-E72D297353CC}">
                  <c16:uniqueId val="{00000011-8130-419D-8132-30ACDDF39090}"/>
                </c:ext>
              </c:extLst>
            </c:dLbl>
            <c:dLbl>
              <c:idx val="18"/>
              <c:tx>
                <c:strRef>
                  <c:f>Daten_Diagramme!$E$32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{FD1397FC-AA63-4FF9-9B10-4AF8D431EFF6}</c15:txfldGUID>
                      <c15:f>Daten_Diagramme!$E$32</c15:f>
                      <c15:dlblFieldTableCache>
                        <c:ptCount val="1"/>
                        <c:pt idx="0">
                          <c:v>0.5</c:v>
                        </c:pt>
                      </c15:dlblFieldTableCache>
                    </c15:dlblFTEntry>
                  </c15:dlblFieldTable>
                  <c15:showDataLabelsRange val="0"/>
                </c:ext>
                <c:ext xmlns:c16="http://schemas.microsoft.com/office/drawing/2014/chart" uri="{C3380CC4-5D6E-409C-BE32-E72D297353CC}">
                  <c16:uniqueId val="{00000012-8130-419D-8132-30ACDDF39090}"/>
                </c:ext>
              </c:extLst>
            </c:dLbl>
            <c:dLbl>
              <c:idx val="19"/>
              <c:tx>
                <c:strRef>
                  <c:f>Daten_Diagramme!$E$33</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{A8663476-26F7-4BA0-B165-F6DE973726D5}</c15:txfldGUID>
                      <c15:f>Daten_Diagramme!$E$33</c15:f>
                      <c15:dlblFieldTableCache>
                        <c:ptCount val="1"/>
                        <c:pt idx="0">
                          <c:v>-6.9</c:v>
                        </c:pt>
                      </c15:dlblFieldTableCache>
                    </c15:dlblFTEntry>
                  </c15:dlblFieldTable>
                  <c15:showDataLabelsRange val="0"/>
                </c:ext>
                <c:ext xmlns:c16="http://schemas.microsoft.com/office/drawing/2014/chart" uri="{C3380CC4-5D6E-409C-BE32-E72D297353CC}">
                  <c16:uniqueId val="{00000013-8130-419D-8132-30ACDDF39090}"/>
                </c:ext>
              </c:extLst>
            </c:dLbl>
            <c:dLbl>
              <c:idx val="20"/>
              <c:tx>
                <c:strRef>
                  <c:f>Daten_Diagramme!$E$34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{922D0444-1235-474A-875A-D0CF45F8FC1D}</c15:txfldGUID>
                      <c15:f>Daten_Diagramme!$E$34</c15:f>
                      <c15:dlblFieldTableCache>
                        <c:ptCount val="1"/>
                        <c:pt idx="0">
                          <c:v>-2.2</c:v>
                        </c:pt>
                      </c15:dlblFieldTableCache>
                    </c15:dlblFTEntry>
                  </c15:dlblFieldTable>
                  <c15:showDataLabelsRange val="0"/>
                </c:ext>
                <c:ext xmlns:c16="http://schemas.microsoft.com/office/drawing/2014/chart" uri="{C3380CC4-5D6E-409C-BE32-E72D297353CC}">
                  <c16:uniqueId val="{00000014-8130-419D-8132-30ACDDF39090}"/>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{6B10B90E-02F8-42F7-8F92-AD096459F22D}</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130-419D-8132-30ACDDF3909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{3898B453-EB81-4C4F-9F9D-DBB393179CC0}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130-419D-8132-30ACDDF39090}"/>
                </c:ext>
              </c:extLst>
            </c:dLbl>
            <c:dLbl>
              <c:idx val="23"/>
              <c:tx>
                <c:strRef>
                  <c:f>Daten_Diagramme!$E$37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{D2FDA55A-78EC-45F9-8E03-2EABF4B75F77}</c15:txfldGUID>
                      <c15:f>Daten_Diagramme!$E$37</c15:f>
                      <c15:dlblFieldTableCache>
                        <c:ptCount val="1"/>
                        <c:pt idx="0">
                          <c:v>0.0</c:v>
                        </c:pt>
                      </c15:dlblFieldTableCache>
                    </c15:dlblFTEntry>
                  </c15:dlblFieldTable>
                  <c15:showDataLabelsRange val="0"/>
                </c:ext>
                <c:ext xmlns:c16="http://schemas.microsoft.com/office/drawing/2014/chart" uri="{C3380CC4-5D6E-409C-BE32-E72D297353CC}">
                  <c16:uniqueId val="{00000017-8130-419D-8132-30ACDDF39090}"/>
                </c:ext>
              </c:extLst>
            </c:dLbl>
            <c:dLbl>
              <c:idx val="24"/>
              <c:tx>
                <c:strRef>
                  <c:f>Daten_Diagramme!$E$38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{60FB43A9-CB45-4B9E-B117-E54BF35C7AC9}</c15:txfldGUID>
                      <c15:f>Daten_Diagramme!$E$38</c15:f>
                      <c15:dlblFieldTableCache>
                        <c:ptCount val="1"/>
                        <c:pt idx="0">
                          <c:v>-0.4</c:v>
                        </c:pt>
                      </c15:dlblFieldTableCache>
                    </c15:dlblFTEntry>
                  </c15:dlblFieldTable>
                  <c15:showDataLabelsRange val="0"/>
                </c:ext>
                <c:ext xmlns:c16="http://schemas.microsoft.com/office/drawing/2014/chart" uri="{C3380CC4-5D6E-409C-BE32-E72D297353CC}">
                  <c16:uniqueId val="{00000018-8130-419D-8132-30ACDDF39090}"/>
                </c:ext>
              </c:extLst>
            </c:dLbl>
            <c:dLbl>
              <c:idx val="25"/>
              <c:tx>
                <c:strRef>
                  <c:f>Daten_Diagramme!$E$39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{79EC4FC2-B773-4CBE-9A7B-B1E719764FC4}</c15:txfldGUID>
                      <c15:f>Daten_Diagramme!$E$39</c15:f>
                      <c15:dlblFieldTableCache>
                        <c:ptCount val="1"/>
                        <c:pt idx="0">
                          <c:v>-4.4</c:v>
                        </c:pt>
                      </c15:dlblFieldTableCache>
                    </c15:dlblFTEntry>
                  </c15:dlblFieldTable>
                  <c15:showDataLabelsRange val="0"/>
                </c:ext>
                <c:ext xmlns:c16="http://schemas.microsoft.com/office/drawing/2014/chart" uri="{C3380CC4-5D6E-409C-BE32-E72D297353CC}">
                  <c16:uniqueId val="{00000019-8130-419D-8132-30ACDDF3909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{854F51E2-20E2-4164-9F39-1F31D5744196}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130-419D-8132-30ACDDF3909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{91549D94-40E8-47A9-BFDA-25F51AD04D74}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130-419D-8132-30ACDDF3909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{3C05D299-1DAD-4FF6-9344-ED110009904C}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130-419D-8132-30ACDDF3909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{E99509EE-A38F-425D-8ED1-900FADA14C0E}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130-419D-8132-30ACDDF3909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{310A34A5-B12E-40DC-BE3D-CF5E2704C70E}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130-419D-8132-30ACDDF39090}"/>
                </c:ext>
              </c:extLst>
            </c:dLbl>
            <c:dLbl>
              <c:idx val="31"/>
              <c:tx>
                <c:strRef>
                  <c:f>Daten_Diagramme!$E$45</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{03C586E9-5A4F-4DEC-9D1A-CD8F2D2E9B1C}</c15:txfldGUID>
                      <c15:f>Daten_Diagramme!$E$45</c15:f>
                      <c15:dlblFieldTableCache>
                        <c:ptCount val="1"/>
                        <c:pt idx="0">
                          <c:v>-4.4</c:v>
                        </c:pt>
                      </c15:dlblFieldTableCache>
                    </c15:dlblFTEntry>
                  </c15:dlblFieldTable>
                  <c15:showDataLabelsRange val="0"/>
                </c:ext>
                <c:ext xmlns:c16="http://schemas.microsoft.com/office/drawing/2014/chart" uri="{C3380CC4-5D6E-409C-BE32-E72D297353CC}">
                  <c16:uniqueId val="{0000001F-8130-419D-8132-30ACDDF3909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-3.8163001293661063</c:v>
                </c:pt>
                <c:pt idx="1">
                  <c:v>0</c:v>
                </c:pt>
                <c:pt idx="2">
                  <c:v>27.118644067796609</c:v>
                </c:pt>
                <c:pt idx="3">
                  <c:v>-6.1624649859943981</c:v>
                </c:pt>
                <c:pt idx="4">
                  <c:v>-9.4827586206896548</c:v>
                </c:pt>
                <c:pt idx="5">
                  <c:v>-3.9603960396039604</c:v>
                </c:pt>
                <c:pt idx="6">
                  <c:v>1.5873015873015872</c:v>
                </c:pt>
                <c:pt idx="7">
                  <c:v>3.5276073619631902</c:v>
                </c:pt>
                <c:pt idx="8">
                  <c:v>-4.3561512685495449</c:v>
                </c:pt>
                <c:pt idx="9">
                  <c:v>3.3441208198489751</c:v>
                </c:pt>
                <c:pt idx="10">
                  <c:v>-9.0490797546012267</c:v>
                </c:pt>
                <c:pt idx="11">
                  <c:v>-2.6490066225165565</c:v>
                </c:pt>
                <c:pt idx="12">
                  <c:v>-2.0979020979020979</c:v>
                </c:pt>
                <c:pt idx="13">
                  <c:v>-1.2850467289719627</c:v>
                </c:pt>
                <c:pt idx="14">
                  <c:v>-13.60759493670886</c:v>
                </c:pt>
                <c:pt idx="15">
                  <c:v>-9.5890410958904102</c:v>
                </c:pt>
                <c:pt idx="16">
                  <c:v>-5.1546391752577323</c:v>
                </c:pt>
                <c:pt idx="17">
                  <c:v>0</c:v>
                </c:pt>
                <c:pt idx="18">
                  <c:v>0.46583850931677018</c:v>
                </c:pt>
                <c:pt idx="19">
                  <c:v>-6.88622754491018</c:v>
                </c:pt>
                <c:pt idx="20">
                  <c:v>-2.2151898734177213</c:v>
                </c:pt>
                <c:pt idx="21">
                  <c:v>0</c:v>
                </c:pt>
                <c:pt idx="23">
                  <c:v>0</c:v>
                </c:pt>
                <c:pt idx="24">
                  <c:v>-0.35087719298245612</c:v>
                </c:pt>
                <c:pt idx="25">
                  <c:v>-4.3701799485861184</c:v>
                </c:pt>
              </c:numCache>
            </c:numRef>
          </c:val>
          <c:extLst>
            <c:ext xmlns:c16="http://schemas.microsoft.com/office/drawing/2014/chart" uri="{C3380CC4-5D6E-409C-BE32-E72D297353CC}">
              <c16:uniqueId val="{00000020-8130-419D-8132-30ACDDF3909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{323B140F-E973-4AF0-9206-67F8A02274B4}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130-419D-8132-30ACDDF3909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{290DA8B8-D92E-4183-A2E4-EC3CEDA43037}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130-419D-8132-30ACDDF3909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{32F2B20C-7467-4714-864C-4D77C0C3414C}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130-419D-8132-30ACDDF3909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{F39C45A1-96E7-4BE6-A2FF-4F16C1A5A88D}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130-419D-8132-30ACDDF3909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{EC10C190-1252-45E6-80C2-EEABFEB942AE}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130-419D-8132-30ACDDF3909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{04B5BC43-4232-4726-BF21-C48BF849EBE5}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130-419D-8132-30ACDDF3909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{07320528-4CEC-40FB-AA90-98E81A4AB595}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130-419D-8132-30ACDDF3909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{A6009FF2-0B23-4F38-BA54-CF537B31E36D}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130-419D-8132-30ACDDF3909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{1076D915-CE75-4861-BB54-1AF29B0DFE5D}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130-419D-8132-30ACDDF3909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{93FEF8A6-A06E-434F-B3C5-A24F14BD8631}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130-419D-8132-30ACDDF3909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{36F0555C-CF8E-4B97-B0A7-E9E9BDAC11FD}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130-419D-8132-30ACDDF3909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{7DDEFDE2-A167-4A8F-BBDE-FE2BF9D683E9}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130-419D-8132-30ACDDF3909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{1492BBE2-0E59-43BD-84A5-DCC4E90BEC58}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130-419D-8132-30ACDDF3909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{D8236BE9-1E85-4692-8A75-F2E82283B448}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130-419D-8132-30ACDDF3909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{CACF382B-5B26-4B83-8EC8-D7E313A34DD5}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130-419D-8132-30ACDDF3909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{4B67D3BB-C990-403B-847E-48C53FC3A9B4}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130-419D-8132-30ACDDF3909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{47F97D08-1A7F-4C1F-AABE-99818D4802E0}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130-419D-8132-30ACDDF3909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{A3FDCD1F-363F-403C-873D-B57E0044AB7A}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130-419D-8132-30ACDDF3909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{E6AAB9F4-915F-456C-AB0C-065BC825D27D}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130-419D-8132-30ACDDF3909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{76D1862B-41CC-4A96-A5C5-D08E2C31D4ED}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130-419D-8132-30ACDDF3909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{E28FFA15-7345-466F-8D16-86AB1A06B848}</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130-419D-8132-30ACDDF3909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{92BEEA0D-E0C7-449A-B308-7A5B5BD2AA24}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130-419D-8132-30ACDDF3909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{2756D47F-DC93-41F8-AC77-2ACB2000B1AD}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130-419D-8132-30ACDDF3909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{62D22E19-F3A7-4790-8642-B865C8A8A9AD}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130-419D-8132-30ACDDF3909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{77323BD2-320A-4174-92E6-153950F9DBDF}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130-419D-8132-30ACDDF3909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{0B22FB7F-4113-4E7A-94B1-BB8768A134FA}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130-419D-8132-30ACDDF3909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{F36ECAF1-097F-4FBC-9ACB-3845EB66F6B5}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130-419D-8132-30ACDDF3909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{672E0798-A141-4BE0-BFB5-7357C24F6D04}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130-419D-8132-30ACDDF3909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{BF406F9C-6A6A-4FE3-B8CE-200C65876623}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130-419D-8132-30ACDDF3909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{08753B9F-EB53-4120-96B4-94E6432C0E4D}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130-419D-8132-30ACDDF3909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{BC2C529F-D810-4B25-A91D-4B52A8A4AE43}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130-419D-8132-30ACDDF3909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{0A5672A1-E4A4-4BA0-9C67-06A701192C35}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130-419D-8132-30ACDDF3909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130-419D-8132-30ACDDF3909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130-419D-8132-30ACDDF3909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{EB3CEAAC-B79A-4D70-A594-DA4608E2D25E}</c15:txfldGUID>
                      <c15:f>Diagramm!$I$46</c15:f>
                      <c15:dlblFieldTableCache>
                        <c:ptCount val="1"/>
                      </c15:dlblFieldTableCache>
                    </c15:dlblFTEntry>
                  </c15:dlblFieldTable>
                  <c15:showDataLabelsRange val="0"/>
                </c:ext>
                <c:ext xmlns:c16="http://schemas.microsoft.com/office/drawing/2014/chart" uri="{C3380CC4-5D6E-409C-BE32-E72D297353CC}">
                  <c16:uniqueId val="{00000000-EA59-43E6-86EB-C4B941B0087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{FA74F7F2-D9AF-4ED1-8B53-9214EF809233}</c15:txfldGUID>
                      <c15:f>Diagramm!$I$47</c15:f>
                      <c15:dlblFieldTableCache>
                        <c:ptCount val="1"/>
                      </c15:dlblFieldTableCache>
                    </c15:dlblFTEntry>
                  </c15:dlblFieldTable>
                  <c15:showDataLabelsRange val="0"/>
                </c:ext>
                <c:ext xmlns:c16="http://schemas.microsoft.com/office/drawing/2014/chart" uri="{C3380CC4-5D6E-409C-BE32-E72D297353CC}">
                  <c16:uniqueId val="{00000001-EA59-43E6-86EB-C4B941B0087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{3F8A5811-C172-403F-BC03-6527E128EDEF}</c15:txfldGUID>
                      <c15:f>Diagramm!$I$48</c15:f>
                      <c15:dlblFieldTableCache>
                        <c:ptCount val="1"/>
                      </c15:dlblFieldTableCache>
                    </c15:dlblFTEntry>
                  </c15:dlblFieldTable>
                  <c15:showDataLabelsRange val="0"/>
                </c:ext>
                <c:ext xmlns:c16="http://schemas.microsoft.com/office/drawing/2014/chart" uri="{C3380CC4-5D6E-409C-BE32-E72D297353CC}">
                  <c16:uniqueId val="{00000002-EA59-43E6-86EB-C4B941B0087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{0B20A5FF-A65E-4C70-A834-C57EB8BDCB1E}</c15:txfldGUID>
                      <c15:f>Diagramm!$I$49</c15:f>
                      <c15:dlblFieldTableCache>
                        <c:ptCount val="1"/>
                      </c15:dlblFieldTableCache>
                    </c15:dlblFTEntry>
                  </c15:dlblFieldTable>
                  <c15:showDataLabelsRange val="0"/>
                </c:ext>
                <c:ext xmlns:c16="http://schemas.microsoft.com/office/drawing/2014/chart" uri="{C3380CC4-5D6E-409C-BE32-E72D297353CC}">
                  <c16:uniqueId val="{00000003-EA59-43E6-86EB-C4B941B0087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{0E0B9B2B-4358-48E4-A40B-197845D81611}</c15:txfldGUID>
                      <c15:f>Diagramm!$I$50</c15:f>
                      <c15:dlblFieldTableCache>
                        <c:ptCount val="1"/>
                      </c15:dlblFieldTableCache>
                    </c15:dlblFTEntry>
                  </c15:dlblFieldTable>
                  <c15:showDataLabelsRange val="0"/>
                </c:ext>
                <c:ext xmlns:c16="http://schemas.microsoft.com/office/drawing/2014/chart" uri="{C3380CC4-5D6E-409C-BE32-E72D297353CC}">
                  <c16:uniqueId val="{00000004-EA59-43E6-86EB-C4B941B0087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{E08A556F-FB19-4BEC-B202-F7A2AFA8D668}</c15:txfldGUID>
                      <c15:f>Diagramm!$I$51</c15:f>
                      <c15:dlblFieldTableCache>
                        <c:ptCount val="1"/>
                      </c15:dlblFieldTableCache>
                    </c15:dlblFTEntry>
                  </c15:dlblFieldTable>
                  <c15:showDataLabelsRange val="0"/>
                </c:ext>
                <c:ext xmlns:c16="http://schemas.microsoft.com/office/drawing/2014/chart" uri="{C3380CC4-5D6E-409C-BE32-E72D297353CC}">
                  <c16:uniqueId val="{00000005-EA59-43E6-86EB-C4B941B0087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{6C3A38AD-9A74-4C2E-855B-67131D937BDE}</c15:txfldGUID>
                      <c15:f>Diagramm!$I$52</c15:f>
                      <c15:dlblFieldTableCache>
                        <c:ptCount val="1"/>
                      </c15:dlblFieldTableCache>
                    </c15:dlblFTEntry>
                  </c15:dlblFieldTable>
                  <c15:showDataLabelsRange val="0"/>
                </c:ext>
                <c:ext xmlns:c16="http://schemas.microsoft.com/office/drawing/2014/chart" uri="{C3380CC4-5D6E-409C-BE32-E72D297353CC}">
                  <c16:uniqueId val="{00000006-EA59-43E6-86EB-C4B941B0087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{BAA6DB37-DB1A-4E7B-BA76-6592CDB820F2}</c15:txfldGUID>
                      <c15:f>Diagramm!$I$53</c15:f>
                      <c15:dlblFieldTableCache>
                        <c:ptCount val="1"/>
                      </c15:dlblFieldTableCache>
                    </c15:dlblFTEntry>
                  </c15:dlblFieldTable>
                  <c15:showDataLabelsRange val="0"/>
                </c:ext>
                <c:ext xmlns:c16="http://schemas.microsoft.com/office/drawing/2014/chart" uri="{C3380CC4-5D6E-409C-BE32-E72D297353CC}">
                  <c16:uniqueId val="{00000007-EA59-43E6-86EB-C4B941B0087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{E4A78EAD-39ED-442B-B3A4-CCFD435062B5}</c15:txfldGUID>
                      <c15:f>Diagramm!$I$54</c15:f>
                      <c15:dlblFieldTableCache>
                        <c:ptCount val="1"/>
                      </c15:dlblFieldTableCache>
                    </c15:dlblFTEntry>
                  </c15:dlblFieldTable>
                  <c15:showDataLabelsRange val="0"/>
                </c:ext>
                <c:ext xmlns:c16="http://schemas.microsoft.com/office/drawing/2014/chart" uri="{C3380CC4-5D6E-409C-BE32-E72D297353CC}">
                  <c16:uniqueId val="{00000008-EA59-43E6-86EB-C4B941B0087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{EFA7D424-D4DB-4136-A673-6A41D6568036}</c15:txfldGUID>
                      <c15:f>Diagramm!$I$55</c15:f>
                      <c15:dlblFieldTableCache>
                        <c:ptCount val="1"/>
                      </c15:dlblFieldTableCache>
                    </c15:dlblFTEntry>
                  </c15:dlblFieldTable>
                  <c15:showDataLabelsRange val="0"/>
                </c:ext>
                <c:ext xmlns:c16="http://schemas.microsoft.com/office/drawing/2014/chart" uri="{C3380CC4-5D6E-409C-BE32-E72D297353CC}">
                  <c16:uniqueId val="{00000009-EA59-43E6-86EB-C4B941B0087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{FBA1D93F-7F2B-47B5-A8F5-6E02B306761E}</c15:txfldGUID>
                      <c15:f>Diagramm!$I$56</c15:f>
                      <c15:dlblFieldTableCache>
                        <c:ptCount val="1"/>
                      </c15:dlblFieldTableCache>
                    </c15:dlblFTEntry>
                  </c15:dlblFieldTable>
                  <c15:showDataLabelsRange val="0"/>
                </c:ext>
                <c:ext xmlns:c16="http://schemas.microsoft.com/office/drawing/2014/chart" uri="{C3380CC4-5D6E-409C-BE32-E72D297353CC}">
                  <c16:uniqueId val="{0000000A-EA59-43E6-86EB-C4B941B0087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{D8E041B3-1C0C-4A71-8178-BDA8A907C1C2}</c15:txfldGUID>
                      <c15:f>Diagramm!$I$57</c15:f>
                      <c15:dlblFieldTableCache>
                        <c:ptCount val="1"/>
                      </c15:dlblFieldTableCache>
                    </c15:dlblFTEntry>
                  </c15:dlblFieldTable>
                  <c15:showDataLabelsRange val="0"/>
                </c:ext>
                <c:ext xmlns:c16="http://schemas.microsoft.com/office/drawing/2014/chart" uri="{C3380CC4-5D6E-409C-BE32-E72D297353CC}">
                  <c16:uniqueId val="{0000000B-EA59-43E6-86EB-C4B941B0087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{76163943-3692-4095-A65D-FDC29108E50C}</c15:txfldGUID>
                      <c15:f>Diagramm!$I$58</c15:f>
                      <c15:dlblFieldTableCache>
                        <c:ptCount val="1"/>
                      </c15:dlblFieldTableCache>
                    </c15:dlblFTEntry>
                  </c15:dlblFieldTable>
                  <c15:showDataLabelsRange val="0"/>
                </c:ext>
                <c:ext xmlns:c16="http://schemas.microsoft.com/office/drawing/2014/chart" uri="{C3380CC4-5D6E-409C-BE32-E72D297353CC}">
                  <c16:uniqueId val="{0000000C-EA59-43E6-86EB-C4B941B0087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{462CD04D-603F-45B7-B2FD-75758561035E}</c15:txfldGUID>
                      <c15:f>Diagramm!$I$59</c15:f>
                      <c15:dlblFieldTableCache>
                        <c:ptCount val="1"/>
                      </c15:dlblFieldTableCache>
                    </c15:dlblFTEntry>
                  </c15:dlblFieldTable>
                  <c15:showDataLabelsRange val="0"/>
                </c:ext>
                <c:ext xmlns:c16="http://schemas.microsoft.com/office/drawing/2014/chart" uri="{C3380CC4-5D6E-409C-BE32-E72D297353CC}">
                  <c16:uniqueId val="{0000000D-EA59-43E6-86EB-C4B941B0087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{675C248A-C7F5-4180-9F7D-BA2BE63D595A}</c15:txfldGUID>
                      <c15:f>Diagramm!$I$60</c15:f>
                      <c15:dlblFieldTableCache>
                        <c:ptCount val="1"/>
                      </c15:dlblFieldTableCache>
                    </c15:dlblFTEntry>
                  </c15:dlblFieldTable>
                  <c15:showDataLabelsRange val="0"/>
                </c:ext>
                <c:ext xmlns:c16="http://schemas.microsoft.com/office/drawing/2014/chart" uri="{C3380CC4-5D6E-409C-BE32-E72D297353CC}">
                  <c16:uniqueId val="{0000000E-EA59-43E6-86EB-C4B941B0087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{3D36A051-F8BF-4427-AD3C-933F5A9E6663}</c15:txfldGUID>
                      <c15:f>Diagramm!$I$61</c15:f>
                      <c15:dlblFieldTableCache>
                        <c:ptCount val="1"/>
                      </c15:dlblFieldTableCache>
                    </c15:dlblFTEntry>
                  </c15:dlblFieldTable>
                  <c15:showDataLabelsRange val="0"/>
                </c:ext>
                <c:ext xmlns:c16="http://schemas.microsoft.com/office/drawing/2014/chart" uri="{C3380CC4-5D6E-409C-BE32-E72D297353CC}">
                  <c16:uniqueId val="{0000000F-EA59-43E6-86EB-C4B941B0087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{D2AABCA6-2A98-4668-B900-D10ABB06547C}</c15:txfldGUID>
                      <c15:f>Diagramm!$I$62</c15:f>
                      <c15:dlblFieldTableCache>
                        <c:ptCount val="1"/>
                      </c15:dlblFieldTableCache>
                    </c15:dlblFTEntry>
                  </c15:dlblFieldTable>
                  <c15:showDataLabelsRange val="0"/>
                </c:ext>
                <c:ext xmlns:c16="http://schemas.microsoft.com/office/drawing/2014/chart" uri="{C3380CC4-5D6E-409C-BE32-E72D297353CC}">
                  <c16:uniqueId val="{00000010-EA59-43E6-86EB-C4B941B0087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{00BCC672-1458-451D-99CC-D0D072DFB2B9}</c15:txfldGUID>
                      <c15:f>Diagramm!$I$63</c15:f>
                      <c15:dlblFieldTableCache>
                        <c:ptCount val="1"/>
                      </c15:dlblFieldTableCache>
                    </c15:dlblFTEntry>
                  </c15:dlblFieldTable>
                  <c15:showDataLabelsRange val="0"/>
                </c:ext>
                <c:ext xmlns:c16="http://schemas.microsoft.com/office/drawing/2014/chart" uri="{C3380CC4-5D6E-409C-BE32-E72D297353CC}">
                  <c16:uniqueId val="{00000011-EA59-43E6-86EB-C4B941B0087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{5073D5BF-295F-49CE-A6FF-6A82A79B5F8F}</c15:txfldGUID>
                      <c15:f>Diagramm!$I$64</c15:f>
                      <c15:dlblFieldTableCache>
                        <c:ptCount val="1"/>
                      </c15:dlblFieldTableCache>
                    </c15:dlblFTEntry>
                  </c15:dlblFieldTable>
                  <c15:showDataLabelsRange val="0"/>
                </c:ext>
                <c:ext xmlns:c16="http://schemas.microsoft.com/office/drawing/2014/chart" uri="{C3380CC4-5D6E-409C-BE32-E72D297353CC}">
                  <c16:uniqueId val="{00000012-EA59-43E6-86EB-C4B941B0087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{C37F07E1-17C9-4E3F-ABE3-D44F51730FDD}</c15:txfldGUID>
                      <c15:f>Diagramm!$I$65</c15:f>
                      <c15:dlblFieldTableCache>
                        <c:ptCount val="1"/>
                      </c15:dlblFieldTableCache>
                    </c15:dlblFTEntry>
                  </c15:dlblFieldTable>
                  <c15:showDataLabelsRange val="0"/>
                </c:ext>
                <c:ext xmlns:c16="http://schemas.microsoft.com/office/drawing/2014/chart" uri="{C3380CC4-5D6E-409C-BE32-E72D297353CC}">
                  <c16:uniqueId val="{00000013-EA59-43E6-86EB-C4B941B0087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{68B78282-459D-4D89-B58F-5DF0CEC51264}</c15:txfldGUID>
                      <c15:f>Diagramm!$I$66</c15:f>
                      <c15:dlblFieldTableCache>
                        <c:ptCount val="1"/>
                      </c15:dlblFieldTableCache>
                    </c15:dlblFTEntry>
                  </c15:dlblFieldTable>
                  <c15:showDataLabelsRange val="0"/>
                </c:ext>
                <c:ext xmlns:c16="http://schemas.microsoft.com/office/drawing/2014/chart" uri="{C3380CC4-5D6E-409C-BE32-E72D297353CC}">
                  <c16:uniqueId val="{00000014-EA59-43E6-86EB-C4B941B0087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{018607BC-C936-437D-B535-822A4D7CFF33}</c15:txfldGUID>
                      <c15:f>Diagramm!$I$67</c15:f>
                      <c15:dlblFieldTableCache>
                        <c:ptCount val="1"/>
                      </c15:dlblFieldTableCache>
                    </c15:dlblFTEntry>
                  </c15:dlblFieldTable>
                  <c15:showDataLabelsRange val="0"/>
                </c:ext>
                <c:ext xmlns:c16="http://schemas.microsoft.com/office/drawing/2014/chart" uri="{C3380CC4-5D6E-409C-BE32-E72D297353CC}">
                  <c16:uniqueId val="{00000015-EA59-43E6-86EB-C4B941B0087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A59-43E6-86EB-C4B941B0087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{A24D5AB3-E92E-4D3E-9E83-A75759461209}</c15:txfldGUID>
                      <c15:f>Diagramm!$K$46</c15:f>
                      <c15:dlblFieldTableCache>
                        <c:ptCount val="1"/>
                      </c15:dlblFieldTableCache>
                    </c15:dlblFTEntry>
                  </c15:dlblFieldTable>
                  <c15:showDataLabelsRange val="0"/>
                </c:ext>
                <c:ext xmlns:c16="http://schemas.microsoft.com/office/drawing/2014/chart" uri="{C3380CC4-5D6E-409C-BE32-E72D297353CC}">
                  <c16:uniqueId val="{00000017-EA59-43E6-86EB-C4B941B0087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{818C610E-A918-4A4D-8FF2-76BCB67EFA2A}</c15:txfldGUID>
                      <c15:f>Diagramm!$K$47</c15:f>
                      <c15:dlblFieldTableCache>
                        <c:ptCount val="1"/>
                      </c15:dlblFieldTableCache>
                    </c15:dlblFTEntry>
                  </c15:dlblFieldTable>
                  <c15:showDataLabelsRange val="0"/>
                </c:ext>
                <c:ext xmlns:c16="http://schemas.microsoft.com/office/drawing/2014/chart" uri="{C3380CC4-5D6E-409C-BE32-E72D297353CC}">
                  <c16:uniqueId val="{00000018-EA59-43E6-86EB-C4B941B0087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{AC0FFAEE-D44A-45CE-BC10-5A3D0066C203}</c15:txfldGUID>
                      <c15:f>Diagramm!$K$48</c15:f>
                      <c15:dlblFieldTableCache>
                        <c:ptCount val="1"/>
                      </c15:dlblFieldTableCache>
                    </c15:dlblFTEntry>
                  </c15:dlblFieldTable>
                  <c15:showDataLabelsRange val="0"/>
                </c:ext>
                <c:ext xmlns:c16="http://schemas.microsoft.com/office/drawing/2014/chart" uri="{C3380CC4-5D6E-409C-BE32-E72D297353CC}">
                  <c16:uniqueId val="{00000019-EA59-43E6-86EB-C4B941B0087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{EBF896D8-3991-4AD4-A359-92F2A2185649}</c15:txfldGUID>
                      <c15:f>Diagramm!$K$49</c15:f>
                      <c15:dlblFieldTableCache>
                        <c:ptCount val="1"/>
                      </c15:dlblFieldTableCache>
                    </c15:dlblFTEntry>
                  </c15:dlblFieldTable>
                  <c15:showDataLabelsRange val="0"/>
                </c:ext>
                <c:ext xmlns:c16="http://schemas.microsoft.com/office/drawing/2014/chart" uri="{C3380CC4-5D6E-409C-BE32-E72D297353CC}">
                  <c16:uniqueId val="{0000001A-EA59-43E6-86EB-C4B941B0087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{C55027CE-08B7-4FD2-A6F6-6F02FDCB1F1B}</c15:txfldGUID>
                      <c15:f>Diagramm!$K$50</c15:f>
                      <c15:dlblFieldTableCache>
                        <c:ptCount val="1"/>
                      </c15:dlblFieldTableCache>
                    </c15:dlblFTEntry>
                  </c15:dlblFieldTable>
                  <c15:showDataLabelsRange val="0"/>
                </c:ext>
                <c:ext xmlns:c16="http://schemas.microsoft.com/office/drawing/2014/chart" uri="{C3380CC4-5D6E-409C-BE32-E72D297353CC}">
                  <c16:uniqueId val="{0000001B-EA59-43E6-86EB-C4B941B0087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{AA3C51B1-C137-4160-B121-C3D204A3B1B7}</c15:txfldGUID>
                      <c15:f>Diagramm!$K$51</c15:f>
                      <c15:dlblFieldTableCache>
                        <c:ptCount val="1"/>
                      </c15:dlblFieldTableCache>
                    </c15:dlblFTEntry>
                  </c15:dlblFieldTable>
                  <c15:showDataLabelsRange val="0"/>
                </c:ext>
                <c:ext xmlns:c16="http://schemas.microsoft.com/office/drawing/2014/chart" uri="{C3380CC4-5D6E-409C-BE32-E72D297353CC}">
                  <c16:uniqueId val="{0000001C-EA59-43E6-86EB-C4B941B0087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{B09AD202-ADF1-4478-8079-63F2E7B74D82}</c15:txfldGUID>
                      <c15:f>Diagramm!$K$52</c15:f>
                      <c15:dlblFieldTableCache>
                        <c:ptCount val="1"/>
                      </c15:dlblFieldTableCache>
                    </c15:dlblFTEntry>
                  </c15:dlblFieldTable>
                  <c15:showDataLabelsRange val="0"/>
                </c:ext>
                <c:ext xmlns:c16="http://schemas.microsoft.com/office/drawing/2014/chart" uri="{C3380CC4-5D6E-409C-BE32-E72D297353CC}">
                  <c16:uniqueId val="{0000001D-EA59-43E6-86EB-C4B941B0087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{D5E3E1F9-86D4-4C16-A2EB-465C35AD40A5}</c15:txfldGUID>
                      <c15:f>Diagramm!$K$53</c15:f>
                      <c15:dlblFieldTableCache>
                        <c:ptCount val="1"/>
                      </c15:dlblFieldTableCache>
                    </c15:dlblFTEntry>
                  </c15:dlblFieldTable>
                  <c15:showDataLabelsRange val="0"/>
                </c:ext>
                <c:ext xmlns:c16="http://schemas.microsoft.com/office/drawing/2014/chart" uri="{C3380CC4-5D6E-409C-BE32-E72D297353CC}">
                  <c16:uniqueId val="{0000001E-EA59-43E6-86EB-C4B941B0087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{06AFCCF5-1D0A-4647-BFDB-F2520AEB1148}</c15:txfldGUID>
                      <c15:f>Diagramm!$K$54</c15:f>
                      <c15:dlblFieldTableCache>
                        <c:ptCount val="1"/>
                      </c15:dlblFieldTableCache>
                    </c15:dlblFTEntry>
                  </c15:dlblFieldTable>
                  <c15:showDataLabelsRange val="0"/>
                </c:ext>
                <c:ext xmlns:c16="http://schemas.microsoft.com/office/drawing/2014/chart" uri="{C3380CC4-5D6E-409C-BE32-E72D297353CC}">
                  <c16:uniqueId val="{0000001F-EA59-43E6-86EB-C4B941B0087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{7B1D1726-BB3B-4026-AFFB-74B5A05707E0}</c15:txfldGUID>
                      <c15:f>Diagramm!$K$55</c15:f>
                      <c15:dlblFieldTableCache>
                        <c:ptCount val="1"/>
                      </c15:dlblFieldTableCache>
                    </c15:dlblFTEntry>
                  </c15:dlblFieldTable>
                  <c15:showDataLabelsRange val="0"/>
                </c:ext>
                <c:ext xmlns:c16="http://schemas.microsoft.com/office/drawing/2014/chart" uri="{C3380CC4-5D6E-409C-BE32-E72D297353CC}">
                  <c16:uniqueId val="{00000020-EA59-43E6-86EB-C4B941B0087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{752AC674-021B-4D59-8CD0-3AF5D2A041C5}</c15:txfldGUID>
                      <c15:f>Diagramm!$K$56</c15:f>
                      <c15:dlblFieldTableCache>
                        <c:ptCount val="1"/>
                      </c15:dlblFieldTableCache>
                    </c15:dlblFTEntry>
                  </c15:dlblFieldTable>
                  <c15:showDataLabelsRange val="0"/>
                </c:ext>
                <c:ext xmlns:c16="http://schemas.microsoft.com/office/drawing/2014/chart" uri="{C3380CC4-5D6E-409C-BE32-E72D297353CC}">
                  <c16:uniqueId val="{00000021-EA59-43E6-86EB-C4B941B0087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{9596FC14-AFF3-47DA-84FC-65EFA2D392EF}</c15:txfldGUID>
                      <c15:f>Diagramm!$K$57</c15:f>
                      <c15:dlblFieldTableCache>
                        <c:ptCount val="1"/>
                      </c15:dlblFieldTableCache>
                    </c15:dlblFTEntry>
                  </c15:dlblFieldTable>
                  <c15:showDataLabelsRange val="0"/>
                </c:ext>
                <c:ext xmlns:c16="http://schemas.microsoft.com/office/drawing/2014/chart" uri="{C3380CC4-5D6E-409C-BE32-E72D297353CC}">
                  <c16:uniqueId val="{00000022-EA59-43E6-86EB-C4B941B0087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{0B15F2A1-9176-4B69-999B-A43CC3F41081}</c15:txfldGUID>
                      <c15:f>Diagramm!$K$58</c15:f>
                      <c15:dlblFieldTableCache>
                        <c:ptCount val="1"/>
                      </c15:dlblFieldTableCache>
                    </c15:dlblFTEntry>
                  </c15:dlblFieldTable>
                  <c15:showDataLabelsRange val="0"/>
                </c:ext>
                <c:ext xmlns:c16="http://schemas.microsoft.com/office/drawing/2014/chart" uri="{C3380CC4-5D6E-409C-BE32-E72D297353CC}">
                  <c16:uniqueId val="{00000023-EA59-43E6-86EB-C4B941B0087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{0EEF0DBA-6F73-4F9C-98F4-256AAF318DE3}</c15:txfldGUID>
                      <c15:f>Diagramm!$K$59</c15:f>
                      <c15:dlblFieldTableCache>
                        <c:ptCount val="1"/>
                      </c15:dlblFieldTableCache>
                    </c15:dlblFTEntry>
                  </c15:dlblFieldTable>
                  <c15:showDataLabelsRange val="0"/>
                </c:ext>
                <c:ext xmlns:c16="http://schemas.microsoft.com/office/drawing/2014/chart" uri="{C3380CC4-5D6E-409C-BE32-E72D297353CC}">
                  <c16:uniqueId val="{00000024-EA59-43E6-86EB-C4B941B0087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{BE76A74C-2636-434B-84DB-D7122322865E}</c15:txfldGUID>
                      <c15:f>Diagramm!$K$60</c15:f>
                      <c15:dlblFieldTableCache>
                        <c:ptCount val="1"/>
                      </c15:dlblFieldTableCache>
                    </c15:dlblFTEntry>
                  </c15:dlblFieldTable>
                  <c15:showDataLabelsRange val="0"/>
                </c:ext>
                <c:ext xmlns:c16="http://schemas.microsoft.com/office/drawing/2014/chart" uri="{C3380CC4-5D6E-409C-BE32-E72D297353CC}">
                  <c16:uniqueId val="{00000025-EA59-43E6-86EB-C4B941B0087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{0691EAFF-6455-42B0-8F29-727603FC53E0}</c15:txfldGUID>
                      <c15:f>Diagramm!$K$61</c15:f>
                      <c15:dlblFieldTableCache>
                        <c:ptCount val="1"/>
                      </c15:dlblFieldTableCache>
                    </c15:dlblFTEntry>
                  </c15:dlblFieldTable>
                  <c15:showDataLabelsRange val="0"/>
                </c:ext>
                <c:ext xmlns:c16="http://schemas.microsoft.com/office/drawing/2014/chart" uri="{C3380CC4-5D6E-409C-BE32-E72D297353CC}">
                  <c16:uniqueId val="{00000026-EA59-43E6-86EB-C4B941B0087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{8281DE92-E0FF-456C-81B8-A2DB6D75E547}</c15:txfldGUID>
                      <c15:f>Diagramm!$K$62</c15:f>
                      <c15:dlblFieldTableCache>
                        <c:ptCount val="1"/>
                      </c15:dlblFieldTableCache>
                    </c15:dlblFTEntry>
                  </c15:dlblFieldTable>
                  <c15:showDataLabelsRange val="0"/>
                </c:ext>
                <c:ext xmlns:c16="http://schemas.microsoft.com/office/drawing/2014/chart" uri="{C3380CC4-5D6E-409C-BE32-E72D297353CC}">
                  <c16:uniqueId val="{00000027-EA59-43E6-86EB-C4B941B0087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{14367F10-19BE-4692-8112-EAEB92B5F6A7}</c15:txfldGUID>
                      <c15:f>Diagramm!$K$63</c15:f>
                      <c15:dlblFieldTableCache>
                        <c:ptCount val="1"/>
                      </c15:dlblFieldTableCache>
                    </c15:dlblFTEntry>
                  </c15:dlblFieldTable>
                  <c15:showDataLabelsRange val="0"/>
                </c:ext>
                <c:ext xmlns:c16="http://schemas.microsoft.com/office/drawing/2014/chart" uri="{C3380CC4-5D6E-409C-BE32-E72D297353CC}">
                  <c16:uniqueId val="{00000028-EA59-43E6-86EB-C4B941B0087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{BDE4BD2D-0632-4A48-AB7B-D57027C827BF}</c15:txfldGUID>
                      <c15:f>Diagramm!$K$64</c15:f>
                      <c15:dlblFieldTableCache>
                        <c:ptCount val="1"/>
                      </c15:dlblFieldTableCache>
                    </c15:dlblFTEntry>
                  </c15:dlblFieldTable>
                  <c15:showDataLabelsRange val="0"/>
                </c:ext>
                <c:ext xmlns:c16="http://schemas.microsoft.com/office/drawing/2014/chart" uri="{C3380CC4-5D6E-409C-BE32-E72D297353CC}">
                  <c16:uniqueId val="{00000029-EA59-43E6-86EB-C4B941B0087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{D509454D-70E9-45E3-A507-4397C70171BD}</c15:txfldGUID>
                      <c15:f>Diagramm!$K$65</c15:f>
                      <c15:dlblFieldTableCache>
                        <c:ptCount val="1"/>
                      </c15:dlblFieldTableCache>
                    </c15:dlblFTEntry>
                  </c15:dlblFieldTable>
                  <c15:showDataLabelsRange val="0"/>
                </c:ext>
                <c:ext xmlns:c16="http://schemas.microsoft.com/office/drawing/2014/chart" uri="{C3380CC4-5D6E-409C-BE32-E72D297353CC}">
                  <c16:uniqueId val="{0000002A-EA59-43E6-86EB-C4B941B0087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{1FE9B8CB-58DD-4A36-BCB7-7E3ED41D7721}</c15:txfldGUID>
                      <c15:f>Diagramm!$K$66</c15:f>
                      <c15:dlblFieldTableCache>
                        <c:ptCount val="1"/>
                      </c15:dlblFieldTableCache>
                    </c15:dlblFTEntry>
                  </c15:dlblFieldTable>
                  <c15:showDataLabelsRange val="0"/>
                </c:ext>
                <c:ext xmlns:c16="http://schemas.microsoft.com/office/drawing/2014/chart" uri="{C3380CC4-5D6E-409C-BE32-E72D297353CC}">
                  <c16:uniqueId val="{0000002B-EA59-43E6-86EB-C4B941B0087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{CD91AD67-A492-4888-9594-B432F4E706E4}</c15:txfldGUID>
                      <c15:f>Diagramm!$K$67</c15:f>
                      <c15:dlblFieldTableCache>
                        <c:ptCount val="1"/>
                      </c15:dlblFieldTableCache>
                    </c15:dlblFTEntry>
                  </c15:dlblFieldTable>
                  <c15:showDataLabelsRange val="0"/>
                </c:ext>
                <c:ext xmlns:c16="http://schemas.microsoft.com/office/drawing/2014/chart" uri="{C3380CC4-5D6E-409C-BE32-E72D297353CC}">
                  <c16:uniqueId val="{0000002C-EA59-43E6-86EB-C4B941B0087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A59-43E6-86EB-C4B941B0087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{21B5CEF1-5C65-4ED6-BCD2-B29FDAE79999}</c15:txfldGUID>
                      <c15:f>Diagramm!$J$46</c15:f>
                      <c15:dlblFieldTableCache>
                        <c:ptCount val="1"/>
                      </c15:dlblFieldTableCache>
                    </c15:dlblFTEntry>
                  </c15:dlblFieldTable>
                  <c15:showDataLabelsRange val="0"/>
                </c:ext>
                <c:ext xmlns:c16="http://schemas.microsoft.com/office/drawing/2014/chart" uri="{C3380CC4-5D6E-409C-BE32-E72D297353CC}">
                  <c16:uniqueId val="{0000002E-EA59-43E6-86EB-C4B941B0087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{9C2B2127-B50E-48E1-95C0-B99843AA5D62}</c15:txfldGUID>
                      <c15:f>Diagramm!$J$47</c15:f>
                      <c15:dlblFieldTableCache>
                        <c:ptCount val="1"/>
                      </c15:dlblFieldTableCache>
                    </c15:dlblFTEntry>
                  </c15:dlblFieldTable>
                  <c15:showDataLabelsRange val="0"/>
                </c:ext>
                <c:ext xmlns:c16="http://schemas.microsoft.com/office/drawing/2014/chart" uri="{C3380CC4-5D6E-409C-BE32-E72D297353CC}">
                  <c16:uniqueId val="{0000002F-EA59-43E6-86EB-C4B941B0087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{23BE98A8-A964-4ABA-8FF6-65377356521E}</c15:txfldGUID>
                      <c15:f>Diagramm!$J$48</c15:f>
                      <c15:dlblFieldTableCache>
                        <c:ptCount val="1"/>
                      </c15:dlblFieldTableCache>
                    </c15:dlblFTEntry>
                  </c15:dlblFieldTable>
                  <c15:showDataLabelsRange val="0"/>
                </c:ext>
                <c:ext xmlns:c16="http://schemas.microsoft.com/office/drawing/2014/chart" uri="{C3380CC4-5D6E-409C-BE32-E72D297353CC}">
                  <c16:uniqueId val="{00000030-EA59-43E6-86EB-C4B941B0087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{7C13847A-5E94-4067-BE49-61D3052ADF0F}</c15:txfldGUID>
                      <c15:f>Diagramm!$J$49</c15:f>
                      <c15:dlblFieldTableCache>
                        <c:ptCount val="1"/>
                      </c15:dlblFieldTableCache>
                    </c15:dlblFTEntry>
                  </c15:dlblFieldTable>
                  <c15:showDataLabelsRange val="0"/>
                </c:ext>
                <c:ext xmlns:c16="http://schemas.microsoft.com/office/drawing/2014/chart" uri="{C3380CC4-5D6E-409C-BE32-E72D297353CC}">
                  <c16:uniqueId val="{00000031-EA59-43E6-86EB-C4B941B0087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{833E5626-CE32-4530-A028-949AC2D5CA66}</c15:txfldGUID>
                      <c15:f>Diagramm!$J$50</c15:f>
                      <c15:dlblFieldTableCache>
                        <c:ptCount val="1"/>
                      </c15:dlblFieldTableCache>
                    </c15:dlblFTEntry>
                  </c15:dlblFieldTable>
                  <c15:showDataLabelsRange val="0"/>
                </c:ext>
                <c:ext xmlns:c16="http://schemas.microsoft.com/office/drawing/2014/chart" uri="{C3380CC4-5D6E-409C-BE32-E72D297353CC}">
                  <c16:uniqueId val="{00000032-EA59-43E6-86EB-C4B941B0087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{7FB222B9-7DC0-4F70-8731-2F01AD004280}</c15:txfldGUID>
                      <c15:f>Diagramm!$J$51</c15:f>
                      <c15:dlblFieldTableCache>
                        <c:ptCount val="1"/>
                      </c15:dlblFieldTableCache>
                    </c15:dlblFTEntry>
                  </c15:dlblFieldTable>
                  <c15:showDataLabelsRange val="0"/>
                </c:ext>
                <c:ext xmlns:c16="http://schemas.microsoft.com/office/drawing/2014/chart" uri="{C3380CC4-5D6E-409C-BE32-E72D297353CC}">
                  <c16:uniqueId val="{00000033-EA59-43E6-86EB-C4B941B0087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{3ABE8A16-9093-4E79-9BF6-B6354A552611}</c15:txfldGUID>
                      <c15:f>Diagramm!$J$52</c15:f>
                      <c15:dlblFieldTableCache>
                        <c:ptCount val="1"/>
                      </c15:dlblFieldTableCache>
                    </c15:dlblFTEntry>
                  </c15:dlblFieldTable>
                  <c15:showDataLabelsRange val="0"/>
                </c:ext>
                <c:ext xmlns:c16="http://schemas.microsoft.com/office/drawing/2014/chart" uri="{C3380CC4-5D6E-409C-BE32-E72D297353CC}">
                  <c16:uniqueId val="{00000034-EA59-43E6-86EB-C4B941B0087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{B7BB2370-74E5-4FEF-8AF4-A228CEC16970}</c15:txfldGUID>
                      <c15:f>Diagramm!$J$53</c15:f>
                      <c15:dlblFieldTableCache>
                        <c:ptCount val="1"/>
                      </c15:dlblFieldTableCache>
                    </c15:dlblFTEntry>
                  </c15:dlblFieldTable>
                  <c15:showDataLabelsRange val="0"/>
                </c:ext>
                <c:ext xmlns:c16="http://schemas.microsoft.com/office/drawing/2014/chart" uri="{C3380CC4-5D6E-409C-BE32-E72D297353CC}">
                  <c16:uniqueId val="{00000035-EA59-43E6-86EB-C4B941B0087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{F6B67EC5-3E7C-49D1-9A21-54A8FE622D21}</c15:txfldGUID>
                      <c15:f>Diagramm!$J$54</c15:f>
                      <c15:dlblFieldTableCache>
                        <c:ptCount val="1"/>
                      </c15:dlblFieldTableCache>
                    </c15:dlblFTEntry>
                  </c15:dlblFieldTable>
                  <c15:showDataLabelsRange val="0"/>
                </c:ext>
                <c:ext xmlns:c16="http://schemas.microsoft.com/office/drawing/2014/chart" uri="{C3380CC4-5D6E-409C-BE32-E72D297353CC}">
                  <c16:uniqueId val="{00000036-EA59-43E6-86EB-C4B941B0087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{FB058E82-DCBB-4953-B208-D737C447E535}</c15:txfldGUID>
                      <c15:f>Diagramm!$J$55</c15:f>
                      <c15:dlblFieldTableCache>
                        <c:ptCount val="1"/>
                      </c15:dlblFieldTableCache>
                    </c15:dlblFTEntry>
                  </c15:dlblFieldTable>
                  <c15:showDataLabelsRange val="0"/>
                </c:ext>
                <c:ext xmlns:c16="http://schemas.microsoft.com/office/drawing/2014/chart" uri="{C3380CC4-5D6E-409C-BE32-E72D297353CC}">
                  <c16:uniqueId val="{00000037-EA59-43E6-86EB-C4B941B0087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{5C8460F6-73C8-4F7F-A58A-DFE01A6A911E}</c15:txfldGUID>
                      <c15:f>Diagramm!$J$56</c15:f>
                      <c15:dlblFieldTableCache>
                        <c:ptCount val="1"/>
                      </c15:dlblFieldTableCache>
                    </c15:dlblFTEntry>
                  </c15:dlblFieldTable>
                  <c15:showDataLabelsRange val="0"/>
                </c:ext>
                <c:ext xmlns:c16="http://schemas.microsoft.com/office/drawing/2014/chart" uri="{C3380CC4-5D6E-409C-BE32-E72D297353CC}">
                  <c16:uniqueId val="{00000038-EA59-43E6-86EB-C4B941B0087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{8CA65A10-AD0C-4A20-89CC-FF11160280F7}</c15:txfldGUID>
                      <c15:f>Diagramm!$J$57</c15:f>
                      <c15:dlblFieldTableCache>
                        <c:ptCount val="1"/>
                      </c15:dlblFieldTableCache>
                    </c15:dlblFTEntry>
                  </c15:dlblFieldTable>
                  <c15:showDataLabelsRange val="0"/>
                </c:ext>
                <c:ext xmlns:c16="http://schemas.microsoft.com/office/drawing/2014/chart" uri="{C3380CC4-5D6E-409C-BE32-E72D297353CC}">
                  <c16:uniqueId val="{00000039-EA59-43E6-86EB-C4B941B0087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{8DCCA5A1-0B3E-4514-9C19-9B455D96300C}</c15:txfldGUID>
                      <c15:f>Diagramm!$J$58</c15:f>
                      <c15:dlblFieldTableCache>
                        <c:ptCount val="1"/>
                      </c15:dlblFieldTableCache>
                    </c15:dlblFTEntry>
                  </c15:dlblFieldTable>
                  <c15:showDataLabelsRange val="0"/>
                </c:ext>
                <c:ext xmlns:c16="http://schemas.microsoft.com/office/drawing/2014/chart" uri="{C3380CC4-5D6E-409C-BE32-E72D297353CC}">
                  <c16:uniqueId val="{0000003A-EA59-43E6-86EB-C4B941B0087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{6FA7239C-4F97-4469-A9A9-17DB8432B5B0}</c15:txfldGUID>
                      <c15:f>Diagramm!$J$59</c15:f>
                      <c15:dlblFieldTableCache>
                        <c:ptCount val="1"/>
                      </c15:dlblFieldTableCache>
                    </c15:dlblFTEntry>
                  </c15:dlblFieldTable>
                  <c15:showDataLabelsRange val="0"/>
                </c:ext>
                <c:ext xmlns:c16="http://schemas.microsoft.com/office/drawing/2014/chart" uri="{C3380CC4-5D6E-409C-BE32-E72D297353CC}">
                  <c16:uniqueId val="{0000003B-EA59-43E6-86EB-C4B941B0087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{F7476609-3486-4221-8151-46847F4A6FFF}</c15:txfldGUID>
                      <c15:f>Diagramm!$J$60</c15:f>
                      <c15:dlblFieldTableCache>
                        <c:ptCount val="1"/>
                      </c15:dlblFieldTableCache>
                    </c15:dlblFTEntry>
                  </c15:dlblFieldTable>
                  <c15:showDataLabelsRange val="0"/>
                </c:ext>
                <c:ext xmlns:c16="http://schemas.microsoft.com/office/drawing/2014/chart" uri="{C3380CC4-5D6E-409C-BE32-E72D297353CC}">
                  <c16:uniqueId val="{0000003C-EA59-43E6-86EB-C4B941B0087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{09192180-2EA2-413D-8EB7-B89E5C719E4D}</c15:txfldGUID>
                      <c15:f>Diagramm!$J$61</c15:f>
                      <c15:dlblFieldTableCache>
                        <c:ptCount val="1"/>
                      </c15:dlblFieldTableCache>
                    </c15:dlblFTEntry>
                  </c15:dlblFieldTable>
                  <c15:showDataLabelsRange val="0"/>
                </c:ext>
                <c:ext xmlns:c16="http://schemas.microsoft.com/office/drawing/2014/chart" uri="{C3380CC4-5D6E-409C-BE32-E72D297353CC}">
                  <c16:uniqueId val="{0000003D-EA59-43E6-86EB-C4B941B0087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{C180A741-189E-4170-9493-2B02B1B272A1}</c15:txfldGUID>
                      <c15:f>Diagramm!$J$62</c15:f>
                      <c15:dlblFieldTableCache>
                        <c:ptCount val="1"/>
                      </c15:dlblFieldTableCache>
                    </c15:dlblFTEntry>
                  </c15:dlblFieldTable>
                  <c15:showDataLabelsRange val="0"/>
                </c:ext>
                <c:ext xmlns:c16="http://schemas.microsoft.com/office/drawing/2014/chart" uri="{C3380CC4-5D6E-409C-BE32-E72D297353CC}">
                  <c16:uniqueId val="{0000003E-EA59-43E6-86EB-C4B941B0087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{079F330E-D9A8-41C4-98CC-3FD48A6648E2}</c15:txfldGUID>
                      <c15:f>Diagramm!$J$63</c15:f>
                      <c15:dlblFieldTableCache>
                        <c:ptCount val="1"/>
                      </c15:dlblFieldTableCache>
                    </c15:dlblFTEntry>
                  </c15:dlblFieldTable>
                  <c15:showDataLabelsRange val="0"/>
                </c:ext>
                <c:ext xmlns:c16="http://schemas.microsoft.com/office/drawing/2014/chart" uri="{C3380CC4-5D6E-409C-BE32-E72D297353CC}">
                  <c16:uniqueId val="{0000003F-EA59-43E6-86EB-C4B941B0087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{5FE83DAA-E3EF-44D4-9806-580029BDB18A}</c15:txfldGUID>
                      <c15:f>Diagramm!$J$64</c15:f>
                      <c15:dlblFieldTableCache>
                        <c:ptCount val="1"/>
                      </c15:dlblFieldTableCache>
                    </c15:dlblFTEntry>
                  </c15:dlblFieldTable>
                  <c15:showDataLabelsRange val="0"/>
                </c:ext>
                <c:ext xmlns:c16="http://schemas.microsoft.com/office/drawing/2014/chart" uri="{C3380CC4-5D6E-409C-BE32-E72D297353CC}">
                  <c16:uniqueId val="{00000040-EA59-43E6-86EB-C4B941B0087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{DD4E6D87-A1DC-4BD9-A8F7-07BEEAB0CA1F}</c15:txfldGUID>
                      <c15:f>Diagramm!$J$65</c15:f>
                      <c15:dlblFieldTableCache>
                        <c:ptCount val="1"/>
                      </c15:dlblFieldTableCache>
                    </c15:dlblFTEntry>
                  </c15:dlblFieldTable>
                  <c15:showDataLabelsRange val="0"/>
                </c:ext>
                <c:ext xmlns:c16="http://schemas.microsoft.com/office/drawing/2014/chart" uri="{C3380CC4-5D6E-409C-BE32-E72D297353CC}">
                  <c16:uniqueId val="{00000041-EA59-43E6-86EB-C4B941B0087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{44B9C70E-C923-471A-AFBF-15DEE7078953}</c15:txfldGUID>
                      <c15:f>Diagramm!$J$66</c15:f>
                      <c15:dlblFieldTableCache>
                        <c:ptCount val="1"/>
                      </c15:dlblFieldTableCache>
                    </c15:dlblFTEntry>
                  </c15:dlblFieldTable>
                  <c15:showDataLabelsRange val="0"/>
                </c:ext>
                <c:ext xmlns:c16="http://schemas.microsoft.com/office/drawing/2014/chart" uri="{C3380CC4-5D6E-409C-BE32-E72D297353CC}">
                  <c16:uniqueId val="{00000042-EA59-43E6-86EB-C4B941B0087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{774DA9FF-1D4B-4CD4-A1C3-1E5FE2DCA516}</c15:txfldGUID>
                      <c15:f>Diagramm!$J$67</c15:f>
                      <c15:dlblFieldTableCache>
                        <c:ptCount val="1"/>
                      </c15:dlblFieldTableCache>
                    </c15:dlblFTEntry>
                  </c15:dlblFieldTable>
                  <c15:showDataLabelsRange val="0"/>
                </c:ext>
                <c:ext xmlns:c16="http://schemas.microsoft.com/office/drawing/2014/chart" uri="{C3380CC4-5D6E-409C-BE32-E72D297353CC}">
                  <c16:uniqueId val="{00000043-EA59-43E6-86EB-C4B941B0087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A59-43E6-86EB-C4B941B0087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1ED-4C6B-B07C-111BEC8037E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1ED-4C6B-B07C-111BEC8037E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1ED-4C6B-B07C-111BEC8037E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1ED-4C6B-B07C-111BEC8037E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1ED-4C6B-B07C-111BEC8037E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1ED-4C6B-B07C-111BEC8037E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1ED-4C6B-B07C-111BEC8037E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1ED-4C6B-B07C-111BEC8037E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1ED-4C6B-B07C-111BEC8037E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1ED-4C6B-B07C-111BEC8037E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1ED-4C6B-B07C-111BEC8037E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1ED-4C6B-B07C-111BEC8037E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1ED-4C6B-B07C-111BEC8037E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1ED-4C6B-B07C-111BEC8037E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1ED-4C6B-B07C-111BEC8037E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1ED-4C6B-B07C-111BEC8037E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1ED-4C6B-B07C-111BEC8037E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1ED-4C6B-B07C-111BEC8037E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1ED-4C6B-B07C-111BEC8037E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1ED-4C6B-B07C-111BEC8037E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1ED-4C6B-B07C-111BEC8037E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1ED-4C6B-B07C-111BEC8037E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1ED-4C6B-B07C-111BEC8037E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1ED-4C6B-B07C-111BEC8037E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1ED-4C6B-B07C-111BEC8037E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1ED-4C6B-B07C-111BEC8037E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1ED-4C6B-B07C-111BEC8037E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1ED-4C6B-B07C-111BEC8037E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1ED-4C6B-B07C-111BEC8037E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1ED-4C6B-B07C-111BEC8037E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1ED-4C6B-B07C-111BEC8037E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1ED-4C6B-B07C-111BEC8037E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1ED-4C6B-B07C-111BEC8037E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1ED-4C6B-B07C-111BEC8037E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1ED-4C6B-B07C-111BEC8037E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1ED-4C6B-B07C-111BEC8037E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1ED-4C6B-B07C-111BEC8037E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1ED-4C6B-B07C-111BEC8037E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1ED-4C6B-B07C-111BEC8037E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1ED-4C6B-B07C-111BEC8037E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1ED-4C6B-B07C-111BEC8037E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1ED-4C6B-B07C-111BEC8037E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1ED-4C6B-B07C-111BEC8037E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1ED-4C6B-B07C-111BEC8037E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1ED-4C6B-B07C-111BEC8037E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1ED-4C6B-B07C-111BEC8037E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1ED-4C6B-B07C-111BEC8037E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1ED-4C6B-B07C-111BEC8037E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1ED-4C6B-B07C-111BEC8037E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1ED-4C6B-B07C-111BEC8037E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1ED-4C6B-B07C-111BEC8037E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1ED-4C6B-B07C-111BEC8037E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1ED-4C6B-B07C-111BEC8037E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1ED-4C6B-B07C-111BEC8037E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1ED-4C6B-B07C-111BEC8037E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1ED-4C6B-B07C-111BEC8037E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1ED-4C6B-B07C-111BEC8037E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1ED-4C6B-B07C-111BEC8037E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1ED-4C6B-B07C-111BEC8037E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1ED-4C6B-B07C-111BEC8037E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1ED-4C6B-B07C-111BEC8037E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1ED-4C6B-B07C-111BEC8037E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1ED-4C6B-B07C-111BEC8037E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1ED-4C6B-B07C-111BEC8037E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1ED-4C6B-B07C-111BEC8037E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1ED-4C6B-B07C-111BEC8037E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1ED-4C6B-B07C-111BEC8037E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1ED-4C6B-B07C-111BEC8037E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1ED-4C6B-B07C-111BEC8037E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99.148793045458078</c:v>
                </c:pt>
                <c:pt idx="2">
                  <c:v>99.29367933559287</c:v>
                </c:pt>
                <c:pt idx="3">
                  <c:v>98.589945926366724</c:v>
                </c:pt>
                <c:pt idx="4">
                  <c:v>99.109984217743403</c:v>
                </c:pt>
                <c:pt idx="5">
                  <c:v>99.485136218985275</c:v>
                </c:pt>
                <c:pt idx="6">
                  <c:v>101.0219657964865</c:v>
                </c:pt>
                <c:pt idx="7">
                  <c:v>100.70114615404518</c:v>
                </c:pt>
                <c:pt idx="8">
                  <c:v>100.83309616827508</c:v>
                </c:pt>
                <c:pt idx="9">
                  <c:v>100.94434814105715</c:v>
                </c:pt>
                <c:pt idx="10">
                  <c:v>102.50963752554914</c:v>
                </c:pt>
                <c:pt idx="11">
                  <c:v>101.89904530283822</c:v>
                </c:pt>
                <c:pt idx="12">
                  <c:v>101.72311195053167</c:v>
                </c:pt>
                <c:pt idx="13">
                  <c:v>102.14224728985019</c:v>
                </c:pt>
                <c:pt idx="14">
                  <c:v>103.70494941916122</c:v>
                </c:pt>
                <c:pt idx="15">
                  <c:v>103.14092778970789</c:v>
                </c:pt>
                <c:pt idx="16">
                  <c:v>102.49670124964425</c:v>
                </c:pt>
                <c:pt idx="17">
                  <c:v>102.41132182867196</c:v>
                </c:pt>
                <c:pt idx="18">
                  <c:v>103.85242296447699</c:v>
                </c:pt>
                <c:pt idx="19">
                  <c:v>103.46433468733021</c:v>
                </c:pt>
                <c:pt idx="20">
                  <c:v>103.25217976248997</c:v>
                </c:pt>
                <c:pt idx="21">
                  <c:v>103.11246798271713</c:v>
                </c:pt>
                <c:pt idx="22">
                  <c:v>104.09821220666996</c:v>
                </c:pt>
                <c:pt idx="23">
                  <c:v>103.20043465887041</c:v>
                </c:pt>
                <c:pt idx="24">
                  <c:v>102.24056298672738</c:v>
                </c:pt>
              </c:numCache>
            </c:numRef>
          </c:val>
          <c:smooth val="0"/>
          <c:extLst>
            <c:ext xmlns:c16="http://schemas.microsoft.com/office/drawing/2014/chart" uri="{C3380CC4-5D6E-409C-BE32-E72D297353CC}">
              <c16:uniqueId val="{00000000-C352-4B23-899B-D955093C860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101.94552529182879</c:v>
                </c:pt>
                <c:pt idx="2">
                  <c:v>108.13583303855678</c:v>
                </c:pt>
                <c:pt idx="3">
                  <c:v>104.13866289352671</c:v>
                </c:pt>
                <c:pt idx="4">
                  <c:v>100.99044923947649</c:v>
                </c:pt>
                <c:pt idx="5">
                  <c:v>102.97134771842944</c:v>
                </c:pt>
                <c:pt idx="6">
                  <c:v>107.25150336045277</c:v>
                </c:pt>
                <c:pt idx="7">
                  <c:v>106.6147859922179</c:v>
                </c:pt>
                <c:pt idx="8">
                  <c:v>106.54403961796959</c:v>
                </c:pt>
                <c:pt idx="9">
                  <c:v>108.59568447117086</c:v>
                </c:pt>
                <c:pt idx="10">
                  <c:v>111.88539087371771</c:v>
                </c:pt>
                <c:pt idx="11">
                  <c:v>108.02971347718429</c:v>
                </c:pt>
                <c:pt idx="12">
                  <c:v>106.33180049522461</c:v>
                </c:pt>
                <c:pt idx="13">
                  <c:v>109.26777502652989</c:v>
                </c:pt>
                <c:pt idx="14">
                  <c:v>113.61867704280155</c:v>
                </c:pt>
                <c:pt idx="15">
                  <c:v>113.05270604881498</c:v>
                </c:pt>
                <c:pt idx="16">
                  <c:v>113.97240891404317</c:v>
                </c:pt>
                <c:pt idx="17">
                  <c:v>113.33569154580827</c:v>
                </c:pt>
                <c:pt idx="18">
                  <c:v>117.33286169083834</c:v>
                </c:pt>
                <c:pt idx="19">
                  <c:v>117.65122037495578</c:v>
                </c:pt>
                <c:pt idx="20">
                  <c:v>115.13972408914044</c:v>
                </c:pt>
                <c:pt idx="21">
                  <c:v>116.55465157410683</c:v>
                </c:pt>
                <c:pt idx="22">
                  <c:v>122.24973470109657</c:v>
                </c:pt>
                <c:pt idx="23">
                  <c:v>122.99257163070392</c:v>
                </c:pt>
                <c:pt idx="24">
                  <c:v>118.4294304916873</c:v>
                </c:pt>
              </c:numCache>
            </c:numRef>
          </c:val>
          <c:smooth val="0"/>
          <c:extLst>
            <c:ext xmlns:c16="http://schemas.microsoft.com/office/drawing/2014/chart" uri="{C3380CC4-5D6E-409C-BE32-E72D297353CC}">
              <c16:uniqueId val="{00000001-C352-4B23-899B-D955093C860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100.79491255961844</c:v>
                </c:pt>
                <c:pt idx="2">
                  <c:v>100.66038889568301</c:v>
                </c:pt>
                <c:pt idx="3">
                  <c:v>100.94166564754801</c:v>
                </c:pt>
                <c:pt idx="4">
                  <c:v>98.22673352085117</c:v>
                </c:pt>
                <c:pt idx="5">
                  <c:v>97.933227344992048</c:v>
                </c:pt>
                <c:pt idx="6">
                  <c:v>99.584199584199581</c:v>
                </c:pt>
                <c:pt idx="7">
                  <c:v>100.09783539195305</c:v>
                </c:pt>
                <c:pt idx="8">
                  <c:v>100.04891769597653</c:v>
                </c:pt>
                <c:pt idx="9">
                  <c:v>100.33019444784151</c:v>
                </c:pt>
                <c:pt idx="10">
                  <c:v>100.96612449553626</c:v>
                </c:pt>
                <c:pt idx="11">
                  <c:v>99.437446496270027</c:v>
                </c:pt>
                <c:pt idx="12">
                  <c:v>96.539073009661251</c:v>
                </c:pt>
                <c:pt idx="13">
                  <c:v>96.979332273449927</c:v>
                </c:pt>
                <c:pt idx="14">
                  <c:v>97.505197505197501</c:v>
                </c:pt>
                <c:pt idx="15">
                  <c:v>97.223920753332521</c:v>
                </c:pt>
                <c:pt idx="16">
                  <c:v>95.12045982634217</c:v>
                </c:pt>
                <c:pt idx="17">
                  <c:v>96.098813745872576</c:v>
                </c:pt>
                <c:pt idx="18">
                  <c:v>93.95866454689984</c:v>
                </c:pt>
                <c:pt idx="19">
                  <c:v>93.897517426929184</c:v>
                </c:pt>
                <c:pt idx="20">
                  <c:v>92.540051363580773</c:v>
                </c:pt>
                <c:pt idx="21">
                  <c:v>92.222086339733394</c:v>
                </c:pt>
                <c:pt idx="22">
                  <c:v>90.98691451632628</c:v>
                </c:pt>
                <c:pt idx="23">
                  <c:v>90.656720068484773</c:v>
                </c:pt>
                <c:pt idx="24">
                  <c:v>86.351962822551059</c:v>
                </c:pt>
              </c:numCache>
            </c:numRef>
          </c:val>
          <c:smooth val="0"/>
          <c:extLst>
            <c:ext xmlns:c16="http://schemas.microsoft.com/office/drawing/2014/chart" uri="{C3380CC4-5D6E-409C-BE32-E72D297353CC}">
              <c16:uniqueId val="{00000002-C352-4B23-899B-D955093C860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352-4B23-899B-D955093C8601}"/>
                </c:ext>
              </c:extLst>
            </c:dLbl>
            <c:dLbl>
              <c:idx val="1"/>
              <c:delete val="1"/>
              <c:extLst>
                <c:ext xmlns:c15="http://schemas.microsoft.com/office/drawing/2012/chart" uri="{CE6537A1-D6FC-4f65-9D91-7224C49458BB}"/>
                <c:ext xmlns:c16="http://schemas.microsoft.com/office/drawing/2014/chart" uri="{C3380CC4-5D6E-409C-BE32-E72D297353CC}">
                  <c16:uniqueId val="{00000004-C352-4B23-899B-D955093C8601}"/>
                </c:ext>
              </c:extLst>
            </c:dLbl>
            <c:dLbl>
              <c:idx val="2"/>
              <c:delete val="1"/>
              <c:extLst>
                <c:ext xmlns:c15="http://schemas.microsoft.com/office/drawing/2012/chart" uri="{CE6537A1-D6FC-4f65-9D91-7224C49458BB}"/>
                <c:ext xmlns:c16="http://schemas.microsoft.com/office/drawing/2014/chart" uri="{C3380CC4-5D6E-409C-BE32-E72D297353CC}">
                  <c16:uniqueId val="{00000005-C352-4B23-899B-D955093C8601}"/>
                </c:ext>
              </c:extLst>
            </c:dLbl>
            <c:dLbl>
              <c:idx val="3"/>
              <c:delete val="1"/>
              <c:extLst>
                <c:ext xmlns:c15="http://schemas.microsoft.com/office/drawing/2012/chart" uri="{CE6537A1-D6FC-4f65-9D91-7224C49458BB}"/>
                <c:ext xmlns:c16="http://schemas.microsoft.com/office/drawing/2014/chart" uri="{C3380CC4-5D6E-409C-BE32-E72D297353CC}">
                  <c16:uniqueId val="{00000006-C352-4B23-899B-D955093C8601}"/>
                </c:ext>
              </c:extLst>
            </c:dLbl>
            <c:dLbl>
              <c:idx val="4"/>
              <c:delete val="1"/>
              <c:extLst>
                <c:ext xmlns:c15="http://schemas.microsoft.com/office/drawing/2012/chart" uri="{CE6537A1-D6FC-4f65-9D91-7224C49458BB}"/>
                <c:ext xmlns:c16="http://schemas.microsoft.com/office/drawing/2014/chart" uri="{C3380CC4-5D6E-409C-BE32-E72D297353CC}">
                  <c16:uniqueId val="{00000007-C352-4B23-899B-D955093C8601}"/>
                </c:ext>
              </c:extLst>
            </c:dLbl>
            <c:dLbl>
              <c:idx val="5"/>
              <c:delete val="1"/>
              <c:extLst>
                <c:ext xmlns:c15="http://schemas.microsoft.com/office/drawing/2012/chart" uri="{CE6537A1-D6FC-4f65-9D91-7224C49458BB}"/>
                <c:ext xmlns:c16="http://schemas.microsoft.com/office/drawing/2014/chart" uri="{C3380CC4-5D6E-409C-BE32-E72D297353CC}">
                  <c16:uniqueId val="{00000008-C352-4B23-899B-D955093C8601}"/>
                </c:ext>
              </c:extLst>
            </c:dLbl>
            <c:dLbl>
              <c:idx val="6"/>
              <c:delete val="1"/>
              <c:extLst>
                <c:ext xmlns:c15="http://schemas.microsoft.com/office/drawing/2012/chart" uri="{CE6537A1-D6FC-4f65-9D91-7224C49458BB}"/>
                <c:ext xmlns:c16="http://schemas.microsoft.com/office/drawing/2014/chart" uri="{C3380CC4-5D6E-409C-BE32-E72D297353CC}">
                  <c16:uniqueId val="{00000009-C352-4B23-899B-D955093C8601}"/>
                </c:ext>
              </c:extLst>
            </c:dLbl>
            <c:dLbl>
              <c:idx val="7"/>
              <c:delete val="1"/>
              <c:extLst>
                <c:ext xmlns:c15="http://schemas.microsoft.com/office/drawing/2012/chart" uri="{CE6537A1-D6FC-4f65-9D91-7224C49458BB}"/>
                <c:ext xmlns:c16="http://schemas.microsoft.com/office/drawing/2014/chart" uri="{C3380CC4-5D6E-409C-BE32-E72D297353CC}">
                  <c16:uniqueId val="{0000000A-C352-4B23-899B-D955093C8601}"/>
                </c:ext>
              </c:extLst>
            </c:dLbl>
            <c:dLbl>
              <c:idx val="8"/>
              <c:delete val="1"/>
              <c:extLst>
                <c:ext xmlns:c15="http://schemas.microsoft.com/office/drawing/2012/chart" uri="{CE6537A1-D6FC-4f65-9D91-7224C49458BB}"/>
                <c:ext xmlns:c16="http://schemas.microsoft.com/office/drawing/2014/chart" uri="{C3380CC4-5D6E-409C-BE32-E72D297353CC}">
                  <c16:uniqueId val="{0000000B-C352-4B23-899B-D955093C8601}"/>
                </c:ext>
              </c:extLst>
            </c:dLbl>
            <c:dLbl>
              <c:idx val="9"/>
              <c:delete val="1"/>
              <c:extLst>
                <c:ext xmlns:c15="http://schemas.microsoft.com/office/drawing/2012/chart" uri="{CE6537A1-D6FC-4f65-9D91-7224C49458BB}"/>
                <c:ext xmlns:c16="http://schemas.microsoft.com/office/drawing/2014/chart" uri="{C3380CC4-5D6E-409C-BE32-E72D297353CC}">
                  <c16:uniqueId val="{0000000C-C352-4B23-899B-D955093C8601}"/>
                </c:ext>
              </c:extLst>
            </c:dLbl>
            <c:dLbl>
              <c:idx val="10"/>
              <c:delete val="1"/>
              <c:extLst>
                <c:ext xmlns:c15="http://schemas.microsoft.com/office/drawing/2012/chart" uri="{CE6537A1-D6FC-4f65-9D91-7224C49458BB}"/>
                <c:ext xmlns:c16="http://schemas.microsoft.com/office/drawing/2014/chart" uri="{C3380CC4-5D6E-409C-BE32-E72D297353CC}">
                  <c16:uniqueId val="{0000000D-C352-4B23-899B-D955093C8601}"/>
                </c:ext>
              </c:extLst>
            </c:dLbl>
            <c:dLbl>
              <c:idx val="11"/>
              <c:delete val="1"/>
              <c:extLst>
                <c:ext xmlns:c15="http://schemas.microsoft.com/office/drawing/2012/chart" uri="{CE6537A1-D6FC-4f65-9D91-7224C49458BB}"/>
                <c:ext xmlns:c16="http://schemas.microsoft.com/office/drawing/2014/chart" uri="{C3380CC4-5D6E-409C-BE32-E72D297353CC}">
                  <c16:uniqueId val="{0000000E-C352-4B23-899B-D955093C8601}"/>
                </c:ext>
              </c:extLst>
            </c:dLbl>
            <c:dLbl>
              <c:idx val="12"/>
              <c:delete val="1"/>
              <c:extLst>
                <c:ext xmlns:c15="http://schemas.microsoft.com/office/drawing/2012/chart" uri="{CE6537A1-D6FC-4f65-9D91-7224C49458BB}"/>
                <c:ext xmlns:c16="http://schemas.microsoft.com/office/drawing/2014/chart" uri="{C3380CC4-5D6E-409C-BE32-E72D297353CC}">
                  <c16:uniqueId val="{0000000F-C352-4B23-899B-D955093C860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352-4B23-899B-D955093C8601}"/>
                </c:ext>
              </c:extLst>
            </c:dLbl>
            <c:dLbl>
              <c:idx val="14"/>
              <c:delete val="1"/>
              <c:extLst>
                <c:ext xmlns:c15="http://schemas.microsoft.com/office/drawing/2012/chart" uri="{CE6537A1-D6FC-4f65-9D91-7224C49458BB}"/>
                <c:ext xmlns:c16="http://schemas.microsoft.com/office/drawing/2014/chart" uri="{C3380CC4-5D6E-409C-BE32-E72D297353CC}">
                  <c16:uniqueId val="{00000011-C352-4B23-899B-D955093C8601}"/>
                </c:ext>
              </c:extLst>
            </c:dLbl>
            <c:dLbl>
              <c:idx val="15"/>
              <c:delete val="1"/>
              <c:extLst>
                <c:ext xmlns:c15="http://schemas.microsoft.com/office/drawing/2012/chart" uri="{CE6537A1-D6FC-4f65-9D91-7224C49458BB}"/>
                <c:ext xmlns:c16="http://schemas.microsoft.com/office/drawing/2014/chart" uri="{C3380CC4-5D6E-409C-BE32-E72D297353CC}">
                  <c16:uniqueId val="{00000012-C352-4B23-899B-D955093C8601}"/>
                </c:ext>
              </c:extLst>
            </c:dLbl>
            <c:dLbl>
              <c:idx val="16"/>
              <c:delete val="1"/>
              <c:extLst>
                <c:ext xmlns:c15="http://schemas.microsoft.com/office/drawing/2012/chart" uri="{CE6537A1-D6FC-4f65-9D91-7224C49458BB}"/>
                <c:ext xmlns:c16="http://schemas.microsoft.com/office/drawing/2014/chart" uri="{C3380CC4-5D6E-409C-BE32-E72D297353CC}">
                  <c16:uniqueId val="{00000013-C352-4B23-899B-D955093C8601}"/>
                </c:ext>
              </c:extLst>
            </c:dLbl>
            <c:dLbl>
              <c:idx val="17"/>
              <c:delete val="1"/>
              <c:extLst>
                <c:ext xmlns:c15="http://schemas.microsoft.com/office/drawing/2012/chart" uri="{CE6537A1-D6FC-4f65-9D91-7224C49458BB}"/>
                <c:ext xmlns:c16="http://schemas.microsoft.com/office/drawing/2014/chart" uri="{C3380CC4-5D6E-409C-BE32-E72D297353CC}">
                  <c16:uniqueId val="{00000014-C352-4B23-899B-D955093C8601}"/>
                </c:ext>
              </c:extLst>
            </c:dLbl>
            <c:dLbl>
              <c:idx val="18"/>
              <c:delete val="1"/>
              <c:extLst>
                <c:ext xmlns:c15="http://schemas.microsoft.com/office/drawing/2012/chart" uri="{CE6537A1-D6FC-4f65-9D91-7224C49458BB}"/>
                <c:ext xmlns:c16="http://schemas.microsoft.com/office/drawing/2014/chart" uri="{C3380CC4-5D6E-409C-BE32-E72D297353CC}">
                  <c16:uniqueId val="{00000015-C352-4B23-899B-D955093C8601}"/>
                </c:ext>
              </c:extLst>
            </c:dLbl>
            <c:dLbl>
              <c:idx val="19"/>
              <c:delete val="1"/>
              <c:extLst>
                <c:ext xmlns:c15="http://schemas.microsoft.com/office/drawing/2012/chart" uri="{CE6537A1-D6FC-4f65-9D91-7224C49458BB}"/>
                <c:ext xmlns:c16="http://schemas.microsoft.com/office/drawing/2014/chart" uri="{C3380CC4-5D6E-409C-BE32-E72D297353CC}">
                  <c16:uniqueId val="{00000016-C352-4B23-899B-D955093C8601}"/>
                </c:ext>
              </c:extLst>
            </c:dLbl>
            <c:dLbl>
              <c:idx val="20"/>
              <c:delete val="1"/>
              <c:extLst>
                <c:ext xmlns:c15="http://schemas.microsoft.com/office/drawing/2012/chart" uri="{CE6537A1-D6FC-4f65-9D91-7224C49458BB}"/>
                <c:ext xmlns:c16="http://schemas.microsoft.com/office/drawing/2014/chart" uri="{C3380CC4-5D6E-409C-BE32-E72D297353CC}">
                  <c16:uniqueId val="{00000017-C352-4B23-899B-D955093C8601}"/>
                </c:ext>
              </c:extLst>
            </c:dLbl>
            <c:dLbl>
              <c:idx val="21"/>
              <c:delete val="1"/>
              <c:extLst>
                <c:ext xmlns:c15="http://schemas.microsoft.com/office/drawing/2012/chart" uri="{CE6537A1-D6FC-4f65-9D91-7224C49458BB}"/>
                <c:ext xmlns:c16="http://schemas.microsoft.com/office/drawing/2014/chart" uri="{C3380CC4-5D6E-409C-BE32-E72D297353CC}">
                  <c16:uniqueId val="{00000018-C352-4B23-899B-D955093C8601}"/>
                </c:ext>
              </c:extLst>
            </c:dLbl>
            <c:dLbl>
              <c:idx val="22"/>
              <c:delete val="1"/>
              <c:extLst>
                <c:ext xmlns:c15="http://schemas.microsoft.com/office/drawing/2012/chart" uri="{CE6537A1-D6FC-4f65-9D91-7224C49458BB}"/>
                <c:ext xmlns:c16="http://schemas.microsoft.com/office/drawing/2014/chart" uri="{C3380CC4-5D6E-409C-BE32-E72D297353CC}">
                  <c16:uniqueId val="{00000019-C352-4B23-899B-D955093C8601}"/>
                </c:ext>
              </c:extLst>
            </c:dLbl>
            <c:dLbl>
              <c:idx val="23"/>
              <c:delete val="1"/>
              <c:extLst>
                <c:ext xmlns:c15="http://schemas.microsoft.com/office/drawing/2012/chart" uri="{CE6537A1-D6FC-4f65-9D91-7224C49458BB}"/>
                <c:ext xmlns:c16="http://schemas.microsoft.com/office/drawing/2014/chart" uri="{C3380CC4-5D6E-409C-BE32-E72D297353CC}">
                  <c16:uniqueId val="{0000001A-C352-4B23-899B-D955093C8601}"/>
                </c:ext>
              </c:extLst>
            </c:dLbl>
            <c:dLbl>
              <c:idx val="24"/>
              <c:delete val="1"/>
              <c:extLst>
                <c:ext xmlns:c15="http://schemas.microsoft.com/office/drawing/2012/chart" uri="{CE6537A1-D6FC-4f65-9D91-7224C49458BB}"/>
                <c:ext xmlns:c16="http://schemas.microsoft.com/office/drawing/2014/chart" uri="{C3380CC4-5D6E-409C-BE32-E72D297353CC}">
                  <c16:uniqueId val="{0000001B-C352-4B23-899B-D955093C860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352-4B23-899B-D955093C860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Neunkirchen (10043)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39517</v>
      </c>
      <c r="F11" s="238">
        <v>39888</v>
      </c>
      <c r="G11" s="238">
        <v>40235</v>
      </c>
      <c r="H11" s="238">
        <v>39854</v>
      </c>
      <c r="I11" s="265">
        <v>39908</v>
      </c>
      <c r="J11" s="263">
        <v>-391</v>
      </c>
      <c r="K11" s="266">
        <v>-0.97975343289565997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20.760685274691905</v>
      </c>
      <c r="E13" s="115">
        <v>8204</v>
      </c>
      <c r="F13" s="114">
        <v>8243</v>
      </c>
      <c r="G13" s="114">
        <v>8324</v>
      </c>
      <c r="H13" s="114">
        <v>8403</v>
      </c>
      <c r="I13" s="140">
        <v>8294</v>
      </c>
      <c r="J13" s="115">
        <v>-90</v>
      </c>
      <c r="K13" s="116">
        <v>-1.0851217747769473</v>
      </c>
    </row>
    <row r="14" spans="1:255" ht="14.1" customHeight="1" x14ac:dyDescent="0.2">
      <c r="A14" s="306" t="s">
        <v>230</v>
      </c>
      <c r="B14" s="307"/>
      <c r="C14" s="308"/>
      <c r="D14" s="113">
        <v>61.026899815269381</v>
      </c>
      <c r="E14" s="115">
        <v>24116</v>
      </c>
      <c r="F14" s="114">
        <v>24419</v>
      </c>
      <c r="G14" s="114">
        <v>24658</v>
      </c>
      <c r="H14" s="114">
        <v>24214</v>
      </c>
      <c r="I14" s="140">
        <v>24371</v>
      </c>
      <c r="J14" s="115">
        <v>-255</v>
      </c>
      <c r="K14" s="116">
        <v>-1.0463255508596283</v>
      </c>
    </row>
    <row r="15" spans="1:255" ht="14.1" customHeight="1" x14ac:dyDescent="0.2">
      <c r="A15" s="306" t="s">
        <v>231</v>
      </c>
      <c r="B15" s="307"/>
      <c r="C15" s="308"/>
      <c r="D15" s="113">
        <v>9.4566895260267732</v>
      </c>
      <c r="E15" s="115">
        <v>3737</v>
      </c>
      <c r="F15" s="114">
        <v>3741</v>
      </c>
      <c r="G15" s="114">
        <v>3763</v>
      </c>
      <c r="H15" s="114">
        <v>3782</v>
      </c>
      <c r="I15" s="140">
        <v>3795</v>
      </c>
      <c r="J15" s="115">
        <v>-58</v>
      </c>
      <c r="K15" s="116">
        <v>-1.5283267457180501</v>
      </c>
    </row>
    <row r="16" spans="1:255" ht="14.1" customHeight="1" x14ac:dyDescent="0.2">
      <c r="A16" s="306" t="s">
        <v>232</v>
      </c>
      <c r="B16" s="307"/>
      <c r="C16" s="308"/>
      <c r="D16" s="113">
        <v>8.2597363160158928</v>
      </c>
      <c r="E16" s="115">
        <v>3264</v>
      </c>
      <c r="F16" s="114">
        <v>3287</v>
      </c>
      <c r="G16" s="114">
        <v>3290</v>
      </c>
      <c r="H16" s="114">
        <v>3277</v>
      </c>
      <c r="I16" s="140">
        <v>3271</v>
      </c>
      <c r="J16" s="115">
        <v>-7</v>
      </c>
      <c r="K16" s="116">
        <v>-0.21400183430143688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0.45550016448617053</v>
      </c>
      <c r="E18" s="115">
        <v>180</v>
      </c>
      <c r="F18" s="114">
        <v>180</v>
      </c>
      <c r="G18" s="114">
        <v>186</v>
      </c>
      <c r="H18" s="114">
        <v>180</v>
      </c>
      <c r="I18" s="140">
        <v>177</v>
      </c>
      <c r="J18" s="115">
        <v>3</v>
      </c>
      <c r="K18" s="116">
        <v>1.6949152542372881</v>
      </c>
    </row>
    <row r="19" spans="1:255" ht="14.1" customHeight="1" x14ac:dyDescent="0.2">
      <c r="A19" s="306" t="s">
        <v>235</v>
      </c>
      <c r="B19" s="307" t="s">
        <v>236</v>
      </c>
      <c r="C19" s="308"/>
      <c r="D19" s="113">
        <v>0.22521952577371765</v>
      </c>
      <c r="E19" s="115">
        <v>89</v>
      </c>
      <c r="F19" s="114">
        <v>88</v>
      </c>
      <c r="G19" s="114">
        <v>91</v>
      </c>
      <c r="H19" s="114">
        <v>87</v>
      </c>
      <c r="I19" s="140">
        <v>82</v>
      </c>
      <c r="J19" s="115">
        <v>7</v>
      </c>
      <c r="K19" s="116">
        <v>8.536585365853659</v>
      </c>
    </row>
    <row r="20" spans="1:255" ht="14.1" customHeight="1" x14ac:dyDescent="0.2">
      <c r="A20" s="306">
        <v>12</v>
      </c>
      <c r="B20" s="307" t="s">
        <v>237</v>
      </c>
      <c r="C20" s="308"/>
      <c r="D20" s="113">
        <v>1.1817698711946758</v>
      </c>
      <c r="E20" s="115">
        <v>467</v>
      </c>
      <c r="F20" s="114">
        <v>471</v>
      </c>
      <c r="G20" s="114">
        <v>493</v>
      </c>
      <c r="H20" s="114">
        <v>509</v>
      </c>
      <c r="I20" s="140">
        <v>510</v>
      </c>
      <c r="J20" s="115">
        <v>-43</v>
      </c>
      <c r="K20" s="116">
        <v>-8.4313725490196081</v>
      </c>
    </row>
    <row r="21" spans="1:255" ht="14.1" customHeight="1" x14ac:dyDescent="0.2">
      <c r="A21" s="306">
        <v>21</v>
      </c>
      <c r="B21" s="307" t="s">
        <v>238</v>
      </c>
      <c r="C21" s="308"/>
      <c r="D21" s="113">
        <v>0.17460839638636536</v>
      </c>
      <c r="E21" s="115">
        <v>69</v>
      </c>
      <c r="F21" s="114">
        <v>68</v>
      </c>
      <c r="G21" s="114">
        <v>72</v>
      </c>
      <c r="H21" s="114">
        <v>64</v>
      </c>
      <c r="I21" s="140">
        <v>67</v>
      </c>
      <c r="J21" s="115">
        <v>2</v>
      </c>
      <c r="K21" s="116">
        <v>2.9850746268656718</v>
      </c>
    </row>
    <row r="22" spans="1:255" ht="14.1" customHeight="1" x14ac:dyDescent="0.2">
      <c r="A22" s="306">
        <v>22</v>
      </c>
      <c r="B22" s="307" t="s">
        <v>239</v>
      </c>
      <c r="C22" s="308"/>
      <c r="D22" s="113">
        <v>1.1564643065009996</v>
      </c>
      <c r="E22" s="115">
        <v>457</v>
      </c>
      <c r="F22" s="114">
        <v>477</v>
      </c>
      <c r="G22" s="114">
        <v>493</v>
      </c>
      <c r="H22" s="114">
        <v>480</v>
      </c>
      <c r="I22" s="140">
        <v>470</v>
      </c>
      <c r="J22" s="115">
        <v>-13</v>
      </c>
      <c r="K22" s="116">
        <v>-2.7659574468085109</v>
      </c>
    </row>
    <row r="23" spans="1:255" ht="14.1" customHeight="1" x14ac:dyDescent="0.2">
      <c r="A23" s="306">
        <v>23</v>
      </c>
      <c r="B23" s="307" t="s">
        <v>240</v>
      </c>
      <c r="C23" s="308"/>
      <c r="D23" s="113">
        <v>0.62251689146443301</v>
      </c>
      <c r="E23" s="115">
        <v>246</v>
      </c>
      <c r="F23" s="114">
        <v>253</v>
      </c>
      <c r="G23" s="114">
        <v>251</v>
      </c>
      <c r="H23" s="114">
        <v>246</v>
      </c>
      <c r="I23" s="140">
        <v>250</v>
      </c>
      <c r="J23" s="115">
        <v>-4</v>
      </c>
      <c r="K23" s="116">
        <v>-1.6</v>
      </c>
    </row>
    <row r="24" spans="1:255" ht="14.1" customHeight="1" x14ac:dyDescent="0.2">
      <c r="A24" s="306">
        <v>24</v>
      </c>
      <c r="B24" s="307" t="s">
        <v>241</v>
      </c>
      <c r="C24" s="308"/>
      <c r="D24" s="113">
        <v>6.8578080319862336</v>
      </c>
      <c r="E24" s="115">
        <v>2710</v>
      </c>
      <c r="F24" s="114">
        <v>2862</v>
      </c>
      <c r="G24" s="114">
        <v>2943</v>
      </c>
      <c r="H24" s="114">
        <v>2919</v>
      </c>
      <c r="I24" s="140">
        <v>2954</v>
      </c>
      <c r="J24" s="115">
        <v>-244</v>
      </c>
      <c r="K24" s="116">
        <v>-8.2599864590385916</v>
      </c>
    </row>
    <row r="25" spans="1:255" ht="14.1" customHeight="1" x14ac:dyDescent="0.2">
      <c r="A25" s="306">
        <v>25</v>
      </c>
      <c r="B25" s="307" t="s">
        <v>242</v>
      </c>
      <c r="C25" s="308"/>
      <c r="D25" s="113">
        <v>6.2023939064200215</v>
      </c>
      <c r="E25" s="115">
        <v>2451</v>
      </c>
      <c r="F25" s="114">
        <v>2452</v>
      </c>
      <c r="G25" s="114">
        <v>2463</v>
      </c>
      <c r="H25" s="114">
        <v>2441</v>
      </c>
      <c r="I25" s="140">
        <v>2449</v>
      </c>
      <c r="J25" s="115">
        <v>2</v>
      </c>
      <c r="K25" s="116">
        <v>8.1665986116782358E-2</v>
      </c>
    </row>
    <row r="26" spans="1:255" ht="14.1" customHeight="1" x14ac:dyDescent="0.2">
      <c r="A26" s="306">
        <v>26</v>
      </c>
      <c r="B26" s="307" t="s">
        <v>243</v>
      </c>
      <c r="C26" s="308"/>
      <c r="D26" s="113">
        <v>2.4672925576334235</v>
      </c>
      <c r="E26" s="115">
        <v>975</v>
      </c>
      <c r="F26" s="114">
        <v>991</v>
      </c>
      <c r="G26" s="114">
        <v>1004</v>
      </c>
      <c r="H26" s="114">
        <v>982</v>
      </c>
      <c r="I26" s="140">
        <v>980</v>
      </c>
      <c r="J26" s="115">
        <v>-5</v>
      </c>
      <c r="K26" s="116">
        <v>-0.51020408163265307</v>
      </c>
    </row>
    <row r="27" spans="1:255" ht="14.1" customHeight="1" x14ac:dyDescent="0.2">
      <c r="A27" s="306">
        <v>27</v>
      </c>
      <c r="B27" s="307" t="s">
        <v>244</v>
      </c>
      <c r="C27" s="308"/>
      <c r="D27" s="113">
        <v>2.2446035883290736</v>
      </c>
      <c r="E27" s="115">
        <v>887</v>
      </c>
      <c r="F27" s="114">
        <v>888</v>
      </c>
      <c r="G27" s="114">
        <v>910</v>
      </c>
      <c r="H27" s="114">
        <v>927</v>
      </c>
      <c r="I27" s="140">
        <v>930</v>
      </c>
      <c r="J27" s="115">
        <v>-43</v>
      </c>
      <c r="K27" s="116">
        <v>-4.623655913978495</v>
      </c>
    </row>
    <row r="28" spans="1:255" ht="14.1" customHeight="1" x14ac:dyDescent="0.2">
      <c r="A28" s="306">
        <v>28</v>
      </c>
      <c r="B28" s="307" t="s">
        <v>245</v>
      </c>
      <c r="C28" s="308"/>
      <c r="D28" s="113">
        <v>0.46056127742490571</v>
      </c>
      <c r="E28" s="115">
        <v>182</v>
      </c>
      <c r="F28" s="114">
        <v>185</v>
      </c>
      <c r="G28" s="114">
        <v>189</v>
      </c>
      <c r="H28" s="114">
        <v>198</v>
      </c>
      <c r="I28" s="140">
        <v>164</v>
      </c>
      <c r="J28" s="115">
        <v>18</v>
      </c>
      <c r="K28" s="116">
        <v>10.975609756097562</v>
      </c>
    </row>
    <row r="29" spans="1:255" ht="14.1" customHeight="1" x14ac:dyDescent="0.2">
      <c r="A29" s="306">
        <v>29</v>
      </c>
      <c r="B29" s="307" t="s">
        <v>246</v>
      </c>
      <c r="C29" s="308"/>
      <c r="D29" s="113">
        <v>2.7076954222233467</v>
      </c>
      <c r="E29" s="115">
        <v>1070</v>
      </c>
      <c r="F29" s="114">
        <v>1051</v>
      </c>
      <c r="G29" s="114">
        <v>1048</v>
      </c>
      <c r="H29" s="114">
        <v>1041</v>
      </c>
      <c r="I29" s="140">
        <v>1066</v>
      </c>
      <c r="J29" s="115">
        <v>4</v>
      </c>
      <c r="K29" s="116">
        <v>0.37523452157598497</v>
      </c>
    </row>
    <row r="30" spans="1:255" ht="14.1" customHeight="1" x14ac:dyDescent="0.2">
      <c r="A30" s="306" t="s">
        <v>247</v>
      </c>
      <c r="B30" s="307" t="s">
        <v>248</v>
      </c>
      <c r="C30" s="308"/>
      <c r="D30" s="113" t="s">
        <v>513</v>
      </c>
      <c r="E30" s="115" t="s">
        <v>513</v>
      </c>
      <c r="F30" s="114">
        <v>430</v>
      </c>
      <c r="G30" s="114">
        <v>423</v>
      </c>
      <c r="H30" s="114">
        <v>417</v>
      </c>
      <c r="I30" s="140">
        <v>420</v>
      </c>
      <c r="J30" s="115" t="s">
        <v>513</v>
      </c>
      <c r="K30" s="116" t="s">
        <v>513</v>
      </c>
    </row>
    <row r="31" spans="1:255" ht="14.1" customHeight="1" x14ac:dyDescent="0.2">
      <c r="A31" s="306" t="s">
        <v>249</v>
      </c>
      <c r="B31" s="307" t="s">
        <v>250</v>
      </c>
      <c r="C31" s="308"/>
      <c r="D31" s="113">
        <v>1.5917200192322292</v>
      </c>
      <c r="E31" s="115">
        <v>629</v>
      </c>
      <c r="F31" s="114">
        <v>617</v>
      </c>
      <c r="G31" s="114">
        <v>621</v>
      </c>
      <c r="H31" s="114">
        <v>620</v>
      </c>
      <c r="I31" s="140">
        <v>641</v>
      </c>
      <c r="J31" s="115">
        <v>-12</v>
      </c>
      <c r="K31" s="116">
        <v>-1.8720748829953198</v>
      </c>
    </row>
    <row r="32" spans="1:255" ht="14.1" customHeight="1" x14ac:dyDescent="0.2">
      <c r="A32" s="306">
        <v>31</v>
      </c>
      <c r="B32" s="307" t="s">
        <v>251</v>
      </c>
      <c r="C32" s="308"/>
      <c r="D32" s="113">
        <v>1.0628337171343978</v>
      </c>
      <c r="E32" s="115">
        <v>420</v>
      </c>
      <c r="F32" s="114">
        <v>428</v>
      </c>
      <c r="G32" s="114">
        <v>420</v>
      </c>
      <c r="H32" s="114">
        <v>419</v>
      </c>
      <c r="I32" s="140">
        <v>411</v>
      </c>
      <c r="J32" s="115">
        <v>9</v>
      </c>
      <c r="K32" s="116">
        <v>2.1897810218978102</v>
      </c>
    </row>
    <row r="33" spans="1:11" ht="14.1" customHeight="1" x14ac:dyDescent="0.2">
      <c r="A33" s="306">
        <v>32</v>
      </c>
      <c r="B33" s="307" t="s">
        <v>252</v>
      </c>
      <c r="C33" s="308"/>
      <c r="D33" s="113">
        <v>3.8565680593162437</v>
      </c>
      <c r="E33" s="115">
        <v>1524</v>
      </c>
      <c r="F33" s="114">
        <v>1535</v>
      </c>
      <c r="G33" s="114">
        <v>1621</v>
      </c>
      <c r="H33" s="114">
        <v>1576</v>
      </c>
      <c r="I33" s="140">
        <v>1522</v>
      </c>
      <c r="J33" s="115">
        <v>2</v>
      </c>
      <c r="K33" s="116">
        <v>0.13140604467805519</v>
      </c>
    </row>
    <row r="34" spans="1:11" ht="14.1" customHeight="1" x14ac:dyDescent="0.2">
      <c r="A34" s="306">
        <v>33</v>
      </c>
      <c r="B34" s="307" t="s">
        <v>253</v>
      </c>
      <c r="C34" s="308"/>
      <c r="D34" s="113">
        <v>1.3260115899486298</v>
      </c>
      <c r="E34" s="115">
        <v>524</v>
      </c>
      <c r="F34" s="114">
        <v>540</v>
      </c>
      <c r="G34" s="114">
        <v>564</v>
      </c>
      <c r="H34" s="114">
        <v>552</v>
      </c>
      <c r="I34" s="140">
        <v>554</v>
      </c>
      <c r="J34" s="115">
        <v>-30</v>
      </c>
      <c r="K34" s="116">
        <v>-5.4151624548736459</v>
      </c>
    </row>
    <row r="35" spans="1:11" ht="14.1" customHeight="1" x14ac:dyDescent="0.2">
      <c r="A35" s="306">
        <v>34</v>
      </c>
      <c r="B35" s="307" t="s">
        <v>254</v>
      </c>
      <c r="C35" s="308"/>
      <c r="D35" s="113">
        <v>2.2775008224308526</v>
      </c>
      <c r="E35" s="115">
        <v>900</v>
      </c>
      <c r="F35" s="114">
        <v>890</v>
      </c>
      <c r="G35" s="114">
        <v>892</v>
      </c>
      <c r="H35" s="114">
        <v>924</v>
      </c>
      <c r="I35" s="140">
        <v>901</v>
      </c>
      <c r="J35" s="115">
        <v>-1</v>
      </c>
      <c r="K35" s="116">
        <v>-0.11098779134295228</v>
      </c>
    </row>
    <row r="36" spans="1:11" ht="14.1" customHeight="1" x14ac:dyDescent="0.2">
      <c r="A36" s="306">
        <v>41</v>
      </c>
      <c r="B36" s="307" t="s">
        <v>255</v>
      </c>
      <c r="C36" s="308"/>
      <c r="D36" s="113">
        <v>0.48586684211858189</v>
      </c>
      <c r="E36" s="115">
        <v>192</v>
      </c>
      <c r="F36" s="114">
        <v>202</v>
      </c>
      <c r="G36" s="114">
        <v>206</v>
      </c>
      <c r="H36" s="114">
        <v>202</v>
      </c>
      <c r="I36" s="140">
        <v>199</v>
      </c>
      <c r="J36" s="115">
        <v>-7</v>
      </c>
      <c r="K36" s="116">
        <v>-3.5175879396984926</v>
      </c>
    </row>
    <row r="37" spans="1:11" ht="14.1" customHeight="1" x14ac:dyDescent="0.2">
      <c r="A37" s="306">
        <v>42</v>
      </c>
      <c r="B37" s="307" t="s">
        <v>256</v>
      </c>
      <c r="C37" s="308"/>
      <c r="D37" s="113">
        <v>0.14677227522332162</v>
      </c>
      <c r="E37" s="115">
        <v>58</v>
      </c>
      <c r="F37" s="114">
        <v>60</v>
      </c>
      <c r="G37" s="114">
        <v>61</v>
      </c>
      <c r="H37" s="114">
        <v>64</v>
      </c>
      <c r="I37" s="140">
        <v>59</v>
      </c>
      <c r="J37" s="115">
        <v>-1</v>
      </c>
      <c r="K37" s="116">
        <v>-1.6949152542372881</v>
      </c>
    </row>
    <row r="38" spans="1:11" ht="14.1" customHeight="1" x14ac:dyDescent="0.2">
      <c r="A38" s="306">
        <v>43</v>
      </c>
      <c r="B38" s="307" t="s">
        <v>257</v>
      </c>
      <c r="C38" s="308"/>
      <c r="D38" s="113">
        <v>1.1665865323784701</v>
      </c>
      <c r="E38" s="115">
        <v>461</v>
      </c>
      <c r="F38" s="114">
        <v>449</v>
      </c>
      <c r="G38" s="114">
        <v>452</v>
      </c>
      <c r="H38" s="114">
        <v>516</v>
      </c>
      <c r="I38" s="140">
        <v>523</v>
      </c>
      <c r="J38" s="115">
        <v>-62</v>
      </c>
      <c r="K38" s="116">
        <v>-11.854684512428298</v>
      </c>
    </row>
    <row r="39" spans="1:11" ht="14.1" customHeight="1" x14ac:dyDescent="0.2">
      <c r="A39" s="306">
        <v>51</v>
      </c>
      <c r="B39" s="307" t="s">
        <v>258</v>
      </c>
      <c r="C39" s="308"/>
      <c r="D39" s="113">
        <v>5.5672242326087504</v>
      </c>
      <c r="E39" s="115">
        <v>2200</v>
      </c>
      <c r="F39" s="114">
        <v>2185</v>
      </c>
      <c r="G39" s="114">
        <v>2189</v>
      </c>
      <c r="H39" s="114">
        <v>2104</v>
      </c>
      <c r="I39" s="140">
        <v>2134</v>
      </c>
      <c r="J39" s="115">
        <v>66</v>
      </c>
      <c r="K39" s="116">
        <v>3.0927835051546393</v>
      </c>
    </row>
    <row r="40" spans="1:11" ht="14.1" customHeight="1" x14ac:dyDescent="0.2">
      <c r="A40" s="306" t="s">
        <v>259</v>
      </c>
      <c r="B40" s="307" t="s">
        <v>260</v>
      </c>
      <c r="C40" s="308"/>
      <c r="D40" s="113">
        <v>4.8105878482678337</v>
      </c>
      <c r="E40" s="115">
        <v>1901</v>
      </c>
      <c r="F40" s="114">
        <v>1894</v>
      </c>
      <c r="G40" s="114">
        <v>1892</v>
      </c>
      <c r="H40" s="114">
        <v>1864</v>
      </c>
      <c r="I40" s="140">
        <v>1899</v>
      </c>
      <c r="J40" s="115">
        <v>2</v>
      </c>
      <c r="K40" s="116">
        <v>0.105318588730911</v>
      </c>
    </row>
    <row r="41" spans="1:11" ht="14.1" customHeight="1" x14ac:dyDescent="0.2">
      <c r="A41" s="306"/>
      <c r="B41" s="307" t="s">
        <v>261</v>
      </c>
      <c r="C41" s="308"/>
      <c r="D41" s="113">
        <v>4.1349292709466816</v>
      </c>
      <c r="E41" s="115">
        <v>1634</v>
      </c>
      <c r="F41" s="114">
        <v>1629</v>
      </c>
      <c r="G41" s="114">
        <v>1623</v>
      </c>
      <c r="H41" s="114">
        <v>1608</v>
      </c>
      <c r="I41" s="140">
        <v>1640</v>
      </c>
      <c r="J41" s="115">
        <v>-6</v>
      </c>
      <c r="K41" s="116">
        <v>-0.36585365853658536</v>
      </c>
    </row>
    <row r="42" spans="1:11" ht="14.1" customHeight="1" x14ac:dyDescent="0.2">
      <c r="A42" s="306">
        <v>52</v>
      </c>
      <c r="B42" s="307" t="s">
        <v>262</v>
      </c>
      <c r="C42" s="308"/>
      <c r="D42" s="113">
        <v>3.4238429030543815</v>
      </c>
      <c r="E42" s="115">
        <v>1353</v>
      </c>
      <c r="F42" s="114">
        <v>1348</v>
      </c>
      <c r="G42" s="114">
        <v>1394</v>
      </c>
      <c r="H42" s="114">
        <v>1397</v>
      </c>
      <c r="I42" s="140">
        <v>1416</v>
      </c>
      <c r="J42" s="115">
        <v>-63</v>
      </c>
      <c r="K42" s="116">
        <v>-4.4491525423728815</v>
      </c>
    </row>
    <row r="43" spans="1:11" ht="14.1" customHeight="1" x14ac:dyDescent="0.2">
      <c r="A43" s="306" t="s">
        <v>263</v>
      </c>
      <c r="B43" s="307" t="s">
        <v>264</v>
      </c>
      <c r="C43" s="308"/>
      <c r="D43" s="113">
        <v>2.6393703975504215</v>
      </c>
      <c r="E43" s="115">
        <v>1043</v>
      </c>
      <c r="F43" s="114">
        <v>1044</v>
      </c>
      <c r="G43" s="114">
        <v>1084</v>
      </c>
      <c r="H43" s="114">
        <v>1095</v>
      </c>
      <c r="I43" s="140">
        <v>1093</v>
      </c>
      <c r="J43" s="115">
        <v>-50</v>
      </c>
      <c r="K43" s="116">
        <v>-4.574565416285453</v>
      </c>
    </row>
    <row r="44" spans="1:11" ht="14.1" customHeight="1" x14ac:dyDescent="0.2">
      <c r="A44" s="306">
        <v>53</v>
      </c>
      <c r="B44" s="307" t="s">
        <v>265</v>
      </c>
      <c r="C44" s="308"/>
      <c r="D44" s="113">
        <v>0.88316420780929727</v>
      </c>
      <c r="E44" s="115">
        <v>349</v>
      </c>
      <c r="F44" s="114">
        <v>347</v>
      </c>
      <c r="G44" s="114">
        <v>351</v>
      </c>
      <c r="H44" s="114">
        <v>342</v>
      </c>
      <c r="I44" s="140">
        <v>337</v>
      </c>
      <c r="J44" s="115">
        <v>12</v>
      </c>
      <c r="K44" s="116">
        <v>3.5608308605341246</v>
      </c>
    </row>
    <row r="45" spans="1:11" ht="14.1" customHeight="1" x14ac:dyDescent="0.2">
      <c r="A45" s="306" t="s">
        <v>266</v>
      </c>
      <c r="B45" s="307" t="s">
        <v>267</v>
      </c>
      <c r="C45" s="308"/>
      <c r="D45" s="113">
        <v>0.81736973960573933</v>
      </c>
      <c r="E45" s="115">
        <v>323</v>
      </c>
      <c r="F45" s="114">
        <v>321</v>
      </c>
      <c r="G45" s="114">
        <v>326</v>
      </c>
      <c r="H45" s="114">
        <v>324</v>
      </c>
      <c r="I45" s="140">
        <v>318</v>
      </c>
      <c r="J45" s="115">
        <v>5</v>
      </c>
      <c r="K45" s="116">
        <v>1.5723270440251573</v>
      </c>
    </row>
    <row r="46" spans="1:11" ht="14.1" customHeight="1" x14ac:dyDescent="0.2">
      <c r="A46" s="306">
        <v>54</v>
      </c>
      <c r="B46" s="307" t="s">
        <v>268</v>
      </c>
      <c r="C46" s="308"/>
      <c r="D46" s="113">
        <v>2.7937343421818457</v>
      </c>
      <c r="E46" s="115">
        <v>1104</v>
      </c>
      <c r="F46" s="114">
        <v>1117</v>
      </c>
      <c r="G46" s="114">
        <v>1126</v>
      </c>
      <c r="H46" s="114">
        <v>1116</v>
      </c>
      <c r="I46" s="140">
        <v>1105</v>
      </c>
      <c r="J46" s="115">
        <v>-1</v>
      </c>
      <c r="K46" s="116">
        <v>-9.0497737556561084E-2</v>
      </c>
    </row>
    <row r="47" spans="1:11" ht="14.1" customHeight="1" x14ac:dyDescent="0.2">
      <c r="A47" s="306">
        <v>61</v>
      </c>
      <c r="B47" s="307" t="s">
        <v>269</v>
      </c>
      <c r="C47" s="308"/>
      <c r="D47" s="113">
        <v>1.6777589391907279</v>
      </c>
      <c r="E47" s="115">
        <v>663</v>
      </c>
      <c r="F47" s="114">
        <v>661</v>
      </c>
      <c r="G47" s="114">
        <v>660</v>
      </c>
      <c r="H47" s="114">
        <v>653</v>
      </c>
      <c r="I47" s="140">
        <v>648</v>
      </c>
      <c r="J47" s="115">
        <v>15</v>
      </c>
      <c r="K47" s="116">
        <v>2.3148148148148149</v>
      </c>
    </row>
    <row r="48" spans="1:11" ht="14.1" customHeight="1" x14ac:dyDescent="0.2">
      <c r="A48" s="306">
        <v>62</v>
      </c>
      <c r="B48" s="307" t="s">
        <v>270</v>
      </c>
      <c r="C48" s="308"/>
      <c r="D48" s="113">
        <v>7.6144444163271503</v>
      </c>
      <c r="E48" s="115">
        <v>3009</v>
      </c>
      <c r="F48" s="114">
        <v>3072</v>
      </c>
      <c r="G48" s="114">
        <v>3100</v>
      </c>
      <c r="H48" s="114">
        <v>3082</v>
      </c>
      <c r="I48" s="140">
        <v>3113</v>
      </c>
      <c r="J48" s="115">
        <v>-104</v>
      </c>
      <c r="K48" s="116">
        <v>-3.3408287825248957</v>
      </c>
    </row>
    <row r="49" spans="1:11" ht="14.1" customHeight="1" x14ac:dyDescent="0.2">
      <c r="A49" s="306">
        <v>63</v>
      </c>
      <c r="B49" s="307" t="s">
        <v>271</v>
      </c>
      <c r="C49" s="308"/>
      <c r="D49" s="113">
        <v>2.3812536376749249</v>
      </c>
      <c r="E49" s="115">
        <v>941</v>
      </c>
      <c r="F49" s="114">
        <v>933</v>
      </c>
      <c r="G49" s="114">
        <v>955</v>
      </c>
      <c r="H49" s="114">
        <v>945</v>
      </c>
      <c r="I49" s="140">
        <v>913</v>
      </c>
      <c r="J49" s="115">
        <v>28</v>
      </c>
      <c r="K49" s="116">
        <v>3.0668127053669223</v>
      </c>
    </row>
    <row r="50" spans="1:11" ht="14.1" customHeight="1" x14ac:dyDescent="0.2">
      <c r="A50" s="306" t="s">
        <v>272</v>
      </c>
      <c r="B50" s="307" t="s">
        <v>273</v>
      </c>
      <c r="C50" s="308"/>
      <c r="D50" s="113">
        <v>0.24546397752865856</v>
      </c>
      <c r="E50" s="115">
        <v>97</v>
      </c>
      <c r="F50" s="114">
        <v>98</v>
      </c>
      <c r="G50" s="114">
        <v>101</v>
      </c>
      <c r="H50" s="114">
        <v>96</v>
      </c>
      <c r="I50" s="140">
        <v>92</v>
      </c>
      <c r="J50" s="115">
        <v>5</v>
      </c>
      <c r="K50" s="116">
        <v>5.4347826086956523</v>
      </c>
    </row>
    <row r="51" spans="1:11" ht="14.1" customHeight="1" x14ac:dyDescent="0.2">
      <c r="A51" s="306" t="s">
        <v>274</v>
      </c>
      <c r="B51" s="307" t="s">
        <v>275</v>
      </c>
      <c r="C51" s="308"/>
      <c r="D51" s="113">
        <v>1.9713034896373713</v>
      </c>
      <c r="E51" s="115">
        <v>779</v>
      </c>
      <c r="F51" s="114">
        <v>766</v>
      </c>
      <c r="G51" s="114">
        <v>781</v>
      </c>
      <c r="H51" s="114">
        <v>782</v>
      </c>
      <c r="I51" s="140">
        <v>747</v>
      </c>
      <c r="J51" s="115">
        <v>32</v>
      </c>
      <c r="K51" s="116">
        <v>4.2838018741633199</v>
      </c>
    </row>
    <row r="52" spans="1:11" ht="14.1" customHeight="1" x14ac:dyDescent="0.2">
      <c r="A52" s="306">
        <v>71</v>
      </c>
      <c r="B52" s="307" t="s">
        <v>276</v>
      </c>
      <c r="C52" s="308"/>
      <c r="D52" s="113">
        <v>9.0340865956423819</v>
      </c>
      <c r="E52" s="115">
        <v>3570</v>
      </c>
      <c r="F52" s="114">
        <v>3598</v>
      </c>
      <c r="G52" s="114">
        <v>3621</v>
      </c>
      <c r="H52" s="114">
        <v>3588</v>
      </c>
      <c r="I52" s="140">
        <v>3578</v>
      </c>
      <c r="J52" s="115">
        <v>-8</v>
      </c>
      <c r="K52" s="116">
        <v>-0.22358859698155395</v>
      </c>
    </row>
    <row r="53" spans="1:11" ht="14.1" customHeight="1" x14ac:dyDescent="0.2">
      <c r="A53" s="306" t="s">
        <v>277</v>
      </c>
      <c r="B53" s="307" t="s">
        <v>278</v>
      </c>
      <c r="C53" s="308"/>
      <c r="D53" s="113">
        <v>2.8316926892223599</v>
      </c>
      <c r="E53" s="115">
        <v>1119</v>
      </c>
      <c r="F53" s="114">
        <v>1127</v>
      </c>
      <c r="G53" s="114">
        <v>1133</v>
      </c>
      <c r="H53" s="114">
        <v>1126</v>
      </c>
      <c r="I53" s="140">
        <v>1141</v>
      </c>
      <c r="J53" s="115">
        <v>-22</v>
      </c>
      <c r="K53" s="116">
        <v>-1.9281332164767748</v>
      </c>
    </row>
    <row r="54" spans="1:11" ht="14.1" customHeight="1" x14ac:dyDescent="0.2">
      <c r="A54" s="306" t="s">
        <v>279</v>
      </c>
      <c r="B54" s="307" t="s">
        <v>280</v>
      </c>
      <c r="C54" s="308"/>
      <c r="D54" s="113">
        <v>5.3318824809575629</v>
      </c>
      <c r="E54" s="115">
        <v>2107</v>
      </c>
      <c r="F54" s="114">
        <v>2121</v>
      </c>
      <c r="G54" s="114">
        <v>2127</v>
      </c>
      <c r="H54" s="114">
        <v>2114</v>
      </c>
      <c r="I54" s="140">
        <v>2095</v>
      </c>
      <c r="J54" s="115">
        <v>12</v>
      </c>
      <c r="K54" s="116">
        <v>0.57279236276849643</v>
      </c>
    </row>
    <row r="55" spans="1:11" ht="14.1" customHeight="1" x14ac:dyDescent="0.2">
      <c r="A55" s="306">
        <v>72</v>
      </c>
      <c r="B55" s="307" t="s">
        <v>281</v>
      </c>
      <c r="C55" s="308"/>
      <c r="D55" s="113">
        <v>3.55290128299213</v>
      </c>
      <c r="E55" s="115">
        <v>1404</v>
      </c>
      <c r="F55" s="114">
        <v>1390</v>
      </c>
      <c r="G55" s="114">
        <v>1388</v>
      </c>
      <c r="H55" s="114">
        <v>1390</v>
      </c>
      <c r="I55" s="140">
        <v>1413</v>
      </c>
      <c r="J55" s="115">
        <v>-9</v>
      </c>
      <c r="K55" s="116">
        <v>-0.63694267515923564</v>
      </c>
    </row>
    <row r="56" spans="1:11" ht="14.1" customHeight="1" x14ac:dyDescent="0.2">
      <c r="A56" s="306" t="s">
        <v>282</v>
      </c>
      <c r="B56" s="307" t="s">
        <v>283</v>
      </c>
      <c r="C56" s="308"/>
      <c r="D56" s="113">
        <v>2.0775868613508108</v>
      </c>
      <c r="E56" s="115">
        <v>821</v>
      </c>
      <c r="F56" s="114">
        <v>822</v>
      </c>
      <c r="G56" s="114">
        <v>822</v>
      </c>
      <c r="H56" s="114">
        <v>790</v>
      </c>
      <c r="I56" s="140">
        <v>809</v>
      </c>
      <c r="J56" s="115">
        <v>12</v>
      </c>
      <c r="K56" s="116">
        <v>1.4833127317676142</v>
      </c>
    </row>
    <row r="57" spans="1:11" ht="14.1" customHeight="1" x14ac:dyDescent="0.2">
      <c r="A57" s="306" t="s">
        <v>284</v>
      </c>
      <c r="B57" s="307" t="s">
        <v>285</v>
      </c>
      <c r="C57" s="308"/>
      <c r="D57" s="113">
        <v>0.99956980540020746</v>
      </c>
      <c r="E57" s="115">
        <v>395</v>
      </c>
      <c r="F57" s="114">
        <v>386</v>
      </c>
      <c r="G57" s="114">
        <v>384</v>
      </c>
      <c r="H57" s="114">
        <v>388</v>
      </c>
      <c r="I57" s="140">
        <v>392</v>
      </c>
      <c r="J57" s="115">
        <v>3</v>
      </c>
      <c r="K57" s="116">
        <v>0.76530612244897955</v>
      </c>
    </row>
    <row r="58" spans="1:11" ht="14.1" customHeight="1" x14ac:dyDescent="0.2">
      <c r="A58" s="306">
        <v>73</v>
      </c>
      <c r="B58" s="307" t="s">
        <v>286</v>
      </c>
      <c r="C58" s="308"/>
      <c r="D58" s="113">
        <v>3.2340511678518107</v>
      </c>
      <c r="E58" s="115">
        <v>1278</v>
      </c>
      <c r="F58" s="114">
        <v>1305</v>
      </c>
      <c r="G58" s="114">
        <v>1313</v>
      </c>
      <c r="H58" s="114">
        <v>1289</v>
      </c>
      <c r="I58" s="140">
        <v>1305</v>
      </c>
      <c r="J58" s="115">
        <v>-27</v>
      </c>
      <c r="K58" s="116">
        <v>-2.0689655172413794</v>
      </c>
    </row>
    <row r="59" spans="1:11" ht="14.1" customHeight="1" x14ac:dyDescent="0.2">
      <c r="A59" s="306" t="s">
        <v>287</v>
      </c>
      <c r="B59" s="307" t="s">
        <v>288</v>
      </c>
      <c r="C59" s="308"/>
      <c r="D59" s="113">
        <v>2.66214540577473</v>
      </c>
      <c r="E59" s="115">
        <v>1052</v>
      </c>
      <c r="F59" s="114">
        <v>1073</v>
      </c>
      <c r="G59" s="114">
        <v>1080</v>
      </c>
      <c r="H59" s="114">
        <v>1066</v>
      </c>
      <c r="I59" s="140">
        <v>1072</v>
      </c>
      <c r="J59" s="115">
        <v>-20</v>
      </c>
      <c r="K59" s="116">
        <v>-1.8656716417910448</v>
      </c>
    </row>
    <row r="60" spans="1:11" ht="14.1" customHeight="1" x14ac:dyDescent="0.2">
      <c r="A60" s="306">
        <v>81</v>
      </c>
      <c r="B60" s="307" t="s">
        <v>289</v>
      </c>
      <c r="C60" s="308"/>
      <c r="D60" s="113">
        <v>10.246223144469468</v>
      </c>
      <c r="E60" s="115">
        <v>4049</v>
      </c>
      <c r="F60" s="114">
        <v>4084</v>
      </c>
      <c r="G60" s="114">
        <v>4052</v>
      </c>
      <c r="H60" s="114">
        <v>3983</v>
      </c>
      <c r="I60" s="140">
        <v>4018</v>
      </c>
      <c r="J60" s="115">
        <v>31</v>
      </c>
      <c r="K60" s="116">
        <v>0.77152812344449972</v>
      </c>
    </row>
    <row r="61" spans="1:11" ht="14.1" customHeight="1" x14ac:dyDescent="0.2">
      <c r="A61" s="306" t="s">
        <v>290</v>
      </c>
      <c r="B61" s="307" t="s">
        <v>291</v>
      </c>
      <c r="C61" s="308"/>
      <c r="D61" s="113">
        <v>2.5786370422855986</v>
      </c>
      <c r="E61" s="115">
        <v>1019</v>
      </c>
      <c r="F61" s="114">
        <v>1018</v>
      </c>
      <c r="G61" s="114">
        <v>1020</v>
      </c>
      <c r="H61" s="114">
        <v>980</v>
      </c>
      <c r="I61" s="140">
        <v>985</v>
      </c>
      <c r="J61" s="115">
        <v>34</v>
      </c>
      <c r="K61" s="116">
        <v>3.451776649746193</v>
      </c>
    </row>
    <row r="62" spans="1:11" ht="14.1" customHeight="1" x14ac:dyDescent="0.2">
      <c r="A62" s="306" t="s">
        <v>292</v>
      </c>
      <c r="B62" s="307" t="s">
        <v>293</v>
      </c>
      <c r="C62" s="308"/>
      <c r="D62" s="113">
        <v>5.0585823822658602</v>
      </c>
      <c r="E62" s="115">
        <v>1999</v>
      </c>
      <c r="F62" s="114">
        <v>2029</v>
      </c>
      <c r="G62" s="114">
        <v>2015</v>
      </c>
      <c r="H62" s="114">
        <v>1991</v>
      </c>
      <c r="I62" s="140">
        <v>2021</v>
      </c>
      <c r="J62" s="115">
        <v>-22</v>
      </c>
      <c r="K62" s="116">
        <v>-1.0885700148441366</v>
      </c>
    </row>
    <row r="63" spans="1:11" ht="14.1" customHeight="1" x14ac:dyDescent="0.2">
      <c r="A63" s="306"/>
      <c r="B63" s="307" t="s">
        <v>294</v>
      </c>
      <c r="C63" s="308"/>
      <c r="D63" s="113">
        <v>4.5701849836779109</v>
      </c>
      <c r="E63" s="115">
        <v>1806</v>
      </c>
      <c r="F63" s="114">
        <v>1841</v>
      </c>
      <c r="G63" s="114">
        <v>1832</v>
      </c>
      <c r="H63" s="114">
        <v>1815</v>
      </c>
      <c r="I63" s="140">
        <v>1846</v>
      </c>
      <c r="J63" s="115">
        <v>-40</v>
      </c>
      <c r="K63" s="116">
        <v>-2.1668472372697725</v>
      </c>
    </row>
    <row r="64" spans="1:11" ht="14.1" customHeight="1" x14ac:dyDescent="0.2">
      <c r="A64" s="306" t="s">
        <v>295</v>
      </c>
      <c r="B64" s="307" t="s">
        <v>296</v>
      </c>
      <c r="C64" s="308"/>
      <c r="D64" s="113">
        <v>0.8426753042994154</v>
      </c>
      <c r="E64" s="115">
        <v>333</v>
      </c>
      <c r="F64" s="114">
        <v>329</v>
      </c>
      <c r="G64" s="114">
        <v>331</v>
      </c>
      <c r="H64" s="114">
        <v>327</v>
      </c>
      <c r="I64" s="140">
        <v>333</v>
      </c>
      <c r="J64" s="115">
        <v>0</v>
      </c>
      <c r="K64" s="116">
        <v>0</v>
      </c>
    </row>
    <row r="65" spans="1:11" ht="14.1" customHeight="1" x14ac:dyDescent="0.2">
      <c r="A65" s="306" t="s">
        <v>297</v>
      </c>
      <c r="B65" s="307" t="s">
        <v>298</v>
      </c>
      <c r="C65" s="308"/>
      <c r="D65" s="113">
        <v>0.85026697370751825</v>
      </c>
      <c r="E65" s="115">
        <v>336</v>
      </c>
      <c r="F65" s="114">
        <v>339</v>
      </c>
      <c r="G65" s="114">
        <v>328</v>
      </c>
      <c r="H65" s="114">
        <v>331</v>
      </c>
      <c r="I65" s="140">
        <v>330</v>
      </c>
      <c r="J65" s="115">
        <v>6</v>
      </c>
      <c r="K65" s="116">
        <v>1.8181818181818181</v>
      </c>
    </row>
    <row r="66" spans="1:11" ht="14.1" customHeight="1" x14ac:dyDescent="0.2">
      <c r="A66" s="306">
        <v>82</v>
      </c>
      <c r="B66" s="307" t="s">
        <v>299</v>
      </c>
      <c r="C66" s="308"/>
      <c r="D66" s="113">
        <v>3.8439152769694056</v>
      </c>
      <c r="E66" s="115">
        <v>1519</v>
      </c>
      <c r="F66" s="114">
        <v>1559</v>
      </c>
      <c r="G66" s="114">
        <v>1505</v>
      </c>
      <c r="H66" s="114">
        <v>1489</v>
      </c>
      <c r="I66" s="140">
        <v>1495</v>
      </c>
      <c r="J66" s="115">
        <v>24</v>
      </c>
      <c r="K66" s="116">
        <v>1.6053511705685619</v>
      </c>
    </row>
    <row r="67" spans="1:11" ht="14.1" customHeight="1" x14ac:dyDescent="0.2">
      <c r="A67" s="306" t="s">
        <v>300</v>
      </c>
      <c r="B67" s="307" t="s">
        <v>301</v>
      </c>
      <c r="C67" s="308"/>
      <c r="D67" s="113">
        <v>2.6596148493053624</v>
      </c>
      <c r="E67" s="115">
        <v>1051</v>
      </c>
      <c r="F67" s="114">
        <v>1063</v>
      </c>
      <c r="G67" s="114">
        <v>1002</v>
      </c>
      <c r="H67" s="114">
        <v>1009</v>
      </c>
      <c r="I67" s="140">
        <v>1014</v>
      </c>
      <c r="J67" s="115">
        <v>37</v>
      </c>
      <c r="K67" s="116">
        <v>3.6489151873767258</v>
      </c>
    </row>
    <row r="68" spans="1:11" ht="14.1" customHeight="1" x14ac:dyDescent="0.2">
      <c r="A68" s="306" t="s">
        <v>302</v>
      </c>
      <c r="B68" s="307" t="s">
        <v>303</v>
      </c>
      <c r="C68" s="308"/>
      <c r="D68" s="113">
        <v>0.65541412556621204</v>
      </c>
      <c r="E68" s="115">
        <v>259</v>
      </c>
      <c r="F68" s="114">
        <v>279</v>
      </c>
      <c r="G68" s="114">
        <v>283</v>
      </c>
      <c r="H68" s="114">
        <v>269</v>
      </c>
      <c r="I68" s="140">
        <v>266</v>
      </c>
      <c r="J68" s="115">
        <v>-7</v>
      </c>
      <c r="K68" s="116">
        <v>-2.6315789473684212</v>
      </c>
    </row>
    <row r="69" spans="1:11" ht="14.1" customHeight="1" x14ac:dyDescent="0.2">
      <c r="A69" s="306">
        <v>83</v>
      </c>
      <c r="B69" s="307" t="s">
        <v>304</v>
      </c>
      <c r="C69" s="308"/>
      <c r="D69" s="113">
        <v>8.6975225852164897</v>
      </c>
      <c r="E69" s="115">
        <v>3437</v>
      </c>
      <c r="F69" s="114">
        <v>3438</v>
      </c>
      <c r="G69" s="114">
        <v>3438</v>
      </c>
      <c r="H69" s="114">
        <v>3358</v>
      </c>
      <c r="I69" s="140">
        <v>3359</v>
      </c>
      <c r="J69" s="115">
        <v>78</v>
      </c>
      <c r="K69" s="116">
        <v>2.3221196784757367</v>
      </c>
    </row>
    <row r="70" spans="1:11" ht="14.1" customHeight="1" x14ac:dyDescent="0.2">
      <c r="A70" s="306" t="s">
        <v>305</v>
      </c>
      <c r="B70" s="307" t="s">
        <v>306</v>
      </c>
      <c r="C70" s="308"/>
      <c r="D70" s="113">
        <v>6.9058886049042183</v>
      </c>
      <c r="E70" s="115">
        <v>2729</v>
      </c>
      <c r="F70" s="114">
        <v>2725</v>
      </c>
      <c r="G70" s="114">
        <v>2731</v>
      </c>
      <c r="H70" s="114">
        <v>2655</v>
      </c>
      <c r="I70" s="140">
        <v>2672</v>
      </c>
      <c r="J70" s="115">
        <v>57</v>
      </c>
      <c r="K70" s="116">
        <v>2.1332335329341316</v>
      </c>
    </row>
    <row r="71" spans="1:11" ht="14.1" customHeight="1" x14ac:dyDescent="0.2">
      <c r="A71" s="306"/>
      <c r="B71" s="307" t="s">
        <v>307</v>
      </c>
      <c r="C71" s="308"/>
      <c r="D71" s="113">
        <v>3.2542956196067516</v>
      </c>
      <c r="E71" s="115">
        <v>1286</v>
      </c>
      <c r="F71" s="114">
        <v>1291</v>
      </c>
      <c r="G71" s="114">
        <v>1305</v>
      </c>
      <c r="H71" s="114">
        <v>1289</v>
      </c>
      <c r="I71" s="140">
        <v>1301</v>
      </c>
      <c r="J71" s="115">
        <v>-15</v>
      </c>
      <c r="K71" s="116">
        <v>-1.1529592621060722</v>
      </c>
    </row>
    <row r="72" spans="1:11" ht="14.1" customHeight="1" x14ac:dyDescent="0.2">
      <c r="A72" s="306">
        <v>84</v>
      </c>
      <c r="B72" s="307" t="s">
        <v>308</v>
      </c>
      <c r="C72" s="308"/>
      <c r="D72" s="113">
        <v>0.83761419136068016</v>
      </c>
      <c r="E72" s="115">
        <v>331</v>
      </c>
      <c r="F72" s="114">
        <v>328</v>
      </c>
      <c r="G72" s="114">
        <v>331</v>
      </c>
      <c r="H72" s="114">
        <v>362</v>
      </c>
      <c r="I72" s="140">
        <v>365</v>
      </c>
      <c r="J72" s="115">
        <v>-34</v>
      </c>
      <c r="K72" s="116">
        <v>-9.3150684931506849</v>
      </c>
    </row>
    <row r="73" spans="1:11" ht="14.1" customHeight="1" x14ac:dyDescent="0.2">
      <c r="A73" s="306" t="s">
        <v>309</v>
      </c>
      <c r="B73" s="307" t="s">
        <v>310</v>
      </c>
      <c r="C73" s="308"/>
      <c r="D73" s="113">
        <v>0.32644178454842221</v>
      </c>
      <c r="E73" s="115">
        <v>129</v>
      </c>
      <c r="F73" s="114">
        <v>120</v>
      </c>
      <c r="G73" s="114">
        <v>119</v>
      </c>
      <c r="H73" s="114">
        <v>147</v>
      </c>
      <c r="I73" s="140">
        <v>150</v>
      </c>
      <c r="J73" s="115">
        <v>-21</v>
      </c>
      <c r="K73" s="116">
        <v>-14</v>
      </c>
    </row>
    <row r="74" spans="1:11" ht="14.1" customHeight="1" x14ac:dyDescent="0.2">
      <c r="A74" s="306" t="s">
        <v>311</v>
      </c>
      <c r="B74" s="307" t="s">
        <v>312</v>
      </c>
      <c r="C74" s="308"/>
      <c r="D74" s="113">
        <v>0.23281119518182047</v>
      </c>
      <c r="E74" s="115">
        <v>92</v>
      </c>
      <c r="F74" s="114">
        <v>97</v>
      </c>
      <c r="G74" s="114">
        <v>101</v>
      </c>
      <c r="H74" s="114">
        <v>105</v>
      </c>
      <c r="I74" s="140">
        <v>105</v>
      </c>
      <c r="J74" s="115">
        <v>-13</v>
      </c>
      <c r="K74" s="116">
        <v>-12.380952380952381</v>
      </c>
    </row>
    <row r="75" spans="1:11" ht="14.1" customHeight="1" x14ac:dyDescent="0.2">
      <c r="A75" s="306" t="s">
        <v>313</v>
      </c>
      <c r="B75" s="307" t="s">
        <v>314</v>
      </c>
      <c r="C75" s="308"/>
      <c r="D75" s="113">
        <v>2.0244451754940912E-2</v>
      </c>
      <c r="E75" s="115">
        <v>8</v>
      </c>
      <c r="F75" s="114">
        <v>8</v>
      </c>
      <c r="G75" s="114">
        <v>8</v>
      </c>
      <c r="H75" s="114">
        <v>7</v>
      </c>
      <c r="I75" s="140">
        <v>7</v>
      </c>
      <c r="J75" s="115">
        <v>1</v>
      </c>
      <c r="K75" s="116">
        <v>14.285714285714286</v>
      </c>
    </row>
    <row r="76" spans="1:11" ht="14.1" customHeight="1" x14ac:dyDescent="0.2">
      <c r="A76" s="306">
        <v>91</v>
      </c>
      <c r="B76" s="307" t="s">
        <v>315</v>
      </c>
      <c r="C76" s="308"/>
      <c r="D76" s="113">
        <v>6.3263911734190353E-2</v>
      </c>
      <c r="E76" s="115">
        <v>25</v>
      </c>
      <c r="F76" s="114">
        <v>28</v>
      </c>
      <c r="G76" s="114">
        <v>30</v>
      </c>
      <c r="H76" s="114" t="s">
        <v>513</v>
      </c>
      <c r="I76" s="140">
        <v>31</v>
      </c>
      <c r="J76" s="115">
        <v>-6</v>
      </c>
      <c r="K76" s="116">
        <v>-19.35483870967742</v>
      </c>
    </row>
    <row r="77" spans="1:11" ht="14.1" customHeight="1" x14ac:dyDescent="0.2">
      <c r="A77" s="306">
        <v>92</v>
      </c>
      <c r="B77" s="307" t="s">
        <v>316</v>
      </c>
      <c r="C77" s="308"/>
      <c r="D77" s="113">
        <v>0.44790849507806768</v>
      </c>
      <c r="E77" s="115">
        <v>177</v>
      </c>
      <c r="F77" s="114">
        <v>172</v>
      </c>
      <c r="G77" s="114">
        <v>170</v>
      </c>
      <c r="H77" s="114">
        <v>177</v>
      </c>
      <c r="I77" s="140">
        <v>177</v>
      </c>
      <c r="J77" s="115">
        <v>0</v>
      </c>
      <c r="K77" s="116">
        <v>0</v>
      </c>
    </row>
    <row r="78" spans="1:11" ht="14.1" customHeight="1" x14ac:dyDescent="0.2">
      <c r="A78" s="306">
        <v>93</v>
      </c>
      <c r="B78" s="307" t="s">
        <v>317</v>
      </c>
      <c r="C78" s="308"/>
      <c r="D78" s="113">
        <v>0.14171116228458638</v>
      </c>
      <c r="E78" s="115">
        <v>56</v>
      </c>
      <c r="F78" s="114">
        <v>60</v>
      </c>
      <c r="G78" s="114">
        <v>60</v>
      </c>
      <c r="H78" s="114">
        <v>58</v>
      </c>
      <c r="I78" s="140">
        <v>60</v>
      </c>
      <c r="J78" s="115">
        <v>-4</v>
      </c>
      <c r="K78" s="116">
        <v>-6.666666666666667</v>
      </c>
    </row>
    <row r="79" spans="1:11" ht="14.1" customHeight="1" x14ac:dyDescent="0.2">
      <c r="A79" s="306">
        <v>94</v>
      </c>
      <c r="B79" s="307" t="s">
        <v>318</v>
      </c>
      <c r="C79" s="308"/>
      <c r="D79" s="113">
        <v>0.19232229167193865</v>
      </c>
      <c r="E79" s="115">
        <v>76</v>
      </c>
      <c r="F79" s="114">
        <v>77</v>
      </c>
      <c r="G79" s="114">
        <v>78</v>
      </c>
      <c r="H79" s="114">
        <v>73</v>
      </c>
      <c r="I79" s="140">
        <v>75</v>
      </c>
      <c r="J79" s="115">
        <v>1</v>
      </c>
      <c r="K79" s="116">
        <v>1.3333333333333333</v>
      </c>
    </row>
    <row r="80" spans="1:11" ht="14.1" customHeight="1" x14ac:dyDescent="0.2">
      <c r="A80" s="306" t="s">
        <v>319</v>
      </c>
      <c r="B80" s="307" t="s">
        <v>320</v>
      </c>
      <c r="C80" s="308"/>
      <c r="D80" s="113">
        <v>1.7713895285573298E-2</v>
      </c>
      <c r="E80" s="115">
        <v>7</v>
      </c>
      <c r="F80" s="114">
        <v>6</v>
      </c>
      <c r="G80" s="114">
        <v>6</v>
      </c>
      <c r="H80" s="114" t="s">
        <v>513</v>
      </c>
      <c r="I80" s="140">
        <v>3</v>
      </c>
      <c r="J80" s="115">
        <v>4</v>
      </c>
      <c r="K80" s="116">
        <v>133.33333333333334</v>
      </c>
    </row>
    <row r="81" spans="1:11" ht="14.1" customHeight="1" x14ac:dyDescent="0.2">
      <c r="A81" s="310" t="s">
        <v>321</v>
      </c>
      <c r="B81" s="311" t="s">
        <v>224</v>
      </c>
      <c r="C81" s="312"/>
      <c r="D81" s="125">
        <v>0.49598906799605236</v>
      </c>
      <c r="E81" s="143">
        <v>196</v>
      </c>
      <c r="F81" s="144">
        <v>198</v>
      </c>
      <c r="G81" s="144">
        <v>200</v>
      </c>
      <c r="H81" s="144">
        <v>178</v>
      </c>
      <c r="I81" s="145">
        <v>177</v>
      </c>
      <c r="J81" s="143">
        <v>19</v>
      </c>
      <c r="K81" s="146">
        <v>10.734463276836157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10409</v>
      </c>
      <c r="E12" s="114">
        <v>10890</v>
      </c>
      <c r="F12" s="114">
        <v>10896</v>
      </c>
      <c r="G12" s="114">
        <v>10836</v>
      </c>
      <c r="H12" s="140">
        <v>10822</v>
      </c>
      <c r="I12" s="115">
        <v>-413</v>
      </c>
      <c r="J12" s="116">
        <v>-3.8163001293661063</v>
      </c>
      <c r="K12"/>
      <c r="L12"/>
      <c r="M12"/>
      <c r="N12"/>
      <c r="O12"/>
      <c r="P12"/>
    </row>
    <row r="13" spans="1:16" s="110" customFormat="1" ht="14.45" customHeight="1" x14ac:dyDescent="0.2">
      <c r="A13" s="120" t="s">
        <v>105</v>
      </c>
      <c r="B13" s="119" t="s">
        <v>106</v>
      </c>
      <c r="C13" s="113">
        <v>40.993371121145159</v>
      </c>
      <c r="D13" s="115">
        <v>4267</v>
      </c>
      <c r="E13" s="114">
        <v>4438</v>
      </c>
      <c r="F13" s="114">
        <v>4417</v>
      </c>
      <c r="G13" s="114">
        <v>4372</v>
      </c>
      <c r="H13" s="140">
        <v>4329</v>
      </c>
      <c r="I13" s="115">
        <v>-62</v>
      </c>
      <c r="J13" s="116">
        <v>-1.4322014322014323</v>
      </c>
      <c r="K13"/>
      <c r="L13"/>
      <c r="M13"/>
      <c r="N13"/>
      <c r="O13"/>
      <c r="P13"/>
    </row>
    <row r="14" spans="1:16" s="110" customFormat="1" ht="14.45" customHeight="1" x14ac:dyDescent="0.2">
      <c r="A14" s="120"/>
      <c r="B14" s="119" t="s">
        <v>107</v>
      </c>
      <c r="C14" s="113">
        <v>59.006628878854841</v>
      </c>
      <c r="D14" s="115">
        <v>6142</v>
      </c>
      <c r="E14" s="114">
        <v>6452</v>
      </c>
      <c r="F14" s="114">
        <v>6479</v>
      </c>
      <c r="G14" s="114">
        <v>6464</v>
      </c>
      <c r="H14" s="140">
        <v>6493</v>
      </c>
      <c r="I14" s="115">
        <v>-351</v>
      </c>
      <c r="J14" s="116">
        <v>-5.4058216540890189</v>
      </c>
      <c r="K14"/>
      <c r="L14"/>
      <c r="M14"/>
      <c r="N14"/>
      <c r="O14"/>
      <c r="P14"/>
    </row>
    <row r="15" spans="1:16" s="110" customFormat="1" ht="14.45" customHeight="1" x14ac:dyDescent="0.2">
      <c r="A15" s="118" t="s">
        <v>105</v>
      </c>
      <c r="B15" s="121" t="s">
        <v>108</v>
      </c>
      <c r="C15" s="113">
        <v>12.527620328561822</v>
      </c>
      <c r="D15" s="115">
        <v>1304</v>
      </c>
      <c r="E15" s="114">
        <v>1450</v>
      </c>
      <c r="F15" s="114">
        <v>1433</v>
      </c>
      <c r="G15" s="114">
        <v>1440</v>
      </c>
      <c r="H15" s="140">
        <v>1404</v>
      </c>
      <c r="I15" s="115">
        <v>-100</v>
      </c>
      <c r="J15" s="116">
        <v>-7.1225071225071224</v>
      </c>
      <c r="K15"/>
      <c r="L15"/>
      <c r="M15"/>
      <c r="N15"/>
      <c r="O15"/>
      <c r="P15"/>
    </row>
    <row r="16" spans="1:16" s="110" customFormat="1" ht="14.45" customHeight="1" x14ac:dyDescent="0.2">
      <c r="A16" s="118"/>
      <c r="B16" s="121" t="s">
        <v>109</v>
      </c>
      <c r="C16" s="113">
        <v>41.886828705927563</v>
      </c>
      <c r="D16" s="115">
        <v>4360</v>
      </c>
      <c r="E16" s="114">
        <v>4582</v>
      </c>
      <c r="F16" s="114">
        <v>4610</v>
      </c>
      <c r="G16" s="114">
        <v>4569</v>
      </c>
      <c r="H16" s="140">
        <v>4610</v>
      </c>
      <c r="I16" s="115">
        <v>-250</v>
      </c>
      <c r="J16" s="116">
        <v>-5.4229934924078087</v>
      </c>
      <c r="K16"/>
      <c r="L16"/>
      <c r="M16"/>
      <c r="N16"/>
      <c r="O16"/>
      <c r="P16"/>
    </row>
    <row r="17" spans="1:16" s="110" customFormat="1" ht="14.45" customHeight="1" x14ac:dyDescent="0.2">
      <c r="A17" s="118"/>
      <c r="B17" s="121" t="s">
        <v>110</v>
      </c>
      <c r="C17" s="113">
        <v>26.150446728792392</v>
      </c>
      <c r="D17" s="115">
        <v>2722</v>
      </c>
      <c r="E17" s="114">
        <v>2774</v>
      </c>
      <c r="F17" s="114">
        <v>2810</v>
      </c>
      <c r="G17" s="114">
        <v>2810</v>
      </c>
      <c r="H17" s="140">
        <v>2807</v>
      </c>
      <c r="I17" s="115">
        <v>-85</v>
      </c>
      <c r="J17" s="116">
        <v>-3.0281439258995371</v>
      </c>
      <c r="K17"/>
      <c r="L17"/>
      <c r="M17"/>
      <c r="N17"/>
      <c r="O17"/>
      <c r="P17"/>
    </row>
    <row r="18" spans="1:16" s="110" customFormat="1" ht="14.45" customHeight="1" x14ac:dyDescent="0.2">
      <c r="A18" s="120"/>
      <c r="B18" s="121" t="s">
        <v>111</v>
      </c>
      <c r="C18" s="113">
        <v>19.435104236718225</v>
      </c>
      <c r="D18" s="115">
        <v>2023</v>
      </c>
      <c r="E18" s="114">
        <v>2084</v>
      </c>
      <c r="F18" s="114">
        <v>2043</v>
      </c>
      <c r="G18" s="114">
        <v>2017</v>
      </c>
      <c r="H18" s="140">
        <v>2001</v>
      </c>
      <c r="I18" s="115">
        <v>22</v>
      </c>
      <c r="J18" s="116">
        <v>1.0994502748625687</v>
      </c>
      <c r="K18"/>
      <c r="L18"/>
      <c r="M18"/>
      <c r="N18"/>
      <c r="O18"/>
      <c r="P18"/>
    </row>
    <row r="19" spans="1:16" s="110" customFormat="1" ht="14.45" customHeight="1" x14ac:dyDescent="0.2">
      <c r="A19" s="120"/>
      <c r="B19" s="121" t="s">
        <v>112</v>
      </c>
      <c r="C19" s="113">
        <v>1.8925929484100297</v>
      </c>
      <c r="D19" s="115">
        <v>197</v>
      </c>
      <c r="E19" s="114">
        <v>221</v>
      </c>
      <c r="F19" s="114">
        <v>239</v>
      </c>
      <c r="G19" s="114">
        <v>200</v>
      </c>
      <c r="H19" s="140">
        <v>175</v>
      </c>
      <c r="I19" s="115">
        <v>22</v>
      </c>
      <c r="J19" s="116">
        <v>12.571428571428571</v>
      </c>
      <c r="K19"/>
      <c r="L19"/>
      <c r="M19"/>
      <c r="N19"/>
      <c r="O19"/>
      <c r="P19"/>
    </row>
    <row r="20" spans="1:16" s="110" customFormat="1" ht="14.45" customHeight="1" x14ac:dyDescent="0.2">
      <c r="A20" s="120" t="s">
        <v>113</v>
      </c>
      <c r="B20" s="119" t="s">
        <v>116</v>
      </c>
      <c r="C20" s="113">
        <v>92.045345374195406</v>
      </c>
      <c r="D20" s="115">
        <v>9581</v>
      </c>
      <c r="E20" s="114">
        <v>10029</v>
      </c>
      <c r="F20" s="114">
        <v>10043</v>
      </c>
      <c r="G20" s="114">
        <v>10007</v>
      </c>
      <c r="H20" s="140">
        <v>9997</v>
      </c>
      <c r="I20" s="115">
        <v>-416</v>
      </c>
      <c r="J20" s="116">
        <v>-4.1612483745123541</v>
      </c>
      <c r="K20"/>
      <c r="L20"/>
      <c r="M20"/>
      <c r="N20"/>
      <c r="O20"/>
      <c r="P20"/>
    </row>
    <row r="21" spans="1:16" s="110" customFormat="1" ht="14.45" customHeight="1" x14ac:dyDescent="0.2">
      <c r="A21" s="123"/>
      <c r="B21" s="124" t="s">
        <v>117</v>
      </c>
      <c r="C21" s="125">
        <v>7.7913344221346907</v>
      </c>
      <c r="D21" s="143">
        <v>811</v>
      </c>
      <c r="E21" s="144">
        <v>846</v>
      </c>
      <c r="F21" s="144">
        <v>842</v>
      </c>
      <c r="G21" s="144">
        <v>818</v>
      </c>
      <c r="H21" s="145">
        <v>814</v>
      </c>
      <c r="I21" s="143">
        <v>-3</v>
      </c>
      <c r="J21" s="146">
        <v>-0.36855036855036855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90202</v>
      </c>
      <c r="E23" s="114">
        <v>94287</v>
      </c>
      <c r="F23" s="114">
        <v>94463</v>
      </c>
      <c r="G23" s="114">
        <v>94676</v>
      </c>
      <c r="H23" s="140">
        <v>94183</v>
      </c>
      <c r="I23" s="115">
        <v>-3981</v>
      </c>
      <c r="J23" s="116">
        <v>-4.2268774619623501</v>
      </c>
      <c r="K23"/>
      <c r="L23"/>
      <c r="M23"/>
      <c r="N23"/>
      <c r="O23"/>
      <c r="P23"/>
    </row>
    <row r="24" spans="1:16" s="110" customFormat="1" ht="14.45" customHeight="1" x14ac:dyDescent="0.2">
      <c r="A24" s="120" t="s">
        <v>105</v>
      </c>
      <c r="B24" s="119" t="s">
        <v>106</v>
      </c>
      <c r="C24" s="113">
        <v>40.877142413693711</v>
      </c>
      <c r="D24" s="115">
        <v>36872</v>
      </c>
      <c r="E24" s="114">
        <v>38182</v>
      </c>
      <c r="F24" s="114">
        <v>38146</v>
      </c>
      <c r="G24" s="114">
        <v>38074</v>
      </c>
      <c r="H24" s="140">
        <v>38000</v>
      </c>
      <c r="I24" s="115">
        <v>-1128</v>
      </c>
      <c r="J24" s="116">
        <v>-2.9684210526315788</v>
      </c>
      <c r="K24"/>
      <c r="L24"/>
      <c r="M24"/>
      <c r="N24"/>
      <c r="O24"/>
      <c r="P24"/>
    </row>
    <row r="25" spans="1:16" s="110" customFormat="1" ht="14.45" customHeight="1" x14ac:dyDescent="0.2">
      <c r="A25" s="120"/>
      <c r="B25" s="119" t="s">
        <v>107</v>
      </c>
      <c r="C25" s="113">
        <v>59.122857586306289</v>
      </c>
      <c r="D25" s="115">
        <v>53330</v>
      </c>
      <c r="E25" s="114">
        <v>56105</v>
      </c>
      <c r="F25" s="114">
        <v>56317</v>
      </c>
      <c r="G25" s="114">
        <v>56602</v>
      </c>
      <c r="H25" s="140">
        <v>56183</v>
      </c>
      <c r="I25" s="115">
        <v>-2853</v>
      </c>
      <c r="J25" s="116">
        <v>-5.078048520014951</v>
      </c>
      <c r="K25"/>
      <c r="L25"/>
      <c r="M25"/>
      <c r="N25"/>
      <c r="O25"/>
      <c r="P25"/>
    </row>
    <row r="26" spans="1:16" s="110" customFormat="1" ht="14.45" customHeight="1" x14ac:dyDescent="0.2">
      <c r="A26" s="118" t="s">
        <v>105</v>
      </c>
      <c r="B26" s="121" t="s">
        <v>108</v>
      </c>
      <c r="C26" s="113">
        <v>14.314538480299772</v>
      </c>
      <c r="D26" s="115">
        <v>12912</v>
      </c>
      <c r="E26" s="114">
        <v>13972</v>
      </c>
      <c r="F26" s="114">
        <v>13986</v>
      </c>
      <c r="G26" s="114">
        <v>14300</v>
      </c>
      <c r="H26" s="140">
        <v>13857</v>
      </c>
      <c r="I26" s="115">
        <v>-945</v>
      </c>
      <c r="J26" s="116">
        <v>-6.8196579346178829</v>
      </c>
      <c r="K26"/>
      <c r="L26"/>
      <c r="M26"/>
      <c r="N26"/>
      <c r="O26"/>
      <c r="P26"/>
    </row>
    <row r="27" spans="1:16" s="110" customFormat="1" ht="14.45" customHeight="1" x14ac:dyDescent="0.2">
      <c r="A27" s="118"/>
      <c r="B27" s="121" t="s">
        <v>109</v>
      </c>
      <c r="C27" s="113">
        <v>44.975721159176068</v>
      </c>
      <c r="D27" s="115">
        <v>40569</v>
      </c>
      <c r="E27" s="114">
        <v>42612</v>
      </c>
      <c r="F27" s="114">
        <v>42837</v>
      </c>
      <c r="G27" s="114">
        <v>42956</v>
      </c>
      <c r="H27" s="140">
        <v>43201</v>
      </c>
      <c r="I27" s="115">
        <v>-2632</v>
      </c>
      <c r="J27" s="116">
        <v>-6.0924515636212124</v>
      </c>
      <c r="K27"/>
      <c r="L27"/>
      <c r="M27"/>
      <c r="N27"/>
      <c r="O27"/>
      <c r="P27"/>
    </row>
    <row r="28" spans="1:16" s="110" customFormat="1" ht="14.45" customHeight="1" x14ac:dyDescent="0.2">
      <c r="A28" s="118"/>
      <c r="B28" s="121" t="s">
        <v>110</v>
      </c>
      <c r="C28" s="113">
        <v>23.415223609232612</v>
      </c>
      <c r="D28" s="115">
        <v>21121</v>
      </c>
      <c r="E28" s="114">
        <v>21639</v>
      </c>
      <c r="F28" s="114">
        <v>21716</v>
      </c>
      <c r="G28" s="114">
        <v>21785</v>
      </c>
      <c r="H28" s="140">
        <v>21700</v>
      </c>
      <c r="I28" s="115">
        <v>-579</v>
      </c>
      <c r="J28" s="116">
        <v>-2.6682027649769586</v>
      </c>
      <c r="K28"/>
      <c r="L28"/>
      <c r="M28"/>
      <c r="N28"/>
      <c r="O28"/>
      <c r="P28"/>
    </row>
    <row r="29" spans="1:16" s="110" customFormat="1" ht="14.45" customHeight="1" x14ac:dyDescent="0.2">
      <c r="A29" s="118"/>
      <c r="B29" s="121" t="s">
        <v>111</v>
      </c>
      <c r="C29" s="113">
        <v>17.294516751291546</v>
      </c>
      <c r="D29" s="115">
        <v>15600</v>
      </c>
      <c r="E29" s="114">
        <v>16064</v>
      </c>
      <c r="F29" s="114">
        <v>15924</v>
      </c>
      <c r="G29" s="114">
        <v>15635</v>
      </c>
      <c r="H29" s="140">
        <v>15425</v>
      </c>
      <c r="I29" s="115">
        <v>175</v>
      </c>
      <c r="J29" s="116">
        <v>1.1345218800648298</v>
      </c>
      <c r="K29"/>
      <c r="L29"/>
      <c r="M29"/>
      <c r="N29"/>
      <c r="O29"/>
      <c r="P29"/>
    </row>
    <row r="30" spans="1:16" s="110" customFormat="1" ht="14.45" customHeight="1" x14ac:dyDescent="0.2">
      <c r="A30" s="120"/>
      <c r="B30" s="121" t="s">
        <v>112</v>
      </c>
      <c r="C30" s="113">
        <v>1.7161482007050841</v>
      </c>
      <c r="D30" s="115">
        <v>1548</v>
      </c>
      <c r="E30" s="114">
        <v>1607</v>
      </c>
      <c r="F30" s="114">
        <v>1752</v>
      </c>
      <c r="G30" s="114">
        <v>1516</v>
      </c>
      <c r="H30" s="140">
        <v>1489</v>
      </c>
      <c r="I30" s="115">
        <v>59</v>
      </c>
      <c r="J30" s="116">
        <v>3.9623908663532572</v>
      </c>
      <c r="K30"/>
      <c r="L30"/>
      <c r="M30"/>
      <c r="N30"/>
      <c r="O30"/>
      <c r="P30"/>
    </row>
    <row r="31" spans="1:16" s="110" customFormat="1" ht="14.45" customHeight="1" x14ac:dyDescent="0.2">
      <c r="A31" s="120" t="s">
        <v>113</v>
      </c>
      <c r="B31" s="119" t="s">
        <v>116</v>
      </c>
      <c r="C31" s="113">
        <v>87.254162878871867</v>
      </c>
      <c r="D31" s="115">
        <v>78705</v>
      </c>
      <c r="E31" s="114">
        <v>82181</v>
      </c>
      <c r="F31" s="114">
        <v>82463</v>
      </c>
      <c r="G31" s="114">
        <v>82764</v>
      </c>
      <c r="H31" s="140">
        <v>82419</v>
      </c>
      <c r="I31" s="115">
        <v>-3714</v>
      </c>
      <c r="J31" s="116">
        <v>-4.5062424926291271</v>
      </c>
      <c r="K31"/>
      <c r="L31"/>
      <c r="M31"/>
      <c r="N31"/>
      <c r="O31"/>
      <c r="P31"/>
    </row>
    <row r="32" spans="1:16" s="110" customFormat="1" ht="14.45" customHeight="1" x14ac:dyDescent="0.2">
      <c r="A32" s="123"/>
      <c r="B32" s="124" t="s">
        <v>117</v>
      </c>
      <c r="C32" s="125">
        <v>12.601716148200705</v>
      </c>
      <c r="D32" s="143">
        <v>11367</v>
      </c>
      <c r="E32" s="144">
        <v>11970</v>
      </c>
      <c r="F32" s="144">
        <v>11880</v>
      </c>
      <c r="G32" s="144">
        <v>11790</v>
      </c>
      <c r="H32" s="145">
        <v>11652</v>
      </c>
      <c r="I32" s="143">
        <v>-285</v>
      </c>
      <c r="J32" s="146">
        <v>-2.4459320288362512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12057</v>
      </c>
      <c r="E56" s="114">
        <v>12668</v>
      </c>
      <c r="F56" s="114">
        <v>12669</v>
      </c>
      <c r="G56" s="114">
        <v>12650</v>
      </c>
      <c r="H56" s="140">
        <v>12666</v>
      </c>
      <c r="I56" s="115">
        <v>-609</v>
      </c>
      <c r="J56" s="116">
        <v>-4.8081477972524871</v>
      </c>
      <c r="K56"/>
      <c r="L56"/>
      <c r="M56"/>
      <c r="N56"/>
      <c r="O56"/>
      <c r="P56"/>
    </row>
    <row r="57" spans="1:16" s="110" customFormat="1" ht="14.45" customHeight="1" x14ac:dyDescent="0.2">
      <c r="A57" s="120" t="s">
        <v>105</v>
      </c>
      <c r="B57" s="119" t="s">
        <v>106</v>
      </c>
      <c r="C57" s="113">
        <v>40.748113129302482</v>
      </c>
      <c r="D57" s="115">
        <v>4913</v>
      </c>
      <c r="E57" s="114">
        <v>5117</v>
      </c>
      <c r="F57" s="114">
        <v>5100</v>
      </c>
      <c r="G57" s="114">
        <v>5141</v>
      </c>
      <c r="H57" s="140">
        <v>5124</v>
      </c>
      <c r="I57" s="115">
        <v>-211</v>
      </c>
      <c r="J57" s="116">
        <v>-4.1178766588602658</v>
      </c>
    </row>
    <row r="58" spans="1:16" s="110" customFormat="1" ht="14.45" customHeight="1" x14ac:dyDescent="0.2">
      <c r="A58" s="120"/>
      <c r="B58" s="119" t="s">
        <v>107</v>
      </c>
      <c r="C58" s="113">
        <v>59.251886870697518</v>
      </c>
      <c r="D58" s="115">
        <v>7144</v>
      </c>
      <c r="E58" s="114">
        <v>7551</v>
      </c>
      <c r="F58" s="114">
        <v>7569</v>
      </c>
      <c r="G58" s="114">
        <v>7509</v>
      </c>
      <c r="H58" s="140">
        <v>7542</v>
      </c>
      <c r="I58" s="115">
        <v>-398</v>
      </c>
      <c r="J58" s="116">
        <v>-5.2771148236542027</v>
      </c>
    </row>
    <row r="59" spans="1:16" s="110" customFormat="1" ht="14.45" customHeight="1" x14ac:dyDescent="0.2">
      <c r="A59" s="118" t="s">
        <v>105</v>
      </c>
      <c r="B59" s="121" t="s">
        <v>108</v>
      </c>
      <c r="C59" s="113">
        <v>13.054657045699594</v>
      </c>
      <c r="D59" s="115">
        <v>1574</v>
      </c>
      <c r="E59" s="114">
        <v>1754</v>
      </c>
      <c r="F59" s="114">
        <v>1722</v>
      </c>
      <c r="G59" s="114">
        <v>1736</v>
      </c>
      <c r="H59" s="140">
        <v>1700</v>
      </c>
      <c r="I59" s="115">
        <v>-126</v>
      </c>
      <c r="J59" s="116">
        <v>-7.4117647058823533</v>
      </c>
    </row>
    <row r="60" spans="1:16" s="110" customFormat="1" ht="14.45" customHeight="1" x14ac:dyDescent="0.2">
      <c r="A60" s="118"/>
      <c r="B60" s="121" t="s">
        <v>109</v>
      </c>
      <c r="C60" s="113">
        <v>43.783694119598572</v>
      </c>
      <c r="D60" s="115">
        <v>5279</v>
      </c>
      <c r="E60" s="114">
        <v>5569</v>
      </c>
      <c r="F60" s="114">
        <v>5606</v>
      </c>
      <c r="G60" s="114">
        <v>5622</v>
      </c>
      <c r="H60" s="140">
        <v>5707</v>
      </c>
      <c r="I60" s="115">
        <v>-428</v>
      </c>
      <c r="J60" s="116">
        <v>-7.4995619414753811</v>
      </c>
    </row>
    <row r="61" spans="1:16" s="110" customFormat="1" ht="14.45" customHeight="1" x14ac:dyDescent="0.2">
      <c r="A61" s="118"/>
      <c r="B61" s="121" t="s">
        <v>110</v>
      </c>
      <c r="C61" s="113">
        <v>25.055984075640708</v>
      </c>
      <c r="D61" s="115">
        <v>3021</v>
      </c>
      <c r="E61" s="114">
        <v>3078</v>
      </c>
      <c r="F61" s="114">
        <v>3128</v>
      </c>
      <c r="G61" s="114">
        <v>3126</v>
      </c>
      <c r="H61" s="140">
        <v>3126</v>
      </c>
      <c r="I61" s="115">
        <v>-105</v>
      </c>
      <c r="J61" s="116">
        <v>-3.3589251439539347</v>
      </c>
    </row>
    <row r="62" spans="1:16" s="110" customFormat="1" ht="14.45" customHeight="1" x14ac:dyDescent="0.2">
      <c r="A62" s="120"/>
      <c r="B62" s="121" t="s">
        <v>111</v>
      </c>
      <c r="C62" s="113">
        <v>18.105664759061128</v>
      </c>
      <c r="D62" s="115">
        <v>2183</v>
      </c>
      <c r="E62" s="114">
        <v>2267</v>
      </c>
      <c r="F62" s="114">
        <v>2213</v>
      </c>
      <c r="G62" s="114">
        <v>2166</v>
      </c>
      <c r="H62" s="140">
        <v>2133</v>
      </c>
      <c r="I62" s="115">
        <v>50</v>
      </c>
      <c r="J62" s="116">
        <v>2.3441162681669012</v>
      </c>
    </row>
    <row r="63" spans="1:16" s="110" customFormat="1" ht="14.45" customHeight="1" x14ac:dyDescent="0.2">
      <c r="A63" s="120"/>
      <c r="B63" s="121" t="s">
        <v>112</v>
      </c>
      <c r="C63" s="113">
        <v>1.675375300655221</v>
      </c>
      <c r="D63" s="115">
        <v>202</v>
      </c>
      <c r="E63" s="114">
        <v>231</v>
      </c>
      <c r="F63" s="114">
        <v>244</v>
      </c>
      <c r="G63" s="114">
        <v>215</v>
      </c>
      <c r="H63" s="140">
        <v>198</v>
      </c>
      <c r="I63" s="115">
        <v>4</v>
      </c>
      <c r="J63" s="116">
        <v>2.0202020202020203</v>
      </c>
    </row>
    <row r="64" spans="1:16" s="110" customFormat="1" ht="14.45" customHeight="1" x14ac:dyDescent="0.2">
      <c r="A64" s="120" t="s">
        <v>113</v>
      </c>
      <c r="B64" s="119" t="s">
        <v>116</v>
      </c>
      <c r="C64" s="113">
        <v>91.001078211827149</v>
      </c>
      <c r="D64" s="115">
        <v>10972</v>
      </c>
      <c r="E64" s="114">
        <v>11559</v>
      </c>
      <c r="F64" s="114">
        <v>11506</v>
      </c>
      <c r="G64" s="114">
        <v>11523</v>
      </c>
      <c r="H64" s="140">
        <v>11527</v>
      </c>
      <c r="I64" s="115">
        <v>-555</v>
      </c>
      <c r="J64" s="116">
        <v>-4.8147826841329051</v>
      </c>
    </row>
    <row r="65" spans="1:10" s="110" customFormat="1" ht="14.45" customHeight="1" x14ac:dyDescent="0.2">
      <c r="A65" s="123"/>
      <c r="B65" s="124" t="s">
        <v>117</v>
      </c>
      <c r="C65" s="125">
        <v>8.8579248569295839</v>
      </c>
      <c r="D65" s="143">
        <v>1068</v>
      </c>
      <c r="E65" s="144">
        <v>1093</v>
      </c>
      <c r="F65" s="144">
        <v>1150</v>
      </c>
      <c r="G65" s="144">
        <v>1115</v>
      </c>
      <c r="H65" s="145">
        <v>1129</v>
      </c>
      <c r="I65" s="143">
        <v>-61</v>
      </c>
      <c r="J65" s="146">
        <v>-5.4030115146147031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10409</v>
      </c>
      <c r="G11" s="114">
        <v>10890</v>
      </c>
      <c r="H11" s="114">
        <v>10896</v>
      </c>
      <c r="I11" s="114">
        <v>10836</v>
      </c>
      <c r="J11" s="140">
        <v>10822</v>
      </c>
      <c r="K11" s="114">
        <v>-413</v>
      </c>
      <c r="L11" s="116">
        <v>-3.8163001293661063</v>
      </c>
    </row>
    <row r="12" spans="1:17" s="110" customFormat="1" ht="24" customHeight="1" x14ac:dyDescent="0.2">
      <c r="A12" s="604" t="s">
        <v>185</v>
      </c>
      <c r="B12" s="605"/>
      <c r="C12" s="605"/>
      <c r="D12" s="606"/>
      <c r="E12" s="113">
        <v>40.993371121145159</v>
      </c>
      <c r="F12" s="115">
        <v>4267</v>
      </c>
      <c r="G12" s="114">
        <v>4438</v>
      </c>
      <c r="H12" s="114">
        <v>4417</v>
      </c>
      <c r="I12" s="114">
        <v>4372</v>
      </c>
      <c r="J12" s="140">
        <v>4329</v>
      </c>
      <c r="K12" s="114">
        <v>-62</v>
      </c>
      <c r="L12" s="116">
        <v>-1.4322014322014323</v>
      </c>
    </row>
    <row r="13" spans="1:17" s="110" customFormat="1" ht="15" customHeight="1" x14ac:dyDescent="0.2">
      <c r="A13" s="120"/>
      <c r="B13" s="612" t="s">
        <v>107</v>
      </c>
      <c r="C13" s="612"/>
      <c r="E13" s="113">
        <v>59.006628878854841</v>
      </c>
      <c r="F13" s="115">
        <v>6142</v>
      </c>
      <c r="G13" s="114">
        <v>6452</v>
      </c>
      <c r="H13" s="114">
        <v>6479</v>
      </c>
      <c r="I13" s="114">
        <v>6464</v>
      </c>
      <c r="J13" s="140">
        <v>6493</v>
      </c>
      <c r="K13" s="114">
        <v>-351</v>
      </c>
      <c r="L13" s="116">
        <v>-5.4058216540890189</v>
      </c>
    </row>
    <row r="14" spans="1:17" s="110" customFormat="1" ht="22.5" customHeight="1" x14ac:dyDescent="0.2">
      <c r="A14" s="604" t="s">
        <v>186</v>
      </c>
      <c r="B14" s="605"/>
      <c r="C14" s="605"/>
      <c r="D14" s="606"/>
      <c r="E14" s="113">
        <v>12.527620328561822</v>
      </c>
      <c r="F14" s="115">
        <v>1304</v>
      </c>
      <c r="G14" s="114">
        <v>1450</v>
      </c>
      <c r="H14" s="114">
        <v>1433</v>
      </c>
      <c r="I14" s="114">
        <v>1440</v>
      </c>
      <c r="J14" s="140">
        <v>1404</v>
      </c>
      <c r="K14" s="114">
        <v>-100</v>
      </c>
      <c r="L14" s="116">
        <v>-7.1225071225071224</v>
      </c>
    </row>
    <row r="15" spans="1:17" s="110" customFormat="1" ht="15" customHeight="1" x14ac:dyDescent="0.2">
      <c r="A15" s="120"/>
      <c r="B15" s="119"/>
      <c r="C15" s="258" t="s">
        <v>106</v>
      </c>
      <c r="E15" s="113">
        <v>46.855828220858896</v>
      </c>
      <c r="F15" s="115">
        <v>611</v>
      </c>
      <c r="G15" s="114">
        <v>681</v>
      </c>
      <c r="H15" s="114">
        <v>673</v>
      </c>
      <c r="I15" s="114">
        <v>678</v>
      </c>
      <c r="J15" s="140">
        <v>675</v>
      </c>
      <c r="K15" s="114">
        <v>-64</v>
      </c>
      <c r="L15" s="116">
        <v>-9.481481481481481</v>
      </c>
    </row>
    <row r="16" spans="1:17" s="110" customFormat="1" ht="15" customHeight="1" x14ac:dyDescent="0.2">
      <c r="A16" s="120"/>
      <c r="B16" s="119"/>
      <c r="C16" s="258" t="s">
        <v>107</v>
      </c>
      <c r="E16" s="113">
        <v>53.144171779141104</v>
      </c>
      <c r="F16" s="115">
        <v>693</v>
      </c>
      <c r="G16" s="114">
        <v>769</v>
      </c>
      <c r="H16" s="114">
        <v>760</v>
      </c>
      <c r="I16" s="114">
        <v>762</v>
      </c>
      <c r="J16" s="140">
        <v>729</v>
      </c>
      <c r="K16" s="114">
        <v>-36</v>
      </c>
      <c r="L16" s="116">
        <v>-4.9382716049382713</v>
      </c>
    </row>
    <row r="17" spans="1:12" s="110" customFormat="1" ht="15" customHeight="1" x14ac:dyDescent="0.2">
      <c r="A17" s="120"/>
      <c r="B17" s="121" t="s">
        <v>109</v>
      </c>
      <c r="C17" s="258"/>
      <c r="E17" s="113">
        <v>41.886828705927563</v>
      </c>
      <c r="F17" s="115">
        <v>4360</v>
      </c>
      <c r="G17" s="114">
        <v>4582</v>
      </c>
      <c r="H17" s="114">
        <v>4610</v>
      </c>
      <c r="I17" s="114">
        <v>4569</v>
      </c>
      <c r="J17" s="140">
        <v>4610</v>
      </c>
      <c r="K17" s="114">
        <v>-250</v>
      </c>
      <c r="L17" s="116">
        <v>-5.4229934924078087</v>
      </c>
    </row>
    <row r="18" spans="1:12" s="110" customFormat="1" ht="15" customHeight="1" x14ac:dyDescent="0.2">
      <c r="A18" s="120"/>
      <c r="B18" s="119"/>
      <c r="C18" s="258" t="s">
        <v>106</v>
      </c>
      <c r="E18" s="113">
        <v>35.412844036697251</v>
      </c>
      <c r="F18" s="115">
        <v>1544</v>
      </c>
      <c r="G18" s="114">
        <v>1596</v>
      </c>
      <c r="H18" s="114">
        <v>1564</v>
      </c>
      <c r="I18" s="114">
        <v>1534</v>
      </c>
      <c r="J18" s="140">
        <v>1519</v>
      </c>
      <c r="K18" s="114">
        <v>25</v>
      </c>
      <c r="L18" s="116">
        <v>1.6458196181698486</v>
      </c>
    </row>
    <row r="19" spans="1:12" s="110" customFormat="1" ht="15" customHeight="1" x14ac:dyDescent="0.2">
      <c r="A19" s="120"/>
      <c r="B19" s="119"/>
      <c r="C19" s="258" t="s">
        <v>107</v>
      </c>
      <c r="E19" s="113">
        <v>64.587155963302749</v>
      </c>
      <c r="F19" s="115">
        <v>2816</v>
      </c>
      <c r="G19" s="114">
        <v>2986</v>
      </c>
      <c r="H19" s="114">
        <v>3046</v>
      </c>
      <c r="I19" s="114">
        <v>3035</v>
      </c>
      <c r="J19" s="140">
        <v>3091</v>
      </c>
      <c r="K19" s="114">
        <v>-275</v>
      </c>
      <c r="L19" s="116">
        <v>-8.8967971530249113</v>
      </c>
    </row>
    <row r="20" spans="1:12" s="110" customFormat="1" ht="15" customHeight="1" x14ac:dyDescent="0.2">
      <c r="A20" s="120"/>
      <c r="B20" s="121" t="s">
        <v>110</v>
      </c>
      <c r="C20" s="258"/>
      <c r="E20" s="113">
        <v>26.150446728792392</v>
      </c>
      <c r="F20" s="115">
        <v>2722</v>
      </c>
      <c r="G20" s="114">
        <v>2774</v>
      </c>
      <c r="H20" s="114">
        <v>2810</v>
      </c>
      <c r="I20" s="114">
        <v>2810</v>
      </c>
      <c r="J20" s="140">
        <v>2807</v>
      </c>
      <c r="K20" s="114">
        <v>-85</v>
      </c>
      <c r="L20" s="116">
        <v>-3.0281439258995371</v>
      </c>
    </row>
    <row r="21" spans="1:12" s="110" customFormat="1" ht="15" customHeight="1" x14ac:dyDescent="0.2">
      <c r="A21" s="120"/>
      <c r="B21" s="119"/>
      <c r="C21" s="258" t="s">
        <v>106</v>
      </c>
      <c r="E21" s="113">
        <v>38.133725202057313</v>
      </c>
      <c r="F21" s="115">
        <v>1038</v>
      </c>
      <c r="G21" s="114">
        <v>1041</v>
      </c>
      <c r="H21" s="114">
        <v>1070</v>
      </c>
      <c r="I21" s="114">
        <v>1079</v>
      </c>
      <c r="J21" s="140">
        <v>1055</v>
      </c>
      <c r="K21" s="114">
        <v>-17</v>
      </c>
      <c r="L21" s="116">
        <v>-1.6113744075829384</v>
      </c>
    </row>
    <row r="22" spans="1:12" s="110" customFormat="1" ht="15" customHeight="1" x14ac:dyDescent="0.2">
      <c r="A22" s="120"/>
      <c r="B22" s="119"/>
      <c r="C22" s="258" t="s">
        <v>107</v>
      </c>
      <c r="E22" s="113">
        <v>61.866274797942687</v>
      </c>
      <c r="F22" s="115">
        <v>1684</v>
      </c>
      <c r="G22" s="114">
        <v>1733</v>
      </c>
      <c r="H22" s="114">
        <v>1740</v>
      </c>
      <c r="I22" s="114">
        <v>1731</v>
      </c>
      <c r="J22" s="140">
        <v>1752</v>
      </c>
      <c r="K22" s="114">
        <v>-68</v>
      </c>
      <c r="L22" s="116">
        <v>-3.8812785388127855</v>
      </c>
    </row>
    <row r="23" spans="1:12" s="110" customFormat="1" ht="15" customHeight="1" x14ac:dyDescent="0.2">
      <c r="A23" s="120"/>
      <c r="B23" s="121" t="s">
        <v>111</v>
      </c>
      <c r="C23" s="258"/>
      <c r="E23" s="113">
        <v>19.435104236718225</v>
      </c>
      <c r="F23" s="115">
        <v>2023</v>
      </c>
      <c r="G23" s="114">
        <v>2084</v>
      </c>
      <c r="H23" s="114">
        <v>2043</v>
      </c>
      <c r="I23" s="114">
        <v>2017</v>
      </c>
      <c r="J23" s="140">
        <v>2001</v>
      </c>
      <c r="K23" s="114">
        <v>22</v>
      </c>
      <c r="L23" s="116">
        <v>1.0994502748625687</v>
      </c>
    </row>
    <row r="24" spans="1:12" s="110" customFormat="1" ht="15" customHeight="1" x14ac:dyDescent="0.2">
      <c r="A24" s="120"/>
      <c r="B24" s="119"/>
      <c r="C24" s="258" t="s">
        <v>106</v>
      </c>
      <c r="E24" s="113">
        <v>53.089471082550666</v>
      </c>
      <c r="F24" s="115">
        <v>1074</v>
      </c>
      <c r="G24" s="114">
        <v>1120</v>
      </c>
      <c r="H24" s="114">
        <v>1110</v>
      </c>
      <c r="I24" s="114">
        <v>1081</v>
      </c>
      <c r="J24" s="140">
        <v>1080</v>
      </c>
      <c r="K24" s="114">
        <v>-6</v>
      </c>
      <c r="L24" s="116">
        <v>-0.55555555555555558</v>
      </c>
    </row>
    <row r="25" spans="1:12" s="110" customFormat="1" ht="15" customHeight="1" x14ac:dyDescent="0.2">
      <c r="A25" s="120"/>
      <c r="B25" s="119"/>
      <c r="C25" s="258" t="s">
        <v>107</v>
      </c>
      <c r="E25" s="113">
        <v>46.910528917449334</v>
      </c>
      <c r="F25" s="115">
        <v>949</v>
      </c>
      <c r="G25" s="114">
        <v>964</v>
      </c>
      <c r="H25" s="114">
        <v>933</v>
      </c>
      <c r="I25" s="114">
        <v>936</v>
      </c>
      <c r="J25" s="140">
        <v>921</v>
      </c>
      <c r="K25" s="114">
        <v>28</v>
      </c>
      <c r="L25" s="116">
        <v>3.0401737242128122</v>
      </c>
    </row>
    <row r="26" spans="1:12" s="110" customFormat="1" ht="15" customHeight="1" x14ac:dyDescent="0.2">
      <c r="A26" s="120"/>
      <c r="C26" s="121" t="s">
        <v>187</v>
      </c>
      <c r="D26" s="110" t="s">
        <v>188</v>
      </c>
      <c r="E26" s="113">
        <v>1.8925929484100297</v>
      </c>
      <c r="F26" s="115">
        <v>197</v>
      </c>
      <c r="G26" s="114">
        <v>221</v>
      </c>
      <c r="H26" s="114">
        <v>239</v>
      </c>
      <c r="I26" s="114">
        <v>200</v>
      </c>
      <c r="J26" s="140">
        <v>175</v>
      </c>
      <c r="K26" s="114">
        <v>22</v>
      </c>
      <c r="L26" s="116">
        <v>12.571428571428571</v>
      </c>
    </row>
    <row r="27" spans="1:12" s="110" customFormat="1" ht="15" customHeight="1" x14ac:dyDescent="0.2">
      <c r="A27" s="120"/>
      <c r="B27" s="119"/>
      <c r="D27" s="259" t="s">
        <v>106</v>
      </c>
      <c r="E27" s="113">
        <v>49.238578680203048</v>
      </c>
      <c r="F27" s="115">
        <v>97</v>
      </c>
      <c r="G27" s="114">
        <v>114</v>
      </c>
      <c r="H27" s="114">
        <v>125</v>
      </c>
      <c r="I27" s="114">
        <v>97</v>
      </c>
      <c r="J27" s="140">
        <v>102</v>
      </c>
      <c r="K27" s="114">
        <v>-5</v>
      </c>
      <c r="L27" s="116">
        <v>-4.9019607843137258</v>
      </c>
    </row>
    <row r="28" spans="1:12" s="110" customFormat="1" ht="15" customHeight="1" x14ac:dyDescent="0.2">
      <c r="A28" s="120"/>
      <c r="B28" s="119"/>
      <c r="D28" s="259" t="s">
        <v>107</v>
      </c>
      <c r="E28" s="113">
        <v>50.761421319796952</v>
      </c>
      <c r="F28" s="115">
        <v>100</v>
      </c>
      <c r="G28" s="114">
        <v>107</v>
      </c>
      <c r="H28" s="114">
        <v>114</v>
      </c>
      <c r="I28" s="114">
        <v>103</v>
      </c>
      <c r="J28" s="140">
        <v>73</v>
      </c>
      <c r="K28" s="114">
        <v>27</v>
      </c>
      <c r="L28" s="116">
        <v>36.986301369863014</v>
      </c>
    </row>
    <row r="29" spans="1:12" s="110" customFormat="1" ht="24" customHeight="1" x14ac:dyDescent="0.2">
      <c r="A29" s="604" t="s">
        <v>189</v>
      </c>
      <c r="B29" s="605"/>
      <c r="C29" s="605"/>
      <c r="D29" s="606"/>
      <c r="E29" s="113">
        <v>92.045345374195406</v>
      </c>
      <c r="F29" s="115">
        <v>9581</v>
      </c>
      <c r="G29" s="114">
        <v>10029</v>
      </c>
      <c r="H29" s="114">
        <v>10043</v>
      </c>
      <c r="I29" s="114">
        <v>10007</v>
      </c>
      <c r="J29" s="140">
        <v>9997</v>
      </c>
      <c r="K29" s="114">
        <v>-416</v>
      </c>
      <c r="L29" s="116">
        <v>-4.1612483745123541</v>
      </c>
    </row>
    <row r="30" spans="1:12" s="110" customFormat="1" ht="15" customHeight="1" x14ac:dyDescent="0.2">
      <c r="A30" s="120"/>
      <c r="B30" s="119"/>
      <c r="C30" s="258" t="s">
        <v>106</v>
      </c>
      <c r="E30" s="113">
        <v>40.455067320738962</v>
      </c>
      <c r="F30" s="115">
        <v>3876</v>
      </c>
      <c r="G30" s="114">
        <v>4031</v>
      </c>
      <c r="H30" s="114">
        <v>4016</v>
      </c>
      <c r="I30" s="114">
        <v>3994</v>
      </c>
      <c r="J30" s="140">
        <v>3955</v>
      </c>
      <c r="K30" s="114">
        <v>-79</v>
      </c>
      <c r="L30" s="116">
        <v>-1.9974715549936788</v>
      </c>
    </row>
    <row r="31" spans="1:12" s="110" customFormat="1" ht="15" customHeight="1" x14ac:dyDescent="0.2">
      <c r="A31" s="120"/>
      <c r="B31" s="119"/>
      <c r="C31" s="258" t="s">
        <v>107</v>
      </c>
      <c r="E31" s="113">
        <v>59.544932679261038</v>
      </c>
      <c r="F31" s="115">
        <v>5705</v>
      </c>
      <c r="G31" s="114">
        <v>5998</v>
      </c>
      <c r="H31" s="114">
        <v>6027</v>
      </c>
      <c r="I31" s="114">
        <v>6013</v>
      </c>
      <c r="J31" s="140">
        <v>6042</v>
      </c>
      <c r="K31" s="114">
        <v>-337</v>
      </c>
      <c r="L31" s="116">
        <v>-5.5776233035418734</v>
      </c>
    </row>
    <row r="32" spans="1:12" s="110" customFormat="1" ht="15" customHeight="1" x14ac:dyDescent="0.2">
      <c r="A32" s="120"/>
      <c r="B32" s="119" t="s">
        <v>117</v>
      </c>
      <c r="C32" s="258"/>
      <c r="E32" s="113">
        <v>7.7913344221346907</v>
      </c>
      <c r="F32" s="114">
        <v>811</v>
      </c>
      <c r="G32" s="114">
        <v>846</v>
      </c>
      <c r="H32" s="114">
        <v>842</v>
      </c>
      <c r="I32" s="114">
        <v>818</v>
      </c>
      <c r="J32" s="140">
        <v>814</v>
      </c>
      <c r="K32" s="114">
        <v>-3</v>
      </c>
      <c r="L32" s="116">
        <v>-0.36855036855036855</v>
      </c>
    </row>
    <row r="33" spans="1:12" s="110" customFormat="1" ht="15" customHeight="1" x14ac:dyDescent="0.2">
      <c r="A33" s="120"/>
      <c r="B33" s="119"/>
      <c r="C33" s="258" t="s">
        <v>106</v>
      </c>
      <c r="E33" s="113">
        <v>47.718865598027129</v>
      </c>
      <c r="F33" s="114">
        <v>387</v>
      </c>
      <c r="G33" s="114">
        <v>405</v>
      </c>
      <c r="H33" s="114">
        <v>400</v>
      </c>
      <c r="I33" s="114">
        <v>377</v>
      </c>
      <c r="J33" s="140">
        <v>373</v>
      </c>
      <c r="K33" s="114">
        <v>14</v>
      </c>
      <c r="L33" s="116">
        <v>3.7533512064343162</v>
      </c>
    </row>
    <row r="34" spans="1:12" s="110" customFormat="1" ht="15" customHeight="1" x14ac:dyDescent="0.2">
      <c r="A34" s="120"/>
      <c r="B34" s="119"/>
      <c r="C34" s="258" t="s">
        <v>107</v>
      </c>
      <c r="E34" s="113">
        <v>52.281134401972871</v>
      </c>
      <c r="F34" s="114">
        <v>424</v>
      </c>
      <c r="G34" s="114">
        <v>441</v>
      </c>
      <c r="H34" s="114">
        <v>442</v>
      </c>
      <c r="I34" s="114">
        <v>441</v>
      </c>
      <c r="J34" s="140">
        <v>441</v>
      </c>
      <c r="K34" s="114">
        <v>-17</v>
      </c>
      <c r="L34" s="116">
        <v>-3.8548752834467122</v>
      </c>
    </row>
    <row r="35" spans="1:12" s="110" customFormat="1" ht="24" customHeight="1" x14ac:dyDescent="0.2">
      <c r="A35" s="604" t="s">
        <v>192</v>
      </c>
      <c r="B35" s="605"/>
      <c r="C35" s="605"/>
      <c r="D35" s="606"/>
      <c r="E35" s="113">
        <v>16.773945623979248</v>
      </c>
      <c r="F35" s="114">
        <v>1746</v>
      </c>
      <c r="G35" s="114">
        <v>1854</v>
      </c>
      <c r="H35" s="114">
        <v>1833</v>
      </c>
      <c r="I35" s="114">
        <v>1866</v>
      </c>
      <c r="J35" s="114">
        <v>1811</v>
      </c>
      <c r="K35" s="318">
        <v>-65</v>
      </c>
      <c r="L35" s="319">
        <v>-3.5891772501380452</v>
      </c>
    </row>
    <row r="36" spans="1:12" s="110" customFormat="1" ht="15" customHeight="1" x14ac:dyDescent="0.2">
      <c r="A36" s="120"/>
      <c r="B36" s="119"/>
      <c r="C36" s="258" t="s">
        <v>106</v>
      </c>
      <c r="E36" s="113">
        <v>40.378006872852232</v>
      </c>
      <c r="F36" s="114">
        <v>705</v>
      </c>
      <c r="G36" s="114">
        <v>729</v>
      </c>
      <c r="H36" s="114">
        <v>711</v>
      </c>
      <c r="I36" s="114">
        <v>711</v>
      </c>
      <c r="J36" s="114">
        <v>682</v>
      </c>
      <c r="K36" s="318">
        <v>23</v>
      </c>
      <c r="L36" s="116">
        <v>3.372434017595308</v>
      </c>
    </row>
    <row r="37" spans="1:12" s="110" customFormat="1" ht="15" customHeight="1" x14ac:dyDescent="0.2">
      <c r="A37" s="120"/>
      <c r="B37" s="119"/>
      <c r="C37" s="258" t="s">
        <v>107</v>
      </c>
      <c r="E37" s="113">
        <v>59.621993127147768</v>
      </c>
      <c r="F37" s="114">
        <v>1041</v>
      </c>
      <c r="G37" s="114">
        <v>1125</v>
      </c>
      <c r="H37" s="114">
        <v>1122</v>
      </c>
      <c r="I37" s="114">
        <v>1155</v>
      </c>
      <c r="J37" s="140">
        <v>1129</v>
      </c>
      <c r="K37" s="114">
        <v>-88</v>
      </c>
      <c r="L37" s="116">
        <v>-7.7945084145261294</v>
      </c>
    </row>
    <row r="38" spans="1:12" s="110" customFormat="1" ht="15" customHeight="1" x14ac:dyDescent="0.2">
      <c r="A38" s="120"/>
      <c r="B38" s="119" t="s">
        <v>328</v>
      </c>
      <c r="C38" s="258"/>
      <c r="E38" s="113">
        <v>57.085214718032475</v>
      </c>
      <c r="F38" s="114">
        <v>5942</v>
      </c>
      <c r="G38" s="114">
        <v>6117</v>
      </c>
      <c r="H38" s="114">
        <v>6148</v>
      </c>
      <c r="I38" s="114">
        <v>6095</v>
      </c>
      <c r="J38" s="140">
        <v>6056</v>
      </c>
      <c r="K38" s="114">
        <v>-114</v>
      </c>
      <c r="L38" s="116">
        <v>-1.8824306472919419</v>
      </c>
    </row>
    <row r="39" spans="1:12" s="110" customFormat="1" ht="15" customHeight="1" x14ac:dyDescent="0.2">
      <c r="A39" s="120"/>
      <c r="B39" s="119"/>
      <c r="C39" s="258" t="s">
        <v>106</v>
      </c>
      <c r="E39" s="113">
        <v>42.342645573880851</v>
      </c>
      <c r="F39" s="115">
        <v>2516</v>
      </c>
      <c r="G39" s="114">
        <v>2585</v>
      </c>
      <c r="H39" s="114">
        <v>2581</v>
      </c>
      <c r="I39" s="114">
        <v>2549</v>
      </c>
      <c r="J39" s="140">
        <v>2511</v>
      </c>
      <c r="K39" s="114">
        <v>5</v>
      </c>
      <c r="L39" s="116">
        <v>0.19912385503783353</v>
      </c>
    </row>
    <row r="40" spans="1:12" s="110" customFormat="1" ht="15" customHeight="1" x14ac:dyDescent="0.2">
      <c r="A40" s="120"/>
      <c r="B40" s="119"/>
      <c r="C40" s="258" t="s">
        <v>107</v>
      </c>
      <c r="E40" s="113">
        <v>57.657354426119149</v>
      </c>
      <c r="F40" s="115">
        <v>3426</v>
      </c>
      <c r="G40" s="114">
        <v>3532</v>
      </c>
      <c r="H40" s="114">
        <v>3567</v>
      </c>
      <c r="I40" s="114">
        <v>3546</v>
      </c>
      <c r="J40" s="140">
        <v>3545</v>
      </c>
      <c r="K40" s="114">
        <v>-119</v>
      </c>
      <c r="L40" s="116">
        <v>-3.3568406205923838</v>
      </c>
    </row>
    <row r="41" spans="1:12" s="110" customFormat="1" ht="15" customHeight="1" x14ac:dyDescent="0.2">
      <c r="A41" s="120"/>
      <c r="B41" s="320" t="s">
        <v>516</v>
      </c>
      <c r="C41" s="258"/>
      <c r="E41" s="113">
        <v>5.8026707656835432</v>
      </c>
      <c r="F41" s="115">
        <v>604</v>
      </c>
      <c r="G41" s="114">
        <v>620</v>
      </c>
      <c r="H41" s="114">
        <v>599</v>
      </c>
      <c r="I41" s="114">
        <v>572</v>
      </c>
      <c r="J41" s="140">
        <v>567</v>
      </c>
      <c r="K41" s="114">
        <v>37</v>
      </c>
      <c r="L41" s="116">
        <v>6.5255731922398592</v>
      </c>
    </row>
    <row r="42" spans="1:12" s="110" customFormat="1" ht="15" customHeight="1" x14ac:dyDescent="0.2">
      <c r="A42" s="120"/>
      <c r="B42" s="119"/>
      <c r="C42" s="268" t="s">
        <v>106</v>
      </c>
      <c r="D42" s="182"/>
      <c r="E42" s="113">
        <v>51.324503311258276</v>
      </c>
      <c r="F42" s="115">
        <v>310</v>
      </c>
      <c r="G42" s="114">
        <v>310</v>
      </c>
      <c r="H42" s="114">
        <v>298</v>
      </c>
      <c r="I42" s="114">
        <v>291</v>
      </c>
      <c r="J42" s="140">
        <v>295</v>
      </c>
      <c r="K42" s="114">
        <v>15</v>
      </c>
      <c r="L42" s="116">
        <v>5.0847457627118642</v>
      </c>
    </row>
    <row r="43" spans="1:12" s="110" customFormat="1" ht="15" customHeight="1" x14ac:dyDescent="0.2">
      <c r="A43" s="120"/>
      <c r="B43" s="119"/>
      <c r="C43" s="268" t="s">
        <v>107</v>
      </c>
      <c r="D43" s="182"/>
      <c r="E43" s="113">
        <v>48.675496688741724</v>
      </c>
      <c r="F43" s="115">
        <v>294</v>
      </c>
      <c r="G43" s="114">
        <v>310</v>
      </c>
      <c r="H43" s="114">
        <v>301</v>
      </c>
      <c r="I43" s="114">
        <v>281</v>
      </c>
      <c r="J43" s="140">
        <v>272</v>
      </c>
      <c r="K43" s="114">
        <v>22</v>
      </c>
      <c r="L43" s="116">
        <v>8.0882352941176467</v>
      </c>
    </row>
    <row r="44" spans="1:12" s="110" customFormat="1" ht="15" customHeight="1" x14ac:dyDescent="0.2">
      <c r="A44" s="120"/>
      <c r="B44" s="119" t="s">
        <v>205</v>
      </c>
      <c r="C44" s="268"/>
      <c r="D44" s="182"/>
      <c r="E44" s="113">
        <v>20.338168892304736</v>
      </c>
      <c r="F44" s="115">
        <v>2117</v>
      </c>
      <c r="G44" s="114">
        <v>2299</v>
      </c>
      <c r="H44" s="114">
        <v>2316</v>
      </c>
      <c r="I44" s="114">
        <v>2303</v>
      </c>
      <c r="J44" s="140">
        <v>2388</v>
      </c>
      <c r="K44" s="114">
        <v>-271</v>
      </c>
      <c r="L44" s="116">
        <v>-11.348408710217756</v>
      </c>
    </row>
    <row r="45" spans="1:12" s="110" customFormat="1" ht="15" customHeight="1" x14ac:dyDescent="0.2">
      <c r="A45" s="120"/>
      <c r="B45" s="119"/>
      <c r="C45" s="268" t="s">
        <v>106</v>
      </c>
      <c r="D45" s="182"/>
      <c r="E45" s="113">
        <v>34.766178554558337</v>
      </c>
      <c r="F45" s="115">
        <v>736</v>
      </c>
      <c r="G45" s="114">
        <v>814</v>
      </c>
      <c r="H45" s="114">
        <v>827</v>
      </c>
      <c r="I45" s="114">
        <v>821</v>
      </c>
      <c r="J45" s="140">
        <v>841</v>
      </c>
      <c r="K45" s="114">
        <v>-105</v>
      </c>
      <c r="L45" s="116">
        <v>-12.485136741973841</v>
      </c>
    </row>
    <row r="46" spans="1:12" s="110" customFormat="1" ht="15" customHeight="1" x14ac:dyDescent="0.2">
      <c r="A46" s="123"/>
      <c r="B46" s="124"/>
      <c r="C46" s="260" t="s">
        <v>107</v>
      </c>
      <c r="D46" s="261"/>
      <c r="E46" s="125">
        <v>65.233821445441663</v>
      </c>
      <c r="F46" s="143">
        <v>1381</v>
      </c>
      <c r="G46" s="144">
        <v>1485</v>
      </c>
      <c r="H46" s="144">
        <v>1489</v>
      </c>
      <c r="I46" s="144">
        <v>1482</v>
      </c>
      <c r="J46" s="145">
        <v>1547</v>
      </c>
      <c r="K46" s="144">
        <v>-166</v>
      </c>
      <c r="L46" s="146">
        <v>-10.730446024563671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10409</v>
      </c>
      <c r="E11" s="114">
        <v>10890</v>
      </c>
      <c r="F11" s="114">
        <v>10896</v>
      </c>
      <c r="G11" s="114">
        <v>10836</v>
      </c>
      <c r="H11" s="140">
        <v>10822</v>
      </c>
      <c r="I11" s="115">
        <v>-413</v>
      </c>
      <c r="J11" s="116">
        <v>-3.8163001293661063</v>
      </c>
    </row>
    <row r="12" spans="1:15" s="110" customFormat="1" ht="24.95" customHeight="1" x14ac:dyDescent="0.2">
      <c r="A12" s="193" t="s">
        <v>132</v>
      </c>
      <c r="B12" s="194" t="s">
        <v>133</v>
      </c>
      <c r="C12" s="113">
        <v>0.5860313190508214</v>
      </c>
      <c r="D12" s="115">
        <v>61</v>
      </c>
      <c r="E12" s="114">
        <v>60</v>
      </c>
      <c r="F12" s="114">
        <v>61</v>
      </c>
      <c r="G12" s="114">
        <v>63</v>
      </c>
      <c r="H12" s="140">
        <v>61</v>
      </c>
      <c r="I12" s="115">
        <v>0</v>
      </c>
      <c r="J12" s="116">
        <v>0</v>
      </c>
    </row>
    <row r="13" spans="1:15" s="110" customFormat="1" ht="24.95" customHeight="1" x14ac:dyDescent="0.2">
      <c r="A13" s="193" t="s">
        <v>134</v>
      </c>
      <c r="B13" s="199" t="s">
        <v>214</v>
      </c>
      <c r="C13" s="113">
        <v>0.72053031030838699</v>
      </c>
      <c r="D13" s="115">
        <v>75</v>
      </c>
      <c r="E13" s="114">
        <v>78</v>
      </c>
      <c r="F13" s="114">
        <v>65</v>
      </c>
      <c r="G13" s="114">
        <v>65</v>
      </c>
      <c r="H13" s="140">
        <v>59</v>
      </c>
      <c r="I13" s="115">
        <v>16</v>
      </c>
      <c r="J13" s="116">
        <v>27.118644067796609</v>
      </c>
    </row>
    <row r="14" spans="1:15" s="287" customFormat="1" ht="24.95" customHeight="1" x14ac:dyDescent="0.2">
      <c r="A14" s="193" t="s">
        <v>215</v>
      </c>
      <c r="B14" s="199" t="s">
        <v>137</v>
      </c>
      <c r="C14" s="113">
        <v>6.4367374387549239</v>
      </c>
      <c r="D14" s="115">
        <v>670</v>
      </c>
      <c r="E14" s="114">
        <v>693</v>
      </c>
      <c r="F14" s="114">
        <v>724</v>
      </c>
      <c r="G14" s="114">
        <v>734</v>
      </c>
      <c r="H14" s="140">
        <v>714</v>
      </c>
      <c r="I14" s="115">
        <v>-44</v>
      </c>
      <c r="J14" s="116">
        <v>-6.1624649859943981</v>
      </c>
      <c r="K14" s="110"/>
      <c r="L14" s="110"/>
      <c r="M14" s="110"/>
      <c r="N14" s="110"/>
      <c r="O14" s="110"/>
    </row>
    <row r="15" spans="1:15" s="110" customFormat="1" ht="24.95" customHeight="1" x14ac:dyDescent="0.2">
      <c r="A15" s="193" t="s">
        <v>216</v>
      </c>
      <c r="B15" s="199" t="s">
        <v>217</v>
      </c>
      <c r="C15" s="113">
        <v>3.0262273032952254</v>
      </c>
      <c r="D15" s="115">
        <v>315</v>
      </c>
      <c r="E15" s="114">
        <v>330</v>
      </c>
      <c r="F15" s="114">
        <v>352</v>
      </c>
      <c r="G15" s="114">
        <v>355</v>
      </c>
      <c r="H15" s="140">
        <v>348</v>
      </c>
      <c r="I15" s="115">
        <v>-33</v>
      </c>
      <c r="J15" s="116">
        <v>-9.4827586206896548</v>
      </c>
    </row>
    <row r="16" spans="1:15" s="287" customFormat="1" ht="24.95" customHeight="1" x14ac:dyDescent="0.2">
      <c r="A16" s="193" t="s">
        <v>218</v>
      </c>
      <c r="B16" s="199" t="s">
        <v>141</v>
      </c>
      <c r="C16" s="113">
        <v>2.7956576039965415</v>
      </c>
      <c r="D16" s="115">
        <v>291</v>
      </c>
      <c r="E16" s="114">
        <v>298</v>
      </c>
      <c r="F16" s="114">
        <v>302</v>
      </c>
      <c r="G16" s="114">
        <v>308</v>
      </c>
      <c r="H16" s="140">
        <v>303</v>
      </c>
      <c r="I16" s="115">
        <v>-12</v>
      </c>
      <c r="J16" s="116">
        <v>-3.9603960396039604</v>
      </c>
      <c r="K16" s="110"/>
      <c r="L16" s="110"/>
      <c r="M16" s="110"/>
      <c r="N16" s="110"/>
      <c r="O16" s="110"/>
    </row>
    <row r="17" spans="1:15" s="110" customFormat="1" ht="24.95" customHeight="1" x14ac:dyDescent="0.2">
      <c r="A17" s="193" t="s">
        <v>142</v>
      </c>
      <c r="B17" s="199" t="s">
        <v>220</v>
      </c>
      <c r="C17" s="113">
        <v>0.61485253146315688</v>
      </c>
      <c r="D17" s="115">
        <v>64</v>
      </c>
      <c r="E17" s="114">
        <v>65</v>
      </c>
      <c r="F17" s="114">
        <v>70</v>
      </c>
      <c r="G17" s="114">
        <v>71</v>
      </c>
      <c r="H17" s="140">
        <v>63</v>
      </c>
      <c r="I17" s="115">
        <v>1</v>
      </c>
      <c r="J17" s="116">
        <v>1.5873015873015872</v>
      </c>
    </row>
    <row r="18" spans="1:15" s="287" customFormat="1" ht="24.95" customHeight="1" x14ac:dyDescent="0.2">
      <c r="A18" s="201" t="s">
        <v>144</v>
      </c>
      <c r="B18" s="202" t="s">
        <v>145</v>
      </c>
      <c r="C18" s="113">
        <v>6.484772792775483</v>
      </c>
      <c r="D18" s="115">
        <v>675</v>
      </c>
      <c r="E18" s="114">
        <v>661</v>
      </c>
      <c r="F18" s="114">
        <v>668</v>
      </c>
      <c r="G18" s="114">
        <v>673</v>
      </c>
      <c r="H18" s="140">
        <v>652</v>
      </c>
      <c r="I18" s="115">
        <v>23</v>
      </c>
      <c r="J18" s="116">
        <v>3.5276073619631902</v>
      </c>
      <c r="K18" s="110"/>
      <c r="L18" s="110"/>
      <c r="M18" s="110"/>
      <c r="N18" s="110"/>
      <c r="O18" s="110"/>
    </row>
    <row r="19" spans="1:15" s="110" customFormat="1" ht="24.95" customHeight="1" x14ac:dyDescent="0.2">
      <c r="A19" s="193" t="s">
        <v>146</v>
      </c>
      <c r="B19" s="199" t="s">
        <v>147</v>
      </c>
      <c r="C19" s="113">
        <v>19.194927466615429</v>
      </c>
      <c r="D19" s="115">
        <v>1998</v>
      </c>
      <c r="E19" s="114">
        <v>2100</v>
      </c>
      <c r="F19" s="114">
        <v>2081</v>
      </c>
      <c r="G19" s="114">
        <v>2050</v>
      </c>
      <c r="H19" s="140">
        <v>2089</v>
      </c>
      <c r="I19" s="115">
        <v>-91</v>
      </c>
      <c r="J19" s="116">
        <v>-4.3561512685495449</v>
      </c>
    </row>
    <row r="20" spans="1:15" s="287" customFormat="1" ht="24.95" customHeight="1" x14ac:dyDescent="0.2">
      <c r="A20" s="193" t="s">
        <v>148</v>
      </c>
      <c r="B20" s="199" t="s">
        <v>149</v>
      </c>
      <c r="C20" s="113">
        <v>9.2035738303391295</v>
      </c>
      <c r="D20" s="115">
        <v>958</v>
      </c>
      <c r="E20" s="114">
        <v>997</v>
      </c>
      <c r="F20" s="114">
        <v>974</v>
      </c>
      <c r="G20" s="114">
        <v>917</v>
      </c>
      <c r="H20" s="140">
        <v>927</v>
      </c>
      <c r="I20" s="115">
        <v>31</v>
      </c>
      <c r="J20" s="116">
        <v>3.3441208198489751</v>
      </c>
      <c r="K20" s="110"/>
      <c r="L20" s="110"/>
      <c r="M20" s="110"/>
      <c r="N20" s="110"/>
      <c r="O20" s="110"/>
    </row>
    <row r="21" spans="1:15" s="110" customFormat="1" ht="24.95" customHeight="1" x14ac:dyDescent="0.2">
      <c r="A21" s="201" t="s">
        <v>150</v>
      </c>
      <c r="B21" s="202" t="s">
        <v>151</v>
      </c>
      <c r="C21" s="113">
        <v>11.393985973676626</v>
      </c>
      <c r="D21" s="115">
        <v>1186</v>
      </c>
      <c r="E21" s="114">
        <v>1336</v>
      </c>
      <c r="F21" s="114">
        <v>1350</v>
      </c>
      <c r="G21" s="114">
        <v>1349</v>
      </c>
      <c r="H21" s="140">
        <v>1304</v>
      </c>
      <c r="I21" s="115">
        <v>-118</v>
      </c>
      <c r="J21" s="116">
        <v>-9.0490797546012267</v>
      </c>
    </row>
    <row r="22" spans="1:15" s="110" customFormat="1" ht="24.95" customHeight="1" x14ac:dyDescent="0.2">
      <c r="A22" s="201" t="s">
        <v>152</v>
      </c>
      <c r="B22" s="199" t="s">
        <v>153</v>
      </c>
      <c r="C22" s="113">
        <v>1.4122394082044385</v>
      </c>
      <c r="D22" s="115">
        <v>147</v>
      </c>
      <c r="E22" s="114">
        <v>144</v>
      </c>
      <c r="F22" s="114">
        <v>145</v>
      </c>
      <c r="G22" s="114">
        <v>155</v>
      </c>
      <c r="H22" s="140">
        <v>151</v>
      </c>
      <c r="I22" s="115">
        <v>-4</v>
      </c>
      <c r="J22" s="116">
        <v>-2.6490066225165565</v>
      </c>
    </row>
    <row r="23" spans="1:15" s="110" customFormat="1" ht="24.95" customHeight="1" x14ac:dyDescent="0.2">
      <c r="A23" s="193" t="s">
        <v>154</v>
      </c>
      <c r="B23" s="199" t="s">
        <v>155</v>
      </c>
      <c r="C23" s="113">
        <v>1.3449899125756557</v>
      </c>
      <c r="D23" s="115">
        <v>140</v>
      </c>
      <c r="E23" s="114">
        <v>137</v>
      </c>
      <c r="F23" s="114">
        <v>143</v>
      </c>
      <c r="G23" s="114">
        <v>141</v>
      </c>
      <c r="H23" s="140">
        <v>143</v>
      </c>
      <c r="I23" s="115">
        <v>-3</v>
      </c>
      <c r="J23" s="116">
        <v>-2.0979020979020979</v>
      </c>
    </row>
    <row r="24" spans="1:15" s="110" customFormat="1" ht="24.95" customHeight="1" x14ac:dyDescent="0.2">
      <c r="A24" s="193" t="s">
        <v>156</v>
      </c>
      <c r="B24" s="199" t="s">
        <v>221</v>
      </c>
      <c r="C24" s="113">
        <v>8.1179748294744929</v>
      </c>
      <c r="D24" s="115">
        <v>845</v>
      </c>
      <c r="E24" s="114">
        <v>873</v>
      </c>
      <c r="F24" s="114">
        <v>855</v>
      </c>
      <c r="G24" s="114">
        <v>859</v>
      </c>
      <c r="H24" s="140">
        <v>856</v>
      </c>
      <c r="I24" s="115">
        <v>-11</v>
      </c>
      <c r="J24" s="116">
        <v>-1.2850467289719627</v>
      </c>
    </row>
    <row r="25" spans="1:15" s="110" customFormat="1" ht="24.95" customHeight="1" x14ac:dyDescent="0.2">
      <c r="A25" s="193" t="s">
        <v>222</v>
      </c>
      <c r="B25" s="204" t="s">
        <v>159</v>
      </c>
      <c r="C25" s="113">
        <v>7.8681909885675854</v>
      </c>
      <c r="D25" s="115">
        <v>819</v>
      </c>
      <c r="E25" s="114">
        <v>876</v>
      </c>
      <c r="F25" s="114">
        <v>894</v>
      </c>
      <c r="G25" s="114">
        <v>924</v>
      </c>
      <c r="H25" s="140">
        <v>948</v>
      </c>
      <c r="I25" s="115">
        <v>-129</v>
      </c>
      <c r="J25" s="116">
        <v>-13.60759493670886</v>
      </c>
    </row>
    <row r="26" spans="1:15" s="110" customFormat="1" ht="24.95" customHeight="1" x14ac:dyDescent="0.2">
      <c r="A26" s="201">
        <v>782.78300000000002</v>
      </c>
      <c r="B26" s="203" t="s">
        <v>160</v>
      </c>
      <c r="C26" s="113">
        <v>0.63406667307138054</v>
      </c>
      <c r="D26" s="115">
        <v>66</v>
      </c>
      <c r="E26" s="114">
        <v>66</v>
      </c>
      <c r="F26" s="114">
        <v>67</v>
      </c>
      <c r="G26" s="114">
        <v>71</v>
      </c>
      <c r="H26" s="140">
        <v>73</v>
      </c>
      <c r="I26" s="115">
        <v>-7</v>
      </c>
      <c r="J26" s="116">
        <v>-9.5890410958904102</v>
      </c>
    </row>
    <row r="27" spans="1:15" s="110" customFormat="1" ht="24.95" customHeight="1" x14ac:dyDescent="0.2">
      <c r="A27" s="193" t="s">
        <v>161</v>
      </c>
      <c r="B27" s="199" t="s">
        <v>162</v>
      </c>
      <c r="C27" s="113">
        <v>0.88385051397828807</v>
      </c>
      <c r="D27" s="115">
        <v>92</v>
      </c>
      <c r="E27" s="114">
        <v>96</v>
      </c>
      <c r="F27" s="114">
        <v>97</v>
      </c>
      <c r="G27" s="114">
        <v>95</v>
      </c>
      <c r="H27" s="140">
        <v>97</v>
      </c>
      <c r="I27" s="115">
        <v>-5</v>
      </c>
      <c r="J27" s="116">
        <v>-5.1546391752577323</v>
      </c>
    </row>
    <row r="28" spans="1:15" s="110" customFormat="1" ht="24.95" customHeight="1" x14ac:dyDescent="0.2">
      <c r="A28" s="193" t="s">
        <v>163</v>
      </c>
      <c r="B28" s="199" t="s">
        <v>164</v>
      </c>
      <c r="C28" s="113">
        <v>1.6524161783072342</v>
      </c>
      <c r="D28" s="115">
        <v>172</v>
      </c>
      <c r="E28" s="114">
        <v>179</v>
      </c>
      <c r="F28" s="114">
        <v>178</v>
      </c>
      <c r="G28" s="114">
        <v>168</v>
      </c>
      <c r="H28" s="140">
        <v>172</v>
      </c>
      <c r="I28" s="115">
        <v>0</v>
      </c>
      <c r="J28" s="116">
        <v>0</v>
      </c>
    </row>
    <row r="29" spans="1:15" s="110" customFormat="1" ht="24.95" customHeight="1" x14ac:dyDescent="0.2">
      <c r="A29" s="193">
        <v>86</v>
      </c>
      <c r="B29" s="199" t="s">
        <v>165</v>
      </c>
      <c r="C29" s="113">
        <v>6.2157748102603518</v>
      </c>
      <c r="D29" s="115">
        <v>647</v>
      </c>
      <c r="E29" s="114">
        <v>659</v>
      </c>
      <c r="F29" s="114">
        <v>657</v>
      </c>
      <c r="G29" s="114">
        <v>646</v>
      </c>
      <c r="H29" s="140">
        <v>644</v>
      </c>
      <c r="I29" s="115">
        <v>3</v>
      </c>
      <c r="J29" s="116">
        <v>0.46583850931677018</v>
      </c>
    </row>
    <row r="30" spans="1:15" s="110" customFormat="1" ht="24.95" customHeight="1" x14ac:dyDescent="0.2">
      <c r="A30" s="193">
        <v>87.88</v>
      </c>
      <c r="B30" s="204" t="s">
        <v>166</v>
      </c>
      <c r="C30" s="113">
        <v>5.9755980401575561</v>
      </c>
      <c r="D30" s="115">
        <v>622</v>
      </c>
      <c r="E30" s="114">
        <v>633</v>
      </c>
      <c r="F30" s="114">
        <v>648</v>
      </c>
      <c r="G30" s="114">
        <v>657</v>
      </c>
      <c r="H30" s="140">
        <v>668</v>
      </c>
      <c r="I30" s="115">
        <v>-46</v>
      </c>
      <c r="J30" s="116">
        <v>-6.88622754491018</v>
      </c>
    </row>
    <row r="31" spans="1:15" s="110" customFormat="1" ht="24.95" customHeight="1" x14ac:dyDescent="0.2">
      <c r="A31" s="193" t="s">
        <v>167</v>
      </c>
      <c r="B31" s="199" t="s">
        <v>168</v>
      </c>
      <c r="C31" s="113">
        <v>11.874339513882218</v>
      </c>
      <c r="D31" s="115">
        <v>1236</v>
      </c>
      <c r="E31" s="114">
        <v>1302</v>
      </c>
      <c r="F31" s="114">
        <v>1289</v>
      </c>
      <c r="G31" s="114">
        <v>1269</v>
      </c>
      <c r="H31" s="140">
        <v>1264</v>
      </c>
      <c r="I31" s="115">
        <v>-28</v>
      </c>
      <c r="J31" s="116">
        <v>-2.2151898734177213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0.5860313190508214</v>
      </c>
      <c r="D34" s="115">
        <v>61</v>
      </c>
      <c r="E34" s="114">
        <v>60</v>
      </c>
      <c r="F34" s="114">
        <v>61</v>
      </c>
      <c r="G34" s="114">
        <v>63</v>
      </c>
      <c r="H34" s="140">
        <v>61</v>
      </c>
      <c r="I34" s="115">
        <v>0</v>
      </c>
      <c r="J34" s="116">
        <v>0</v>
      </c>
    </row>
    <row r="35" spans="1:10" s="110" customFormat="1" ht="24.95" customHeight="1" x14ac:dyDescent="0.2">
      <c r="A35" s="292" t="s">
        <v>171</v>
      </c>
      <c r="B35" s="293" t="s">
        <v>172</v>
      </c>
      <c r="C35" s="113">
        <v>13.642040541838794</v>
      </c>
      <c r="D35" s="115">
        <v>1420</v>
      </c>
      <c r="E35" s="114">
        <v>1432</v>
      </c>
      <c r="F35" s="114">
        <v>1457</v>
      </c>
      <c r="G35" s="114">
        <v>1472</v>
      </c>
      <c r="H35" s="140">
        <v>1425</v>
      </c>
      <c r="I35" s="115">
        <v>-5</v>
      </c>
      <c r="J35" s="116">
        <v>-0.35087719298245612</v>
      </c>
    </row>
    <row r="36" spans="1:10" s="110" customFormat="1" ht="24.95" customHeight="1" x14ac:dyDescent="0.2">
      <c r="A36" s="294" t="s">
        <v>173</v>
      </c>
      <c r="B36" s="295" t="s">
        <v>174</v>
      </c>
      <c r="C36" s="125">
        <v>85.771928139110386</v>
      </c>
      <c r="D36" s="143">
        <v>8928</v>
      </c>
      <c r="E36" s="144">
        <v>9398</v>
      </c>
      <c r="F36" s="144">
        <v>9378</v>
      </c>
      <c r="G36" s="144">
        <v>9301</v>
      </c>
      <c r="H36" s="145">
        <v>9336</v>
      </c>
      <c r="I36" s="143">
        <v>-408</v>
      </c>
      <c r="J36" s="146">
        <v>-4.3701799485861184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10409</v>
      </c>
      <c r="F11" s="264">
        <v>10890</v>
      </c>
      <c r="G11" s="264">
        <v>10896</v>
      </c>
      <c r="H11" s="264">
        <v>10836</v>
      </c>
      <c r="I11" s="265">
        <v>10822</v>
      </c>
      <c r="J11" s="263">
        <v>-413</v>
      </c>
      <c r="K11" s="266">
        <v>-3.8163001293661063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39.408204438466711</v>
      </c>
      <c r="E13" s="115">
        <v>4102</v>
      </c>
      <c r="F13" s="114">
        <v>4225</v>
      </c>
      <c r="G13" s="114">
        <v>4266</v>
      </c>
      <c r="H13" s="114">
        <v>4270</v>
      </c>
      <c r="I13" s="140">
        <v>4294</v>
      </c>
      <c r="J13" s="115">
        <v>-192</v>
      </c>
      <c r="K13" s="116">
        <v>-4.4713553795994407</v>
      </c>
    </row>
    <row r="14" spans="1:15" ht="15.95" customHeight="1" x14ac:dyDescent="0.2">
      <c r="A14" s="306" t="s">
        <v>230</v>
      </c>
      <c r="B14" s="307"/>
      <c r="C14" s="308"/>
      <c r="D14" s="113">
        <v>49.082524738207319</v>
      </c>
      <c r="E14" s="115">
        <v>5109</v>
      </c>
      <c r="F14" s="114">
        <v>5430</v>
      </c>
      <c r="G14" s="114">
        <v>5410</v>
      </c>
      <c r="H14" s="114">
        <v>5387</v>
      </c>
      <c r="I14" s="140">
        <v>5350</v>
      </c>
      <c r="J14" s="115">
        <v>-241</v>
      </c>
      <c r="K14" s="116">
        <v>-4.5046728971962615</v>
      </c>
    </row>
    <row r="15" spans="1:15" ht="15.95" customHeight="1" x14ac:dyDescent="0.2">
      <c r="A15" s="306" t="s">
        <v>231</v>
      </c>
      <c r="B15" s="307"/>
      <c r="C15" s="308"/>
      <c r="D15" s="113">
        <v>5.0821404553751561</v>
      </c>
      <c r="E15" s="115">
        <v>529</v>
      </c>
      <c r="F15" s="114">
        <v>548</v>
      </c>
      <c r="G15" s="114">
        <v>543</v>
      </c>
      <c r="H15" s="114">
        <v>488</v>
      </c>
      <c r="I15" s="140">
        <v>501</v>
      </c>
      <c r="J15" s="115">
        <v>28</v>
      </c>
      <c r="K15" s="116">
        <v>5.5888223552894214</v>
      </c>
    </row>
    <row r="16" spans="1:15" ht="15.95" customHeight="1" x14ac:dyDescent="0.2">
      <c r="A16" s="306" t="s">
        <v>232</v>
      </c>
      <c r="B16" s="307"/>
      <c r="C16" s="308"/>
      <c r="D16" s="113">
        <v>2.7764434623883179</v>
      </c>
      <c r="E16" s="115">
        <v>289</v>
      </c>
      <c r="F16" s="114">
        <v>281</v>
      </c>
      <c r="G16" s="114">
        <v>278</v>
      </c>
      <c r="H16" s="114">
        <v>276</v>
      </c>
      <c r="I16" s="140">
        <v>271</v>
      </c>
      <c r="J16" s="115">
        <v>18</v>
      </c>
      <c r="K16" s="116">
        <v>6.6420664206642064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0.5187818234220386</v>
      </c>
      <c r="E18" s="115">
        <v>54</v>
      </c>
      <c r="F18" s="114">
        <v>56</v>
      </c>
      <c r="G18" s="114">
        <v>54</v>
      </c>
      <c r="H18" s="114">
        <v>52</v>
      </c>
      <c r="I18" s="140">
        <v>51</v>
      </c>
      <c r="J18" s="115">
        <v>3</v>
      </c>
      <c r="K18" s="116">
        <v>5.882352941176471</v>
      </c>
    </row>
    <row r="19" spans="1:11" ht="14.1" customHeight="1" x14ac:dyDescent="0.2">
      <c r="A19" s="306" t="s">
        <v>235</v>
      </c>
      <c r="B19" s="307" t="s">
        <v>236</v>
      </c>
      <c r="C19" s="308"/>
      <c r="D19" s="113">
        <v>0.21135555769046019</v>
      </c>
      <c r="E19" s="115">
        <v>22</v>
      </c>
      <c r="F19" s="114">
        <v>22</v>
      </c>
      <c r="G19" s="114">
        <v>23</v>
      </c>
      <c r="H19" s="114">
        <v>19</v>
      </c>
      <c r="I19" s="140">
        <v>19</v>
      </c>
      <c r="J19" s="115">
        <v>3</v>
      </c>
      <c r="K19" s="116">
        <v>15.789473684210526</v>
      </c>
    </row>
    <row r="20" spans="1:11" ht="14.1" customHeight="1" x14ac:dyDescent="0.2">
      <c r="A20" s="306">
        <v>12</v>
      </c>
      <c r="B20" s="307" t="s">
        <v>237</v>
      </c>
      <c r="C20" s="308"/>
      <c r="D20" s="113">
        <v>1.1432414256893073</v>
      </c>
      <c r="E20" s="115">
        <v>119</v>
      </c>
      <c r="F20" s="114">
        <v>121</v>
      </c>
      <c r="G20" s="114">
        <v>126</v>
      </c>
      <c r="H20" s="114">
        <v>131</v>
      </c>
      <c r="I20" s="140">
        <v>114</v>
      </c>
      <c r="J20" s="115">
        <v>5</v>
      </c>
      <c r="K20" s="116">
        <v>4.3859649122807021</v>
      </c>
    </row>
    <row r="21" spans="1:11" ht="14.1" customHeight="1" x14ac:dyDescent="0.2">
      <c r="A21" s="306">
        <v>21</v>
      </c>
      <c r="B21" s="307" t="s">
        <v>238</v>
      </c>
      <c r="C21" s="308"/>
      <c r="D21" s="113">
        <v>0.14410606206167739</v>
      </c>
      <c r="E21" s="115">
        <v>15</v>
      </c>
      <c r="F21" s="114">
        <v>19</v>
      </c>
      <c r="G21" s="114">
        <v>20</v>
      </c>
      <c r="H21" s="114">
        <v>18</v>
      </c>
      <c r="I21" s="140">
        <v>15</v>
      </c>
      <c r="J21" s="115">
        <v>0</v>
      </c>
      <c r="K21" s="116">
        <v>0</v>
      </c>
    </row>
    <row r="22" spans="1:11" ht="14.1" customHeight="1" x14ac:dyDescent="0.2">
      <c r="A22" s="306">
        <v>22</v>
      </c>
      <c r="B22" s="307" t="s">
        <v>239</v>
      </c>
      <c r="C22" s="308"/>
      <c r="D22" s="113">
        <v>0.48035354020559129</v>
      </c>
      <c r="E22" s="115">
        <v>50</v>
      </c>
      <c r="F22" s="114">
        <v>47</v>
      </c>
      <c r="G22" s="114">
        <v>41</v>
      </c>
      <c r="H22" s="114">
        <v>45</v>
      </c>
      <c r="I22" s="140">
        <v>46</v>
      </c>
      <c r="J22" s="115">
        <v>4</v>
      </c>
      <c r="K22" s="116">
        <v>8.695652173913043</v>
      </c>
    </row>
    <row r="23" spans="1:11" ht="14.1" customHeight="1" x14ac:dyDescent="0.2">
      <c r="A23" s="306">
        <v>23</v>
      </c>
      <c r="B23" s="307" t="s">
        <v>240</v>
      </c>
      <c r="C23" s="308"/>
      <c r="D23" s="113">
        <v>0.78777980593716979</v>
      </c>
      <c r="E23" s="115">
        <v>82</v>
      </c>
      <c r="F23" s="114">
        <v>84</v>
      </c>
      <c r="G23" s="114">
        <v>90</v>
      </c>
      <c r="H23" s="114">
        <v>91</v>
      </c>
      <c r="I23" s="140">
        <v>86</v>
      </c>
      <c r="J23" s="115">
        <v>-4</v>
      </c>
      <c r="K23" s="116">
        <v>-4.6511627906976747</v>
      </c>
    </row>
    <row r="24" spans="1:11" ht="14.1" customHeight="1" x14ac:dyDescent="0.2">
      <c r="A24" s="306">
        <v>24</v>
      </c>
      <c r="B24" s="307" t="s">
        <v>241</v>
      </c>
      <c r="C24" s="308"/>
      <c r="D24" s="113">
        <v>0.83581515995772893</v>
      </c>
      <c r="E24" s="115">
        <v>87</v>
      </c>
      <c r="F24" s="114">
        <v>92</v>
      </c>
      <c r="G24" s="114">
        <v>99</v>
      </c>
      <c r="H24" s="114">
        <v>103</v>
      </c>
      <c r="I24" s="140">
        <v>104</v>
      </c>
      <c r="J24" s="115">
        <v>-17</v>
      </c>
      <c r="K24" s="116">
        <v>-16.346153846153847</v>
      </c>
    </row>
    <row r="25" spans="1:11" ht="14.1" customHeight="1" x14ac:dyDescent="0.2">
      <c r="A25" s="306">
        <v>25</v>
      </c>
      <c r="B25" s="307" t="s">
        <v>242</v>
      </c>
      <c r="C25" s="308"/>
      <c r="D25" s="113">
        <v>1.2200979921222019</v>
      </c>
      <c r="E25" s="115">
        <v>127</v>
      </c>
      <c r="F25" s="114">
        <v>135</v>
      </c>
      <c r="G25" s="114">
        <v>131</v>
      </c>
      <c r="H25" s="114">
        <v>120</v>
      </c>
      <c r="I25" s="140">
        <v>119</v>
      </c>
      <c r="J25" s="115">
        <v>8</v>
      </c>
      <c r="K25" s="116">
        <v>6.7226890756302522</v>
      </c>
    </row>
    <row r="26" spans="1:11" ht="14.1" customHeight="1" x14ac:dyDescent="0.2">
      <c r="A26" s="306">
        <v>26</v>
      </c>
      <c r="B26" s="307" t="s">
        <v>243</v>
      </c>
      <c r="C26" s="308"/>
      <c r="D26" s="113">
        <v>0.84542223076184075</v>
      </c>
      <c r="E26" s="115">
        <v>88</v>
      </c>
      <c r="F26" s="114">
        <v>92</v>
      </c>
      <c r="G26" s="114">
        <v>86</v>
      </c>
      <c r="H26" s="114">
        <v>92</v>
      </c>
      <c r="I26" s="140">
        <v>84</v>
      </c>
      <c r="J26" s="115">
        <v>4</v>
      </c>
      <c r="K26" s="116">
        <v>4.7619047619047619</v>
      </c>
    </row>
    <row r="27" spans="1:11" ht="14.1" customHeight="1" x14ac:dyDescent="0.2">
      <c r="A27" s="306">
        <v>27</v>
      </c>
      <c r="B27" s="307" t="s">
        <v>244</v>
      </c>
      <c r="C27" s="308"/>
      <c r="D27" s="113">
        <v>0.24017677010279564</v>
      </c>
      <c r="E27" s="115">
        <v>25</v>
      </c>
      <c r="F27" s="114">
        <v>27</v>
      </c>
      <c r="G27" s="114">
        <v>24</v>
      </c>
      <c r="H27" s="114">
        <v>21</v>
      </c>
      <c r="I27" s="140">
        <v>19</v>
      </c>
      <c r="J27" s="115">
        <v>6</v>
      </c>
      <c r="K27" s="116">
        <v>31.578947368421051</v>
      </c>
    </row>
    <row r="28" spans="1:11" ht="14.1" customHeight="1" x14ac:dyDescent="0.2">
      <c r="A28" s="306">
        <v>28</v>
      </c>
      <c r="B28" s="307" t="s">
        <v>245</v>
      </c>
      <c r="C28" s="308"/>
      <c r="D28" s="113">
        <v>0.26899798251513113</v>
      </c>
      <c r="E28" s="115">
        <v>28</v>
      </c>
      <c r="F28" s="114">
        <v>28</v>
      </c>
      <c r="G28" s="114">
        <v>35</v>
      </c>
      <c r="H28" s="114">
        <v>33</v>
      </c>
      <c r="I28" s="140">
        <v>38</v>
      </c>
      <c r="J28" s="115">
        <v>-10</v>
      </c>
      <c r="K28" s="116">
        <v>-26.315789473684209</v>
      </c>
    </row>
    <row r="29" spans="1:11" ht="14.1" customHeight="1" x14ac:dyDescent="0.2">
      <c r="A29" s="306">
        <v>29</v>
      </c>
      <c r="B29" s="307" t="s">
        <v>246</v>
      </c>
      <c r="C29" s="308"/>
      <c r="D29" s="113">
        <v>3.0646555865116727</v>
      </c>
      <c r="E29" s="115">
        <v>319</v>
      </c>
      <c r="F29" s="114">
        <v>366</v>
      </c>
      <c r="G29" s="114">
        <v>341</v>
      </c>
      <c r="H29" s="114">
        <v>333</v>
      </c>
      <c r="I29" s="140">
        <v>353</v>
      </c>
      <c r="J29" s="115">
        <v>-34</v>
      </c>
      <c r="K29" s="116">
        <v>-9.6317280453257794</v>
      </c>
    </row>
    <row r="30" spans="1:11" ht="14.1" customHeight="1" x14ac:dyDescent="0.2">
      <c r="A30" s="306" t="s">
        <v>247</v>
      </c>
      <c r="B30" s="307" t="s">
        <v>248</v>
      </c>
      <c r="C30" s="308"/>
      <c r="D30" s="113">
        <v>0.5860313190508214</v>
      </c>
      <c r="E30" s="115">
        <v>61</v>
      </c>
      <c r="F30" s="114">
        <v>65</v>
      </c>
      <c r="G30" s="114">
        <v>68</v>
      </c>
      <c r="H30" s="114">
        <v>65</v>
      </c>
      <c r="I30" s="140">
        <v>66</v>
      </c>
      <c r="J30" s="115">
        <v>-5</v>
      </c>
      <c r="K30" s="116">
        <v>-7.5757575757575761</v>
      </c>
    </row>
    <row r="31" spans="1:11" ht="14.1" customHeight="1" x14ac:dyDescent="0.2">
      <c r="A31" s="306" t="s">
        <v>249</v>
      </c>
      <c r="B31" s="307" t="s">
        <v>250</v>
      </c>
      <c r="C31" s="308"/>
      <c r="D31" s="113">
        <v>2.4786242674608512</v>
      </c>
      <c r="E31" s="115">
        <v>258</v>
      </c>
      <c r="F31" s="114">
        <v>301</v>
      </c>
      <c r="G31" s="114">
        <v>273</v>
      </c>
      <c r="H31" s="114">
        <v>268</v>
      </c>
      <c r="I31" s="140">
        <v>287</v>
      </c>
      <c r="J31" s="115">
        <v>-29</v>
      </c>
      <c r="K31" s="116">
        <v>-10.104529616724738</v>
      </c>
    </row>
    <row r="32" spans="1:11" ht="14.1" customHeight="1" x14ac:dyDescent="0.2">
      <c r="A32" s="306">
        <v>31</v>
      </c>
      <c r="B32" s="307" t="s">
        <v>251</v>
      </c>
      <c r="C32" s="308"/>
      <c r="D32" s="113">
        <v>0.22096262849457202</v>
      </c>
      <c r="E32" s="115">
        <v>23</v>
      </c>
      <c r="F32" s="114">
        <v>25</v>
      </c>
      <c r="G32" s="114">
        <v>22</v>
      </c>
      <c r="H32" s="114">
        <v>23</v>
      </c>
      <c r="I32" s="140">
        <v>23</v>
      </c>
      <c r="J32" s="115">
        <v>0</v>
      </c>
      <c r="K32" s="116">
        <v>0</v>
      </c>
    </row>
    <row r="33" spans="1:11" ht="14.1" customHeight="1" x14ac:dyDescent="0.2">
      <c r="A33" s="306">
        <v>32</v>
      </c>
      <c r="B33" s="307" t="s">
        <v>252</v>
      </c>
      <c r="C33" s="308"/>
      <c r="D33" s="113">
        <v>1.9022000192141415</v>
      </c>
      <c r="E33" s="115">
        <v>198</v>
      </c>
      <c r="F33" s="114">
        <v>180</v>
      </c>
      <c r="G33" s="114">
        <v>187</v>
      </c>
      <c r="H33" s="114">
        <v>192</v>
      </c>
      <c r="I33" s="140">
        <v>191</v>
      </c>
      <c r="J33" s="115">
        <v>7</v>
      </c>
      <c r="K33" s="116">
        <v>3.6649214659685865</v>
      </c>
    </row>
    <row r="34" spans="1:11" ht="14.1" customHeight="1" x14ac:dyDescent="0.2">
      <c r="A34" s="306">
        <v>33</v>
      </c>
      <c r="B34" s="307" t="s">
        <v>253</v>
      </c>
      <c r="C34" s="308"/>
      <c r="D34" s="113">
        <v>0.74935152272072247</v>
      </c>
      <c r="E34" s="115">
        <v>78</v>
      </c>
      <c r="F34" s="114">
        <v>68</v>
      </c>
      <c r="G34" s="114">
        <v>77</v>
      </c>
      <c r="H34" s="114">
        <v>72</v>
      </c>
      <c r="I34" s="140">
        <v>79</v>
      </c>
      <c r="J34" s="115">
        <v>-1</v>
      </c>
      <c r="K34" s="116">
        <v>-1.2658227848101267</v>
      </c>
    </row>
    <row r="35" spans="1:11" ht="14.1" customHeight="1" x14ac:dyDescent="0.2">
      <c r="A35" s="306">
        <v>34</v>
      </c>
      <c r="B35" s="307" t="s">
        <v>254</v>
      </c>
      <c r="C35" s="308"/>
      <c r="D35" s="113">
        <v>4.4384667114996637</v>
      </c>
      <c r="E35" s="115">
        <v>462</v>
      </c>
      <c r="F35" s="114">
        <v>465</v>
      </c>
      <c r="G35" s="114">
        <v>463</v>
      </c>
      <c r="H35" s="114">
        <v>454</v>
      </c>
      <c r="I35" s="140">
        <v>459</v>
      </c>
      <c r="J35" s="115">
        <v>3</v>
      </c>
      <c r="K35" s="116">
        <v>0.65359477124183007</v>
      </c>
    </row>
    <row r="36" spans="1:11" ht="14.1" customHeight="1" x14ac:dyDescent="0.2">
      <c r="A36" s="306">
        <v>41</v>
      </c>
      <c r="B36" s="307" t="s">
        <v>255</v>
      </c>
      <c r="C36" s="308"/>
      <c r="D36" s="113">
        <v>0.12489192045345374</v>
      </c>
      <c r="E36" s="115">
        <v>13</v>
      </c>
      <c r="F36" s="114">
        <v>12</v>
      </c>
      <c r="G36" s="114">
        <v>12</v>
      </c>
      <c r="H36" s="114">
        <v>11</v>
      </c>
      <c r="I36" s="140">
        <v>12</v>
      </c>
      <c r="J36" s="115">
        <v>1</v>
      </c>
      <c r="K36" s="116">
        <v>8.3333333333333339</v>
      </c>
    </row>
    <row r="37" spans="1:11" ht="14.1" customHeight="1" x14ac:dyDescent="0.2">
      <c r="A37" s="306">
        <v>42</v>
      </c>
      <c r="B37" s="307" t="s">
        <v>256</v>
      </c>
      <c r="C37" s="308"/>
      <c r="D37" s="113">
        <v>5.7642424824670961E-2</v>
      </c>
      <c r="E37" s="115">
        <v>6</v>
      </c>
      <c r="F37" s="114">
        <v>6</v>
      </c>
      <c r="G37" s="114" t="s">
        <v>513</v>
      </c>
      <c r="H37" s="114" t="s">
        <v>513</v>
      </c>
      <c r="I37" s="140" t="s">
        <v>513</v>
      </c>
      <c r="J37" s="115" t="s">
        <v>513</v>
      </c>
      <c r="K37" s="116" t="s">
        <v>513</v>
      </c>
    </row>
    <row r="38" spans="1:11" ht="14.1" customHeight="1" x14ac:dyDescent="0.2">
      <c r="A38" s="306">
        <v>43</v>
      </c>
      <c r="B38" s="307" t="s">
        <v>257</v>
      </c>
      <c r="C38" s="308"/>
      <c r="D38" s="113">
        <v>0.24017677010279564</v>
      </c>
      <c r="E38" s="115">
        <v>25</v>
      </c>
      <c r="F38" s="114">
        <v>23</v>
      </c>
      <c r="G38" s="114">
        <v>24</v>
      </c>
      <c r="H38" s="114">
        <v>22</v>
      </c>
      <c r="I38" s="140">
        <v>24</v>
      </c>
      <c r="J38" s="115">
        <v>1</v>
      </c>
      <c r="K38" s="116">
        <v>4.166666666666667</v>
      </c>
    </row>
    <row r="39" spans="1:11" ht="14.1" customHeight="1" x14ac:dyDescent="0.2">
      <c r="A39" s="306">
        <v>51</v>
      </c>
      <c r="B39" s="307" t="s">
        <v>258</v>
      </c>
      <c r="C39" s="308"/>
      <c r="D39" s="113">
        <v>5.7834566240753196</v>
      </c>
      <c r="E39" s="115">
        <v>602</v>
      </c>
      <c r="F39" s="114">
        <v>612</v>
      </c>
      <c r="G39" s="114">
        <v>582</v>
      </c>
      <c r="H39" s="114">
        <v>585</v>
      </c>
      <c r="I39" s="140">
        <v>584</v>
      </c>
      <c r="J39" s="115">
        <v>18</v>
      </c>
      <c r="K39" s="116">
        <v>3.0821917808219177</v>
      </c>
    </row>
    <row r="40" spans="1:11" ht="14.1" customHeight="1" x14ac:dyDescent="0.2">
      <c r="A40" s="306" t="s">
        <v>259</v>
      </c>
      <c r="B40" s="307" t="s">
        <v>260</v>
      </c>
      <c r="C40" s="308"/>
      <c r="D40" s="113">
        <v>5.5721010663848594</v>
      </c>
      <c r="E40" s="115">
        <v>580</v>
      </c>
      <c r="F40" s="114">
        <v>589</v>
      </c>
      <c r="G40" s="114">
        <v>558</v>
      </c>
      <c r="H40" s="114">
        <v>557</v>
      </c>
      <c r="I40" s="140">
        <v>556</v>
      </c>
      <c r="J40" s="115">
        <v>24</v>
      </c>
      <c r="K40" s="116">
        <v>4.3165467625899279</v>
      </c>
    </row>
    <row r="41" spans="1:11" ht="14.1" customHeight="1" x14ac:dyDescent="0.2">
      <c r="A41" s="306"/>
      <c r="B41" s="307" t="s">
        <v>261</v>
      </c>
      <c r="C41" s="308"/>
      <c r="D41" s="113">
        <v>4.3327889326544335</v>
      </c>
      <c r="E41" s="115">
        <v>451</v>
      </c>
      <c r="F41" s="114">
        <v>460</v>
      </c>
      <c r="G41" s="114">
        <v>460</v>
      </c>
      <c r="H41" s="114">
        <v>444</v>
      </c>
      <c r="I41" s="140">
        <v>454</v>
      </c>
      <c r="J41" s="115">
        <v>-3</v>
      </c>
      <c r="K41" s="116">
        <v>-0.66079295154185025</v>
      </c>
    </row>
    <row r="42" spans="1:11" ht="14.1" customHeight="1" x14ac:dyDescent="0.2">
      <c r="A42" s="306">
        <v>52</v>
      </c>
      <c r="B42" s="307" t="s">
        <v>262</v>
      </c>
      <c r="C42" s="308"/>
      <c r="D42" s="113">
        <v>10.759919300605246</v>
      </c>
      <c r="E42" s="115">
        <v>1120</v>
      </c>
      <c r="F42" s="114">
        <v>1173</v>
      </c>
      <c r="G42" s="114">
        <v>1166</v>
      </c>
      <c r="H42" s="114">
        <v>1134</v>
      </c>
      <c r="I42" s="140">
        <v>1156</v>
      </c>
      <c r="J42" s="115">
        <v>-36</v>
      </c>
      <c r="K42" s="116">
        <v>-3.1141868512110729</v>
      </c>
    </row>
    <row r="43" spans="1:11" ht="14.1" customHeight="1" x14ac:dyDescent="0.2">
      <c r="A43" s="306" t="s">
        <v>263</v>
      </c>
      <c r="B43" s="307" t="s">
        <v>264</v>
      </c>
      <c r="C43" s="308"/>
      <c r="D43" s="113">
        <v>10.635027380151792</v>
      </c>
      <c r="E43" s="115">
        <v>1107</v>
      </c>
      <c r="F43" s="114">
        <v>1161</v>
      </c>
      <c r="G43" s="114">
        <v>1154</v>
      </c>
      <c r="H43" s="114">
        <v>1125</v>
      </c>
      <c r="I43" s="140">
        <v>1149</v>
      </c>
      <c r="J43" s="115">
        <v>-42</v>
      </c>
      <c r="K43" s="116">
        <v>-3.6553524804177546</v>
      </c>
    </row>
    <row r="44" spans="1:11" ht="14.1" customHeight="1" x14ac:dyDescent="0.2">
      <c r="A44" s="306">
        <v>53</v>
      </c>
      <c r="B44" s="307" t="s">
        <v>265</v>
      </c>
      <c r="C44" s="308"/>
      <c r="D44" s="113">
        <v>1.6332020366990105</v>
      </c>
      <c r="E44" s="115">
        <v>170</v>
      </c>
      <c r="F44" s="114">
        <v>182</v>
      </c>
      <c r="G44" s="114">
        <v>192</v>
      </c>
      <c r="H44" s="114">
        <v>203</v>
      </c>
      <c r="I44" s="140">
        <v>213</v>
      </c>
      <c r="J44" s="115">
        <v>-43</v>
      </c>
      <c r="K44" s="116">
        <v>-20.187793427230048</v>
      </c>
    </row>
    <row r="45" spans="1:11" ht="14.1" customHeight="1" x14ac:dyDescent="0.2">
      <c r="A45" s="306" t="s">
        <v>266</v>
      </c>
      <c r="B45" s="307" t="s">
        <v>267</v>
      </c>
      <c r="C45" s="308"/>
      <c r="D45" s="113">
        <v>1.6235949658948987</v>
      </c>
      <c r="E45" s="115">
        <v>169</v>
      </c>
      <c r="F45" s="114">
        <v>181</v>
      </c>
      <c r="G45" s="114">
        <v>191</v>
      </c>
      <c r="H45" s="114">
        <v>203</v>
      </c>
      <c r="I45" s="140">
        <v>213</v>
      </c>
      <c r="J45" s="115">
        <v>-44</v>
      </c>
      <c r="K45" s="116">
        <v>-20.657276995305164</v>
      </c>
    </row>
    <row r="46" spans="1:11" ht="14.1" customHeight="1" x14ac:dyDescent="0.2">
      <c r="A46" s="306">
        <v>54</v>
      </c>
      <c r="B46" s="307" t="s">
        <v>268</v>
      </c>
      <c r="C46" s="308"/>
      <c r="D46" s="113">
        <v>12.258622346046691</v>
      </c>
      <c r="E46" s="115">
        <v>1276</v>
      </c>
      <c r="F46" s="114">
        <v>1301</v>
      </c>
      <c r="G46" s="114">
        <v>1324</v>
      </c>
      <c r="H46" s="114">
        <v>1332</v>
      </c>
      <c r="I46" s="140">
        <v>1342</v>
      </c>
      <c r="J46" s="115">
        <v>-66</v>
      </c>
      <c r="K46" s="116">
        <v>-4.918032786885246</v>
      </c>
    </row>
    <row r="47" spans="1:11" ht="14.1" customHeight="1" x14ac:dyDescent="0.2">
      <c r="A47" s="306">
        <v>61</v>
      </c>
      <c r="B47" s="307" t="s">
        <v>269</v>
      </c>
      <c r="C47" s="308"/>
      <c r="D47" s="113">
        <v>0.57642424824670957</v>
      </c>
      <c r="E47" s="115">
        <v>60</v>
      </c>
      <c r="F47" s="114">
        <v>62</v>
      </c>
      <c r="G47" s="114">
        <v>58</v>
      </c>
      <c r="H47" s="114">
        <v>59</v>
      </c>
      <c r="I47" s="140">
        <v>59</v>
      </c>
      <c r="J47" s="115">
        <v>1</v>
      </c>
      <c r="K47" s="116">
        <v>1.6949152542372881</v>
      </c>
    </row>
    <row r="48" spans="1:11" ht="14.1" customHeight="1" x14ac:dyDescent="0.2">
      <c r="A48" s="306">
        <v>62</v>
      </c>
      <c r="B48" s="307" t="s">
        <v>270</v>
      </c>
      <c r="C48" s="308"/>
      <c r="D48" s="113">
        <v>11.883946584686329</v>
      </c>
      <c r="E48" s="115">
        <v>1237</v>
      </c>
      <c r="F48" s="114">
        <v>1336</v>
      </c>
      <c r="G48" s="114">
        <v>1351</v>
      </c>
      <c r="H48" s="114">
        <v>1364</v>
      </c>
      <c r="I48" s="140">
        <v>1345</v>
      </c>
      <c r="J48" s="115">
        <v>-108</v>
      </c>
      <c r="K48" s="116">
        <v>-8.0297397769516721</v>
      </c>
    </row>
    <row r="49" spans="1:11" ht="14.1" customHeight="1" x14ac:dyDescent="0.2">
      <c r="A49" s="306">
        <v>63</v>
      </c>
      <c r="B49" s="307" t="s">
        <v>271</v>
      </c>
      <c r="C49" s="308"/>
      <c r="D49" s="113">
        <v>9.1651455471226821</v>
      </c>
      <c r="E49" s="115">
        <v>954</v>
      </c>
      <c r="F49" s="114">
        <v>1078</v>
      </c>
      <c r="G49" s="114">
        <v>1088</v>
      </c>
      <c r="H49" s="114">
        <v>1078</v>
      </c>
      <c r="I49" s="140">
        <v>1037</v>
      </c>
      <c r="J49" s="115">
        <v>-83</v>
      </c>
      <c r="K49" s="116">
        <v>-8.0038572806171651</v>
      </c>
    </row>
    <row r="50" spans="1:11" ht="14.1" customHeight="1" x14ac:dyDescent="0.2">
      <c r="A50" s="306" t="s">
        <v>272</v>
      </c>
      <c r="B50" s="307" t="s">
        <v>273</v>
      </c>
      <c r="C50" s="308"/>
      <c r="D50" s="113">
        <v>0.36506869055624941</v>
      </c>
      <c r="E50" s="115">
        <v>38</v>
      </c>
      <c r="F50" s="114">
        <v>42</v>
      </c>
      <c r="G50" s="114">
        <v>42</v>
      </c>
      <c r="H50" s="114">
        <v>34</v>
      </c>
      <c r="I50" s="140">
        <v>35</v>
      </c>
      <c r="J50" s="115">
        <v>3</v>
      </c>
      <c r="K50" s="116">
        <v>8.5714285714285712</v>
      </c>
    </row>
    <row r="51" spans="1:11" ht="14.1" customHeight="1" x14ac:dyDescent="0.2">
      <c r="A51" s="306" t="s">
        <v>274</v>
      </c>
      <c r="B51" s="307" t="s">
        <v>275</v>
      </c>
      <c r="C51" s="308"/>
      <c r="D51" s="113">
        <v>8.1948313959073875</v>
      </c>
      <c r="E51" s="115">
        <v>853</v>
      </c>
      <c r="F51" s="114">
        <v>970</v>
      </c>
      <c r="G51" s="114">
        <v>984</v>
      </c>
      <c r="H51" s="114">
        <v>979</v>
      </c>
      <c r="I51" s="140">
        <v>940</v>
      </c>
      <c r="J51" s="115">
        <v>-87</v>
      </c>
      <c r="K51" s="116">
        <v>-9.2553191489361701</v>
      </c>
    </row>
    <row r="52" spans="1:11" ht="14.1" customHeight="1" x14ac:dyDescent="0.2">
      <c r="A52" s="306">
        <v>71</v>
      </c>
      <c r="B52" s="307" t="s">
        <v>276</v>
      </c>
      <c r="C52" s="308"/>
      <c r="D52" s="113">
        <v>13.325007205303104</v>
      </c>
      <c r="E52" s="115">
        <v>1387</v>
      </c>
      <c r="F52" s="114">
        <v>1419</v>
      </c>
      <c r="G52" s="114">
        <v>1410</v>
      </c>
      <c r="H52" s="114">
        <v>1397</v>
      </c>
      <c r="I52" s="140">
        <v>1398</v>
      </c>
      <c r="J52" s="115">
        <v>-11</v>
      </c>
      <c r="K52" s="116">
        <v>-0.7868383404864091</v>
      </c>
    </row>
    <row r="53" spans="1:11" ht="14.1" customHeight="1" x14ac:dyDescent="0.2">
      <c r="A53" s="306" t="s">
        <v>277</v>
      </c>
      <c r="B53" s="307" t="s">
        <v>278</v>
      </c>
      <c r="C53" s="308"/>
      <c r="D53" s="113">
        <v>1.1528484964934191</v>
      </c>
      <c r="E53" s="115">
        <v>120</v>
      </c>
      <c r="F53" s="114">
        <v>116</v>
      </c>
      <c r="G53" s="114">
        <v>113</v>
      </c>
      <c r="H53" s="114">
        <v>115</v>
      </c>
      <c r="I53" s="140">
        <v>114</v>
      </c>
      <c r="J53" s="115">
        <v>6</v>
      </c>
      <c r="K53" s="116">
        <v>5.2631578947368425</v>
      </c>
    </row>
    <row r="54" spans="1:11" ht="14.1" customHeight="1" x14ac:dyDescent="0.2">
      <c r="A54" s="306" t="s">
        <v>279</v>
      </c>
      <c r="B54" s="307" t="s">
        <v>280</v>
      </c>
      <c r="C54" s="308"/>
      <c r="D54" s="113">
        <v>11.586127389758863</v>
      </c>
      <c r="E54" s="115">
        <v>1206</v>
      </c>
      <c r="F54" s="114">
        <v>1241</v>
      </c>
      <c r="G54" s="114">
        <v>1237</v>
      </c>
      <c r="H54" s="114">
        <v>1224</v>
      </c>
      <c r="I54" s="140">
        <v>1224</v>
      </c>
      <c r="J54" s="115">
        <v>-18</v>
      </c>
      <c r="K54" s="116">
        <v>-1.4705882352941178</v>
      </c>
    </row>
    <row r="55" spans="1:11" ht="14.1" customHeight="1" x14ac:dyDescent="0.2">
      <c r="A55" s="306">
        <v>72</v>
      </c>
      <c r="B55" s="307" t="s">
        <v>281</v>
      </c>
      <c r="C55" s="308"/>
      <c r="D55" s="113">
        <v>1.0952060716687482</v>
      </c>
      <c r="E55" s="115">
        <v>114</v>
      </c>
      <c r="F55" s="114">
        <v>114</v>
      </c>
      <c r="G55" s="114">
        <v>115</v>
      </c>
      <c r="H55" s="114">
        <v>115</v>
      </c>
      <c r="I55" s="140">
        <v>114</v>
      </c>
      <c r="J55" s="115">
        <v>0</v>
      </c>
      <c r="K55" s="116">
        <v>0</v>
      </c>
    </row>
    <row r="56" spans="1:11" ht="14.1" customHeight="1" x14ac:dyDescent="0.2">
      <c r="A56" s="306" t="s">
        <v>282</v>
      </c>
      <c r="B56" s="307" t="s">
        <v>283</v>
      </c>
      <c r="C56" s="308"/>
      <c r="D56" s="113">
        <v>0.24017677010279564</v>
      </c>
      <c r="E56" s="115">
        <v>25</v>
      </c>
      <c r="F56" s="114">
        <v>21</v>
      </c>
      <c r="G56" s="114">
        <v>23</v>
      </c>
      <c r="H56" s="114">
        <v>22</v>
      </c>
      <c r="I56" s="140">
        <v>21</v>
      </c>
      <c r="J56" s="115">
        <v>4</v>
      </c>
      <c r="K56" s="116">
        <v>19.047619047619047</v>
      </c>
    </row>
    <row r="57" spans="1:11" ht="14.1" customHeight="1" x14ac:dyDescent="0.2">
      <c r="A57" s="306" t="s">
        <v>284</v>
      </c>
      <c r="B57" s="307" t="s">
        <v>285</v>
      </c>
      <c r="C57" s="308"/>
      <c r="D57" s="113">
        <v>0.48996061100970312</v>
      </c>
      <c r="E57" s="115">
        <v>51</v>
      </c>
      <c r="F57" s="114">
        <v>53</v>
      </c>
      <c r="G57" s="114">
        <v>55</v>
      </c>
      <c r="H57" s="114">
        <v>54</v>
      </c>
      <c r="I57" s="140">
        <v>56</v>
      </c>
      <c r="J57" s="115">
        <v>-5</v>
      </c>
      <c r="K57" s="116">
        <v>-8.9285714285714288</v>
      </c>
    </row>
    <row r="58" spans="1:11" ht="14.1" customHeight="1" x14ac:dyDescent="0.2">
      <c r="A58" s="306">
        <v>73</v>
      </c>
      <c r="B58" s="307" t="s">
        <v>286</v>
      </c>
      <c r="C58" s="308"/>
      <c r="D58" s="113">
        <v>0.62445960226726871</v>
      </c>
      <c r="E58" s="115">
        <v>65</v>
      </c>
      <c r="F58" s="114">
        <v>67</v>
      </c>
      <c r="G58" s="114">
        <v>70</v>
      </c>
      <c r="H58" s="114">
        <v>67</v>
      </c>
      <c r="I58" s="140">
        <v>69</v>
      </c>
      <c r="J58" s="115">
        <v>-4</v>
      </c>
      <c r="K58" s="116">
        <v>-5.7971014492753623</v>
      </c>
    </row>
    <row r="59" spans="1:11" ht="14.1" customHeight="1" x14ac:dyDescent="0.2">
      <c r="A59" s="306" t="s">
        <v>287</v>
      </c>
      <c r="B59" s="307" t="s">
        <v>288</v>
      </c>
      <c r="C59" s="308"/>
      <c r="D59" s="113">
        <v>0.3266404073398021</v>
      </c>
      <c r="E59" s="115">
        <v>34</v>
      </c>
      <c r="F59" s="114">
        <v>36</v>
      </c>
      <c r="G59" s="114">
        <v>38</v>
      </c>
      <c r="H59" s="114">
        <v>35</v>
      </c>
      <c r="I59" s="140">
        <v>39</v>
      </c>
      <c r="J59" s="115">
        <v>-5</v>
      </c>
      <c r="K59" s="116">
        <v>-12.820512820512821</v>
      </c>
    </row>
    <row r="60" spans="1:11" ht="14.1" customHeight="1" x14ac:dyDescent="0.2">
      <c r="A60" s="306">
        <v>81</v>
      </c>
      <c r="B60" s="307" t="s">
        <v>289</v>
      </c>
      <c r="C60" s="308"/>
      <c r="D60" s="113">
        <v>3.9581131712940723</v>
      </c>
      <c r="E60" s="115">
        <v>412</v>
      </c>
      <c r="F60" s="114">
        <v>428</v>
      </c>
      <c r="G60" s="114">
        <v>433</v>
      </c>
      <c r="H60" s="114">
        <v>431</v>
      </c>
      <c r="I60" s="140">
        <v>419</v>
      </c>
      <c r="J60" s="115">
        <v>-7</v>
      </c>
      <c r="K60" s="116">
        <v>-1.6706443914081146</v>
      </c>
    </row>
    <row r="61" spans="1:11" ht="14.1" customHeight="1" x14ac:dyDescent="0.2">
      <c r="A61" s="306" t="s">
        <v>290</v>
      </c>
      <c r="B61" s="307" t="s">
        <v>291</v>
      </c>
      <c r="C61" s="308"/>
      <c r="D61" s="113">
        <v>1.1912767797098665</v>
      </c>
      <c r="E61" s="115">
        <v>124</v>
      </c>
      <c r="F61" s="114">
        <v>129</v>
      </c>
      <c r="G61" s="114">
        <v>142</v>
      </c>
      <c r="H61" s="114">
        <v>144</v>
      </c>
      <c r="I61" s="140">
        <v>142</v>
      </c>
      <c r="J61" s="115">
        <v>-18</v>
      </c>
      <c r="K61" s="116">
        <v>-12.67605633802817</v>
      </c>
    </row>
    <row r="62" spans="1:11" ht="14.1" customHeight="1" x14ac:dyDescent="0.2">
      <c r="A62" s="306" t="s">
        <v>292</v>
      </c>
      <c r="B62" s="307" t="s">
        <v>293</v>
      </c>
      <c r="C62" s="308"/>
      <c r="D62" s="113">
        <v>1.441060620616774</v>
      </c>
      <c r="E62" s="115">
        <v>150</v>
      </c>
      <c r="F62" s="114">
        <v>151</v>
      </c>
      <c r="G62" s="114">
        <v>149</v>
      </c>
      <c r="H62" s="114">
        <v>144</v>
      </c>
      <c r="I62" s="140">
        <v>140</v>
      </c>
      <c r="J62" s="115">
        <v>10</v>
      </c>
      <c r="K62" s="116">
        <v>7.1428571428571432</v>
      </c>
    </row>
    <row r="63" spans="1:11" ht="14.1" customHeight="1" x14ac:dyDescent="0.2">
      <c r="A63" s="306"/>
      <c r="B63" s="307" t="s">
        <v>294</v>
      </c>
      <c r="C63" s="308"/>
      <c r="D63" s="113">
        <v>1.2969545585550966</v>
      </c>
      <c r="E63" s="115">
        <v>135</v>
      </c>
      <c r="F63" s="114">
        <v>139</v>
      </c>
      <c r="G63" s="114">
        <v>136</v>
      </c>
      <c r="H63" s="114">
        <v>131</v>
      </c>
      <c r="I63" s="140">
        <v>125</v>
      </c>
      <c r="J63" s="115">
        <v>10</v>
      </c>
      <c r="K63" s="116">
        <v>8</v>
      </c>
    </row>
    <row r="64" spans="1:11" ht="14.1" customHeight="1" x14ac:dyDescent="0.2">
      <c r="A64" s="306" t="s">
        <v>295</v>
      </c>
      <c r="B64" s="307" t="s">
        <v>296</v>
      </c>
      <c r="C64" s="308"/>
      <c r="D64" s="113">
        <v>0.16332020366990105</v>
      </c>
      <c r="E64" s="115">
        <v>17</v>
      </c>
      <c r="F64" s="114">
        <v>20</v>
      </c>
      <c r="G64" s="114">
        <v>12</v>
      </c>
      <c r="H64" s="114">
        <v>11</v>
      </c>
      <c r="I64" s="140">
        <v>10</v>
      </c>
      <c r="J64" s="115">
        <v>7</v>
      </c>
      <c r="K64" s="116">
        <v>70</v>
      </c>
    </row>
    <row r="65" spans="1:11" ht="14.1" customHeight="1" x14ac:dyDescent="0.2">
      <c r="A65" s="306" t="s">
        <v>297</v>
      </c>
      <c r="B65" s="307" t="s">
        <v>298</v>
      </c>
      <c r="C65" s="308"/>
      <c r="D65" s="113">
        <v>0.65328081467960419</v>
      </c>
      <c r="E65" s="115">
        <v>68</v>
      </c>
      <c r="F65" s="114">
        <v>79</v>
      </c>
      <c r="G65" s="114">
        <v>81</v>
      </c>
      <c r="H65" s="114">
        <v>79</v>
      </c>
      <c r="I65" s="140">
        <v>76</v>
      </c>
      <c r="J65" s="115">
        <v>-8</v>
      </c>
      <c r="K65" s="116">
        <v>-10.526315789473685</v>
      </c>
    </row>
    <row r="66" spans="1:11" ht="14.1" customHeight="1" x14ac:dyDescent="0.2">
      <c r="A66" s="306">
        <v>82</v>
      </c>
      <c r="B66" s="307" t="s">
        <v>299</v>
      </c>
      <c r="C66" s="308"/>
      <c r="D66" s="113">
        <v>2.3633394178115092</v>
      </c>
      <c r="E66" s="115">
        <v>246</v>
      </c>
      <c r="F66" s="114">
        <v>264</v>
      </c>
      <c r="G66" s="114">
        <v>263</v>
      </c>
      <c r="H66" s="114">
        <v>277</v>
      </c>
      <c r="I66" s="140">
        <v>273</v>
      </c>
      <c r="J66" s="115">
        <v>-27</v>
      </c>
      <c r="K66" s="116">
        <v>-9.8901098901098905</v>
      </c>
    </row>
    <row r="67" spans="1:11" ht="14.1" customHeight="1" x14ac:dyDescent="0.2">
      <c r="A67" s="306" t="s">
        <v>300</v>
      </c>
      <c r="B67" s="307" t="s">
        <v>301</v>
      </c>
      <c r="C67" s="308"/>
      <c r="D67" s="113">
        <v>0.62445960226726871</v>
      </c>
      <c r="E67" s="115">
        <v>65</v>
      </c>
      <c r="F67" s="114">
        <v>69</v>
      </c>
      <c r="G67" s="114">
        <v>76</v>
      </c>
      <c r="H67" s="114">
        <v>69</v>
      </c>
      <c r="I67" s="140">
        <v>67</v>
      </c>
      <c r="J67" s="115">
        <v>-2</v>
      </c>
      <c r="K67" s="116">
        <v>-2.9850746268656718</v>
      </c>
    </row>
    <row r="68" spans="1:11" ht="14.1" customHeight="1" x14ac:dyDescent="0.2">
      <c r="A68" s="306" t="s">
        <v>302</v>
      </c>
      <c r="B68" s="307" t="s">
        <v>303</v>
      </c>
      <c r="C68" s="308"/>
      <c r="D68" s="113">
        <v>1.1912767797098665</v>
      </c>
      <c r="E68" s="115">
        <v>124</v>
      </c>
      <c r="F68" s="114">
        <v>136</v>
      </c>
      <c r="G68" s="114">
        <v>133</v>
      </c>
      <c r="H68" s="114">
        <v>150</v>
      </c>
      <c r="I68" s="140">
        <v>149</v>
      </c>
      <c r="J68" s="115">
        <v>-25</v>
      </c>
      <c r="K68" s="116">
        <v>-16.778523489932887</v>
      </c>
    </row>
    <row r="69" spans="1:11" ht="14.1" customHeight="1" x14ac:dyDescent="0.2">
      <c r="A69" s="306">
        <v>83</v>
      </c>
      <c r="B69" s="307" t="s">
        <v>304</v>
      </c>
      <c r="C69" s="308"/>
      <c r="D69" s="113">
        <v>2.4401959842444039</v>
      </c>
      <c r="E69" s="115">
        <v>254</v>
      </c>
      <c r="F69" s="114">
        <v>261</v>
      </c>
      <c r="G69" s="114">
        <v>265</v>
      </c>
      <c r="H69" s="114">
        <v>265</v>
      </c>
      <c r="I69" s="140">
        <v>282</v>
      </c>
      <c r="J69" s="115">
        <v>-28</v>
      </c>
      <c r="K69" s="116">
        <v>-9.9290780141843964</v>
      </c>
    </row>
    <row r="70" spans="1:11" ht="14.1" customHeight="1" x14ac:dyDescent="0.2">
      <c r="A70" s="306" t="s">
        <v>305</v>
      </c>
      <c r="B70" s="307" t="s">
        <v>306</v>
      </c>
      <c r="C70" s="308"/>
      <c r="D70" s="113">
        <v>1.2200979921222019</v>
      </c>
      <c r="E70" s="115">
        <v>127</v>
      </c>
      <c r="F70" s="114">
        <v>126</v>
      </c>
      <c r="G70" s="114">
        <v>122</v>
      </c>
      <c r="H70" s="114">
        <v>124</v>
      </c>
      <c r="I70" s="140">
        <v>126</v>
      </c>
      <c r="J70" s="115">
        <v>1</v>
      </c>
      <c r="K70" s="116">
        <v>0.79365079365079361</v>
      </c>
    </row>
    <row r="71" spans="1:11" ht="14.1" customHeight="1" x14ac:dyDescent="0.2">
      <c r="A71" s="306"/>
      <c r="B71" s="307" t="s">
        <v>307</v>
      </c>
      <c r="C71" s="308"/>
      <c r="D71" s="113">
        <v>0.65328081467960419</v>
      </c>
      <c r="E71" s="115">
        <v>68</v>
      </c>
      <c r="F71" s="114">
        <v>62</v>
      </c>
      <c r="G71" s="114">
        <v>65</v>
      </c>
      <c r="H71" s="114">
        <v>70</v>
      </c>
      <c r="I71" s="140">
        <v>66</v>
      </c>
      <c r="J71" s="115">
        <v>2</v>
      </c>
      <c r="K71" s="116">
        <v>3.0303030303030303</v>
      </c>
    </row>
    <row r="72" spans="1:11" ht="14.1" customHeight="1" x14ac:dyDescent="0.2">
      <c r="A72" s="306">
        <v>84</v>
      </c>
      <c r="B72" s="307" t="s">
        <v>308</v>
      </c>
      <c r="C72" s="308"/>
      <c r="D72" s="113">
        <v>1.441060620616774</v>
      </c>
      <c r="E72" s="115">
        <v>150</v>
      </c>
      <c r="F72" s="114">
        <v>147</v>
      </c>
      <c r="G72" s="114">
        <v>145</v>
      </c>
      <c r="H72" s="114">
        <v>133</v>
      </c>
      <c r="I72" s="140">
        <v>134</v>
      </c>
      <c r="J72" s="115">
        <v>16</v>
      </c>
      <c r="K72" s="116">
        <v>11.940298507462687</v>
      </c>
    </row>
    <row r="73" spans="1:11" ht="14.1" customHeight="1" x14ac:dyDescent="0.2">
      <c r="A73" s="306" t="s">
        <v>309</v>
      </c>
      <c r="B73" s="307" t="s">
        <v>310</v>
      </c>
      <c r="C73" s="308"/>
      <c r="D73" s="113">
        <v>0.19214141608223653</v>
      </c>
      <c r="E73" s="115">
        <v>20</v>
      </c>
      <c r="F73" s="114">
        <v>20</v>
      </c>
      <c r="G73" s="114">
        <v>16</v>
      </c>
      <c r="H73" s="114">
        <v>16</v>
      </c>
      <c r="I73" s="140">
        <v>16</v>
      </c>
      <c r="J73" s="115">
        <v>4</v>
      </c>
      <c r="K73" s="116">
        <v>25</v>
      </c>
    </row>
    <row r="74" spans="1:11" ht="14.1" customHeight="1" x14ac:dyDescent="0.2">
      <c r="A74" s="306" t="s">
        <v>311</v>
      </c>
      <c r="B74" s="307" t="s">
        <v>312</v>
      </c>
      <c r="C74" s="308"/>
      <c r="D74" s="113" t="s">
        <v>513</v>
      </c>
      <c r="E74" s="115" t="s">
        <v>513</v>
      </c>
      <c r="F74" s="114" t="s">
        <v>513</v>
      </c>
      <c r="G74" s="114" t="s">
        <v>513</v>
      </c>
      <c r="H74" s="114">
        <v>3</v>
      </c>
      <c r="I74" s="140">
        <v>3</v>
      </c>
      <c r="J74" s="115" t="s">
        <v>513</v>
      </c>
      <c r="K74" s="116" t="s">
        <v>513</v>
      </c>
    </row>
    <row r="75" spans="1:11" ht="14.1" customHeight="1" x14ac:dyDescent="0.2">
      <c r="A75" s="306" t="s">
        <v>313</v>
      </c>
      <c r="B75" s="307" t="s">
        <v>314</v>
      </c>
      <c r="C75" s="308"/>
      <c r="D75" s="113">
        <v>2.8821212412335481E-2</v>
      </c>
      <c r="E75" s="115">
        <v>3</v>
      </c>
      <c r="F75" s="114">
        <v>0</v>
      </c>
      <c r="G75" s="114">
        <v>0</v>
      </c>
      <c r="H75" s="114">
        <v>0</v>
      </c>
      <c r="I75" s="140">
        <v>0</v>
      </c>
      <c r="J75" s="115">
        <v>3</v>
      </c>
      <c r="K75" s="116" t="s">
        <v>514</v>
      </c>
    </row>
    <row r="76" spans="1:11" ht="14.1" customHeight="1" x14ac:dyDescent="0.2">
      <c r="A76" s="306">
        <v>91</v>
      </c>
      <c r="B76" s="307" t="s">
        <v>315</v>
      </c>
      <c r="C76" s="308"/>
      <c r="D76" s="113">
        <v>0.10567777884523009</v>
      </c>
      <c r="E76" s="115">
        <v>11</v>
      </c>
      <c r="F76" s="114">
        <v>11</v>
      </c>
      <c r="G76" s="114">
        <v>12</v>
      </c>
      <c r="H76" s="114">
        <v>10</v>
      </c>
      <c r="I76" s="140">
        <v>10</v>
      </c>
      <c r="J76" s="115">
        <v>1</v>
      </c>
      <c r="K76" s="116">
        <v>10</v>
      </c>
    </row>
    <row r="77" spans="1:11" ht="14.1" customHeight="1" x14ac:dyDescent="0.2">
      <c r="A77" s="306">
        <v>92</v>
      </c>
      <c r="B77" s="307" t="s">
        <v>316</v>
      </c>
      <c r="C77" s="308"/>
      <c r="D77" s="113">
        <v>0.1825343452781247</v>
      </c>
      <c r="E77" s="115">
        <v>19</v>
      </c>
      <c r="F77" s="114">
        <v>22</v>
      </c>
      <c r="G77" s="114">
        <v>22</v>
      </c>
      <c r="H77" s="114">
        <v>22</v>
      </c>
      <c r="I77" s="140">
        <v>23</v>
      </c>
      <c r="J77" s="115">
        <v>-4</v>
      </c>
      <c r="K77" s="116">
        <v>-17.391304347826086</v>
      </c>
    </row>
    <row r="78" spans="1:11" ht="14.1" customHeight="1" x14ac:dyDescent="0.2">
      <c r="A78" s="306">
        <v>93</v>
      </c>
      <c r="B78" s="307" t="s">
        <v>317</v>
      </c>
      <c r="C78" s="308"/>
      <c r="D78" s="113">
        <v>0.14410606206167739</v>
      </c>
      <c r="E78" s="115">
        <v>15</v>
      </c>
      <c r="F78" s="114">
        <v>24</v>
      </c>
      <c r="G78" s="114">
        <v>19</v>
      </c>
      <c r="H78" s="114">
        <v>19</v>
      </c>
      <c r="I78" s="140">
        <v>18</v>
      </c>
      <c r="J78" s="115">
        <v>-3</v>
      </c>
      <c r="K78" s="116">
        <v>-16.666666666666668</v>
      </c>
    </row>
    <row r="79" spans="1:11" ht="14.1" customHeight="1" x14ac:dyDescent="0.2">
      <c r="A79" s="306">
        <v>94</v>
      </c>
      <c r="B79" s="307" t="s">
        <v>318</v>
      </c>
      <c r="C79" s="308"/>
      <c r="D79" s="113">
        <v>1.2969545585550966</v>
      </c>
      <c r="E79" s="115">
        <v>135</v>
      </c>
      <c r="F79" s="114">
        <v>134</v>
      </c>
      <c r="G79" s="114">
        <v>140</v>
      </c>
      <c r="H79" s="114">
        <v>107</v>
      </c>
      <c r="I79" s="140">
        <v>112</v>
      </c>
      <c r="J79" s="115">
        <v>23</v>
      </c>
      <c r="K79" s="116">
        <v>20.535714285714285</v>
      </c>
    </row>
    <row r="80" spans="1:11" ht="14.1" customHeight="1" x14ac:dyDescent="0.2">
      <c r="A80" s="306" t="s">
        <v>319</v>
      </c>
      <c r="B80" s="307" t="s">
        <v>320</v>
      </c>
      <c r="C80" s="308"/>
      <c r="D80" s="113">
        <v>2.8821212412335481E-2</v>
      </c>
      <c r="E80" s="115">
        <v>3</v>
      </c>
      <c r="F80" s="114">
        <v>3</v>
      </c>
      <c r="G80" s="114" t="s">
        <v>513</v>
      </c>
      <c r="H80" s="114" t="s">
        <v>513</v>
      </c>
      <c r="I80" s="140" t="s">
        <v>513</v>
      </c>
      <c r="J80" s="115" t="s">
        <v>513</v>
      </c>
      <c r="K80" s="116" t="s">
        <v>513</v>
      </c>
    </row>
    <row r="81" spans="1:11" ht="14.1" customHeight="1" x14ac:dyDescent="0.2">
      <c r="A81" s="310" t="s">
        <v>321</v>
      </c>
      <c r="B81" s="311" t="s">
        <v>333</v>
      </c>
      <c r="C81" s="312"/>
      <c r="D81" s="125">
        <v>3.6506869055624942</v>
      </c>
      <c r="E81" s="143">
        <v>380</v>
      </c>
      <c r="F81" s="144">
        <v>406</v>
      </c>
      <c r="G81" s="144">
        <v>399</v>
      </c>
      <c r="H81" s="144">
        <v>415</v>
      </c>
      <c r="I81" s="145">
        <v>406</v>
      </c>
      <c r="J81" s="143">
        <v>-26</v>
      </c>
      <c r="K81" s="146">
        <v>-6.4039408866995071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2501</v>
      </c>
      <c r="G12" s="536">
        <v>2244</v>
      </c>
      <c r="H12" s="536">
        <v>3243</v>
      </c>
      <c r="I12" s="536">
        <v>2480</v>
      </c>
      <c r="J12" s="537">
        <v>2698</v>
      </c>
      <c r="K12" s="538">
        <v>-197</v>
      </c>
      <c r="L12" s="349">
        <v>-7.3017049666419567</v>
      </c>
    </row>
    <row r="13" spans="1:17" s="110" customFormat="1" ht="15" customHeight="1" x14ac:dyDescent="0.2">
      <c r="A13" s="350" t="s">
        <v>344</v>
      </c>
      <c r="B13" s="351" t="s">
        <v>345</v>
      </c>
      <c r="C13" s="347"/>
      <c r="D13" s="347"/>
      <c r="E13" s="348"/>
      <c r="F13" s="536">
        <v>1352</v>
      </c>
      <c r="G13" s="536">
        <v>1035</v>
      </c>
      <c r="H13" s="536">
        <v>1761</v>
      </c>
      <c r="I13" s="536">
        <v>1331</v>
      </c>
      <c r="J13" s="537">
        <v>1498</v>
      </c>
      <c r="K13" s="538">
        <v>-146</v>
      </c>
      <c r="L13" s="349">
        <v>-9.7463284379172226</v>
      </c>
    </row>
    <row r="14" spans="1:17" s="110" customFormat="1" ht="22.5" customHeight="1" x14ac:dyDescent="0.2">
      <c r="A14" s="350"/>
      <c r="B14" s="351" t="s">
        <v>346</v>
      </c>
      <c r="C14" s="347"/>
      <c r="D14" s="347"/>
      <c r="E14" s="348"/>
      <c r="F14" s="536">
        <v>1149</v>
      </c>
      <c r="G14" s="536">
        <v>1209</v>
      </c>
      <c r="H14" s="536">
        <v>1482</v>
      </c>
      <c r="I14" s="536">
        <v>1149</v>
      </c>
      <c r="J14" s="537">
        <v>1200</v>
      </c>
      <c r="K14" s="538">
        <v>-51</v>
      </c>
      <c r="L14" s="349">
        <v>-4.25</v>
      </c>
    </row>
    <row r="15" spans="1:17" s="110" customFormat="1" ht="15" customHeight="1" x14ac:dyDescent="0.2">
      <c r="A15" s="350" t="s">
        <v>347</v>
      </c>
      <c r="B15" s="351" t="s">
        <v>108</v>
      </c>
      <c r="C15" s="347"/>
      <c r="D15" s="347"/>
      <c r="E15" s="348"/>
      <c r="F15" s="536">
        <v>554</v>
      </c>
      <c r="G15" s="536">
        <v>628</v>
      </c>
      <c r="H15" s="536">
        <v>1358</v>
      </c>
      <c r="I15" s="536">
        <v>560</v>
      </c>
      <c r="J15" s="537">
        <v>571</v>
      </c>
      <c r="K15" s="538">
        <v>-17</v>
      </c>
      <c r="L15" s="349">
        <v>-2.9772329246935203</v>
      </c>
    </row>
    <row r="16" spans="1:17" s="110" customFormat="1" ht="15" customHeight="1" x14ac:dyDescent="0.2">
      <c r="A16" s="350"/>
      <c r="B16" s="351" t="s">
        <v>109</v>
      </c>
      <c r="C16" s="347"/>
      <c r="D16" s="347"/>
      <c r="E16" s="348"/>
      <c r="F16" s="536">
        <v>1645</v>
      </c>
      <c r="G16" s="536">
        <v>1382</v>
      </c>
      <c r="H16" s="536">
        <v>1637</v>
      </c>
      <c r="I16" s="536">
        <v>1617</v>
      </c>
      <c r="J16" s="537">
        <v>1790</v>
      </c>
      <c r="K16" s="538">
        <v>-145</v>
      </c>
      <c r="L16" s="349">
        <v>-8.1005586592178762</v>
      </c>
    </row>
    <row r="17" spans="1:12" s="110" customFormat="1" ht="15" customHeight="1" x14ac:dyDescent="0.2">
      <c r="A17" s="350"/>
      <c r="B17" s="351" t="s">
        <v>110</v>
      </c>
      <c r="C17" s="347"/>
      <c r="D17" s="347"/>
      <c r="E17" s="348"/>
      <c r="F17" s="536">
        <v>271</v>
      </c>
      <c r="G17" s="536">
        <v>214</v>
      </c>
      <c r="H17" s="536">
        <v>218</v>
      </c>
      <c r="I17" s="536">
        <v>272</v>
      </c>
      <c r="J17" s="537">
        <v>299</v>
      </c>
      <c r="K17" s="538">
        <v>-28</v>
      </c>
      <c r="L17" s="349">
        <v>-9.3645484949832785</v>
      </c>
    </row>
    <row r="18" spans="1:12" s="110" customFormat="1" ht="15" customHeight="1" x14ac:dyDescent="0.2">
      <c r="A18" s="350"/>
      <c r="B18" s="351" t="s">
        <v>111</v>
      </c>
      <c r="C18" s="347"/>
      <c r="D18" s="347"/>
      <c r="E18" s="348"/>
      <c r="F18" s="536">
        <v>31</v>
      </c>
      <c r="G18" s="536">
        <v>20</v>
      </c>
      <c r="H18" s="536">
        <v>30</v>
      </c>
      <c r="I18" s="536">
        <v>31</v>
      </c>
      <c r="J18" s="537">
        <v>38</v>
      </c>
      <c r="K18" s="538">
        <v>-7</v>
      </c>
      <c r="L18" s="349">
        <v>-18.421052631578949</v>
      </c>
    </row>
    <row r="19" spans="1:12" s="110" customFormat="1" ht="15" customHeight="1" x14ac:dyDescent="0.2">
      <c r="A19" s="118" t="s">
        <v>113</v>
      </c>
      <c r="B19" s="119" t="s">
        <v>181</v>
      </c>
      <c r="C19" s="347"/>
      <c r="D19" s="347"/>
      <c r="E19" s="348"/>
      <c r="F19" s="536">
        <v>1594</v>
      </c>
      <c r="G19" s="536">
        <v>1410</v>
      </c>
      <c r="H19" s="536">
        <v>2329</v>
      </c>
      <c r="I19" s="536">
        <v>1515</v>
      </c>
      <c r="J19" s="537">
        <v>1747</v>
      </c>
      <c r="K19" s="538">
        <v>-153</v>
      </c>
      <c r="L19" s="349">
        <v>-8.7578706353749283</v>
      </c>
    </row>
    <row r="20" spans="1:12" s="110" customFormat="1" ht="15" customHeight="1" x14ac:dyDescent="0.2">
      <c r="A20" s="118"/>
      <c r="B20" s="119" t="s">
        <v>182</v>
      </c>
      <c r="C20" s="347"/>
      <c r="D20" s="347"/>
      <c r="E20" s="348"/>
      <c r="F20" s="536">
        <v>907</v>
      </c>
      <c r="G20" s="536">
        <v>834</v>
      </c>
      <c r="H20" s="536">
        <v>914</v>
      </c>
      <c r="I20" s="536">
        <v>965</v>
      </c>
      <c r="J20" s="537">
        <v>951</v>
      </c>
      <c r="K20" s="538">
        <v>-44</v>
      </c>
      <c r="L20" s="349">
        <v>-4.6267087276550996</v>
      </c>
    </row>
    <row r="21" spans="1:12" s="110" customFormat="1" ht="15" customHeight="1" x14ac:dyDescent="0.2">
      <c r="A21" s="118" t="s">
        <v>113</v>
      </c>
      <c r="B21" s="119" t="s">
        <v>116</v>
      </c>
      <c r="C21" s="347"/>
      <c r="D21" s="347"/>
      <c r="E21" s="348"/>
      <c r="F21" s="536">
        <v>2087</v>
      </c>
      <c r="G21" s="536">
        <v>1870</v>
      </c>
      <c r="H21" s="536">
        <v>2718</v>
      </c>
      <c r="I21" s="536">
        <v>2040</v>
      </c>
      <c r="J21" s="537">
        <v>2163</v>
      </c>
      <c r="K21" s="538">
        <v>-76</v>
      </c>
      <c r="L21" s="349">
        <v>-3.5136384650947758</v>
      </c>
    </row>
    <row r="22" spans="1:12" s="110" customFormat="1" ht="15" customHeight="1" x14ac:dyDescent="0.2">
      <c r="A22" s="118"/>
      <c r="B22" s="119" t="s">
        <v>117</v>
      </c>
      <c r="C22" s="347"/>
      <c r="D22" s="347"/>
      <c r="E22" s="348"/>
      <c r="F22" s="536">
        <v>413</v>
      </c>
      <c r="G22" s="536">
        <v>370</v>
      </c>
      <c r="H22" s="536">
        <v>523</v>
      </c>
      <c r="I22" s="536">
        <v>438</v>
      </c>
      <c r="J22" s="537">
        <v>535</v>
      </c>
      <c r="K22" s="538">
        <v>-122</v>
      </c>
      <c r="L22" s="349">
        <v>-22.803738317757009</v>
      </c>
    </row>
    <row r="23" spans="1:12" s="110" customFormat="1" ht="15" customHeight="1" x14ac:dyDescent="0.2">
      <c r="A23" s="352" t="s">
        <v>347</v>
      </c>
      <c r="B23" s="353" t="s">
        <v>193</v>
      </c>
      <c r="C23" s="354"/>
      <c r="D23" s="354"/>
      <c r="E23" s="355"/>
      <c r="F23" s="539">
        <v>87</v>
      </c>
      <c r="G23" s="539">
        <v>263</v>
      </c>
      <c r="H23" s="539">
        <v>632</v>
      </c>
      <c r="I23" s="539">
        <v>63</v>
      </c>
      <c r="J23" s="540">
        <v>64</v>
      </c>
      <c r="K23" s="541">
        <v>23</v>
      </c>
      <c r="L23" s="356">
        <v>35.9375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v>
      </c>
      <c r="G25" s="542">
        <v>36.700000000000003</v>
      </c>
      <c r="H25" s="542">
        <v>35.700000000000003</v>
      </c>
      <c r="I25" s="542">
        <v>36.1</v>
      </c>
      <c r="J25" s="542">
        <v>34.4</v>
      </c>
      <c r="K25" s="543" t="s">
        <v>349</v>
      </c>
      <c r="L25" s="364">
        <v>-1.3999999999999986</v>
      </c>
    </row>
    <row r="26" spans="1:12" s="110" customFormat="1" ht="15" customHeight="1" x14ac:dyDescent="0.2">
      <c r="A26" s="365" t="s">
        <v>105</v>
      </c>
      <c r="B26" s="366" t="s">
        <v>345</v>
      </c>
      <c r="C26" s="362"/>
      <c r="D26" s="362"/>
      <c r="E26" s="363"/>
      <c r="F26" s="542">
        <v>31.4</v>
      </c>
      <c r="G26" s="542">
        <v>31.9</v>
      </c>
      <c r="H26" s="542">
        <v>30.8</v>
      </c>
      <c r="I26" s="542">
        <v>29.8</v>
      </c>
      <c r="J26" s="544">
        <v>30.4</v>
      </c>
      <c r="K26" s="543" t="s">
        <v>349</v>
      </c>
      <c r="L26" s="364">
        <v>1</v>
      </c>
    </row>
    <row r="27" spans="1:12" s="110" customFormat="1" ht="15" customHeight="1" x14ac:dyDescent="0.2">
      <c r="A27" s="365"/>
      <c r="B27" s="366" t="s">
        <v>346</v>
      </c>
      <c r="C27" s="362"/>
      <c r="D27" s="362"/>
      <c r="E27" s="363"/>
      <c r="F27" s="542">
        <v>35</v>
      </c>
      <c r="G27" s="542">
        <v>41.3</v>
      </c>
      <c r="H27" s="542">
        <v>41.7</v>
      </c>
      <c r="I27" s="542">
        <v>43.6</v>
      </c>
      <c r="J27" s="542">
        <v>39.4</v>
      </c>
      <c r="K27" s="543" t="s">
        <v>349</v>
      </c>
      <c r="L27" s="364">
        <v>-4.3999999999999986</v>
      </c>
    </row>
    <row r="28" spans="1:12" s="110" customFormat="1" ht="15" customHeight="1" x14ac:dyDescent="0.2">
      <c r="A28" s="365" t="s">
        <v>113</v>
      </c>
      <c r="B28" s="366" t="s">
        <v>108</v>
      </c>
      <c r="C28" s="362"/>
      <c r="D28" s="362"/>
      <c r="E28" s="363"/>
      <c r="F28" s="542">
        <v>39.9</v>
      </c>
      <c r="G28" s="542">
        <v>44.9</v>
      </c>
      <c r="H28" s="542">
        <v>45.4</v>
      </c>
      <c r="I28" s="542">
        <v>43</v>
      </c>
      <c r="J28" s="542">
        <v>38.799999999999997</v>
      </c>
      <c r="K28" s="543" t="s">
        <v>349</v>
      </c>
      <c r="L28" s="364">
        <v>1.1000000000000014</v>
      </c>
    </row>
    <row r="29" spans="1:12" s="110" customFormat="1" ht="11.25" x14ac:dyDescent="0.2">
      <c r="A29" s="365"/>
      <c r="B29" s="366" t="s">
        <v>109</v>
      </c>
      <c r="C29" s="362"/>
      <c r="D29" s="362"/>
      <c r="E29" s="363"/>
      <c r="F29" s="542">
        <v>30.2</v>
      </c>
      <c r="G29" s="542">
        <v>35.4</v>
      </c>
      <c r="H29" s="542">
        <v>32.200000000000003</v>
      </c>
      <c r="I29" s="542">
        <v>32.4</v>
      </c>
      <c r="J29" s="544">
        <v>32.4</v>
      </c>
      <c r="K29" s="543" t="s">
        <v>349</v>
      </c>
      <c r="L29" s="364">
        <v>-2.1999999999999993</v>
      </c>
    </row>
    <row r="30" spans="1:12" s="110" customFormat="1" ht="15" customHeight="1" x14ac:dyDescent="0.2">
      <c r="A30" s="365"/>
      <c r="B30" s="366" t="s">
        <v>110</v>
      </c>
      <c r="C30" s="362"/>
      <c r="D30" s="362"/>
      <c r="E30" s="363"/>
      <c r="F30" s="542">
        <v>38.700000000000003</v>
      </c>
      <c r="G30" s="542">
        <v>31.8</v>
      </c>
      <c r="H30" s="542">
        <v>32.700000000000003</v>
      </c>
      <c r="I30" s="542">
        <v>45.4</v>
      </c>
      <c r="J30" s="542">
        <v>40.5</v>
      </c>
      <c r="K30" s="543" t="s">
        <v>349</v>
      </c>
      <c r="L30" s="364">
        <v>-1.7999999999999972</v>
      </c>
    </row>
    <row r="31" spans="1:12" s="110" customFormat="1" ht="15" customHeight="1" x14ac:dyDescent="0.2">
      <c r="A31" s="365"/>
      <c r="B31" s="366" t="s">
        <v>111</v>
      </c>
      <c r="C31" s="362"/>
      <c r="D31" s="362"/>
      <c r="E31" s="363"/>
      <c r="F31" s="542">
        <v>25.8</v>
      </c>
      <c r="G31" s="542">
        <v>20</v>
      </c>
      <c r="H31" s="542">
        <v>33.299999999999997</v>
      </c>
      <c r="I31" s="542">
        <v>38.700000000000003</v>
      </c>
      <c r="J31" s="542">
        <v>21.1</v>
      </c>
      <c r="K31" s="543" t="s">
        <v>349</v>
      </c>
      <c r="L31" s="364">
        <v>4.6999999999999993</v>
      </c>
    </row>
    <row r="32" spans="1:12" s="110" customFormat="1" ht="15" customHeight="1" x14ac:dyDescent="0.2">
      <c r="A32" s="367" t="s">
        <v>113</v>
      </c>
      <c r="B32" s="368" t="s">
        <v>181</v>
      </c>
      <c r="C32" s="362"/>
      <c r="D32" s="362"/>
      <c r="E32" s="363"/>
      <c r="F32" s="542">
        <v>32</v>
      </c>
      <c r="G32" s="542">
        <v>34.200000000000003</v>
      </c>
      <c r="H32" s="542">
        <v>33.200000000000003</v>
      </c>
      <c r="I32" s="542">
        <v>32.700000000000003</v>
      </c>
      <c r="J32" s="544">
        <v>32.9</v>
      </c>
      <c r="K32" s="543" t="s">
        <v>349</v>
      </c>
      <c r="L32" s="364">
        <v>-0.89999999999999858</v>
      </c>
    </row>
    <row r="33" spans="1:12" s="110" customFormat="1" ht="15" customHeight="1" x14ac:dyDescent="0.2">
      <c r="A33" s="367"/>
      <c r="B33" s="368" t="s">
        <v>182</v>
      </c>
      <c r="C33" s="362"/>
      <c r="D33" s="362"/>
      <c r="E33" s="363"/>
      <c r="F33" s="542">
        <v>34.799999999999997</v>
      </c>
      <c r="G33" s="542">
        <v>40.200000000000003</v>
      </c>
      <c r="H33" s="542">
        <v>40</v>
      </c>
      <c r="I33" s="542">
        <v>41.2</v>
      </c>
      <c r="J33" s="542">
        <v>36.9</v>
      </c>
      <c r="K33" s="543" t="s">
        <v>349</v>
      </c>
      <c r="L33" s="364">
        <v>-2.1000000000000014</v>
      </c>
    </row>
    <row r="34" spans="1:12" s="369" customFormat="1" ht="15" customHeight="1" x14ac:dyDescent="0.2">
      <c r="A34" s="367" t="s">
        <v>113</v>
      </c>
      <c r="B34" s="368" t="s">
        <v>116</v>
      </c>
      <c r="C34" s="362"/>
      <c r="D34" s="362"/>
      <c r="E34" s="363"/>
      <c r="F34" s="542">
        <v>34.200000000000003</v>
      </c>
      <c r="G34" s="542">
        <v>37.799999999999997</v>
      </c>
      <c r="H34" s="542">
        <v>38.6</v>
      </c>
      <c r="I34" s="542">
        <v>38.200000000000003</v>
      </c>
      <c r="J34" s="542">
        <v>37.299999999999997</v>
      </c>
      <c r="K34" s="543" t="s">
        <v>349</v>
      </c>
      <c r="L34" s="364">
        <v>-3.0999999999999943</v>
      </c>
    </row>
    <row r="35" spans="1:12" s="369" customFormat="1" ht="11.25" x14ac:dyDescent="0.2">
      <c r="A35" s="370"/>
      <c r="B35" s="371" t="s">
        <v>117</v>
      </c>
      <c r="C35" s="372"/>
      <c r="D35" s="372"/>
      <c r="E35" s="373"/>
      <c r="F35" s="545">
        <v>27.6</v>
      </c>
      <c r="G35" s="545">
        <v>32</v>
      </c>
      <c r="H35" s="545">
        <v>23.8</v>
      </c>
      <c r="I35" s="545">
        <v>26.5</v>
      </c>
      <c r="J35" s="546">
        <v>22.6</v>
      </c>
      <c r="K35" s="547" t="s">
        <v>349</v>
      </c>
      <c r="L35" s="374">
        <v>5</v>
      </c>
    </row>
    <row r="36" spans="1:12" s="369" customFormat="1" ht="15.95" customHeight="1" x14ac:dyDescent="0.2">
      <c r="A36" s="375" t="s">
        <v>350</v>
      </c>
      <c r="B36" s="376"/>
      <c r="C36" s="377"/>
      <c r="D36" s="376"/>
      <c r="E36" s="378"/>
      <c r="F36" s="548">
        <v>2397</v>
      </c>
      <c r="G36" s="548">
        <v>1938</v>
      </c>
      <c r="H36" s="548">
        <v>2418</v>
      </c>
      <c r="I36" s="548">
        <v>2397</v>
      </c>
      <c r="J36" s="548">
        <v>2594</v>
      </c>
      <c r="K36" s="549">
        <v>-197</v>
      </c>
      <c r="L36" s="380">
        <v>-7.5944487278334618</v>
      </c>
    </row>
    <row r="37" spans="1:12" s="369" customFormat="1" ht="15.95" customHeight="1" x14ac:dyDescent="0.2">
      <c r="A37" s="381"/>
      <c r="B37" s="382" t="s">
        <v>113</v>
      </c>
      <c r="C37" s="382" t="s">
        <v>351</v>
      </c>
      <c r="D37" s="382"/>
      <c r="E37" s="383"/>
      <c r="F37" s="548">
        <v>792</v>
      </c>
      <c r="G37" s="548">
        <v>712</v>
      </c>
      <c r="H37" s="548">
        <v>863</v>
      </c>
      <c r="I37" s="548">
        <v>866</v>
      </c>
      <c r="J37" s="548">
        <v>892</v>
      </c>
      <c r="K37" s="549">
        <v>-100</v>
      </c>
      <c r="L37" s="380">
        <v>-11.210762331838565</v>
      </c>
    </row>
    <row r="38" spans="1:12" s="369" customFormat="1" ht="15.95" customHeight="1" x14ac:dyDescent="0.2">
      <c r="A38" s="381"/>
      <c r="B38" s="384" t="s">
        <v>105</v>
      </c>
      <c r="C38" s="384" t="s">
        <v>106</v>
      </c>
      <c r="D38" s="385"/>
      <c r="E38" s="383"/>
      <c r="F38" s="548">
        <v>1303</v>
      </c>
      <c r="G38" s="548">
        <v>937</v>
      </c>
      <c r="H38" s="548">
        <v>1330</v>
      </c>
      <c r="I38" s="548">
        <v>1299</v>
      </c>
      <c r="J38" s="550">
        <v>1445</v>
      </c>
      <c r="K38" s="549">
        <v>-142</v>
      </c>
      <c r="L38" s="380">
        <v>-9.8269896193771622</v>
      </c>
    </row>
    <row r="39" spans="1:12" s="369" customFormat="1" ht="15.95" customHeight="1" x14ac:dyDescent="0.2">
      <c r="A39" s="381"/>
      <c r="B39" s="385"/>
      <c r="C39" s="382" t="s">
        <v>352</v>
      </c>
      <c r="D39" s="385"/>
      <c r="E39" s="383"/>
      <c r="F39" s="548">
        <v>409</v>
      </c>
      <c r="G39" s="548">
        <v>299</v>
      </c>
      <c r="H39" s="548">
        <v>409</v>
      </c>
      <c r="I39" s="548">
        <v>387</v>
      </c>
      <c r="J39" s="548">
        <v>439</v>
      </c>
      <c r="K39" s="549">
        <v>-30</v>
      </c>
      <c r="L39" s="380">
        <v>-6.83371298405467</v>
      </c>
    </row>
    <row r="40" spans="1:12" s="369" customFormat="1" ht="15.95" customHeight="1" x14ac:dyDescent="0.2">
      <c r="A40" s="381"/>
      <c r="B40" s="384"/>
      <c r="C40" s="384" t="s">
        <v>107</v>
      </c>
      <c r="D40" s="385"/>
      <c r="E40" s="383"/>
      <c r="F40" s="548">
        <v>1094</v>
      </c>
      <c r="G40" s="548">
        <v>1001</v>
      </c>
      <c r="H40" s="548">
        <v>1088</v>
      </c>
      <c r="I40" s="548">
        <v>1098</v>
      </c>
      <c r="J40" s="548">
        <v>1149</v>
      </c>
      <c r="K40" s="549">
        <v>-55</v>
      </c>
      <c r="L40" s="380">
        <v>-4.7867711053089641</v>
      </c>
    </row>
    <row r="41" spans="1:12" s="369" customFormat="1" ht="24" customHeight="1" x14ac:dyDescent="0.2">
      <c r="A41" s="381"/>
      <c r="B41" s="385"/>
      <c r="C41" s="382" t="s">
        <v>352</v>
      </c>
      <c r="D41" s="385"/>
      <c r="E41" s="383"/>
      <c r="F41" s="548">
        <v>383</v>
      </c>
      <c r="G41" s="548">
        <v>413</v>
      </c>
      <c r="H41" s="548">
        <v>454</v>
      </c>
      <c r="I41" s="548">
        <v>479</v>
      </c>
      <c r="J41" s="550">
        <v>453</v>
      </c>
      <c r="K41" s="549">
        <v>-70</v>
      </c>
      <c r="L41" s="380">
        <v>-15.452538631346579</v>
      </c>
    </row>
    <row r="42" spans="1:12" s="110" customFormat="1" ht="15" customHeight="1" x14ac:dyDescent="0.2">
      <c r="A42" s="381"/>
      <c r="B42" s="384" t="s">
        <v>113</v>
      </c>
      <c r="C42" s="384" t="s">
        <v>353</v>
      </c>
      <c r="D42" s="385"/>
      <c r="E42" s="383"/>
      <c r="F42" s="548">
        <v>474</v>
      </c>
      <c r="G42" s="548">
        <v>385</v>
      </c>
      <c r="H42" s="548">
        <v>626</v>
      </c>
      <c r="I42" s="548">
        <v>495</v>
      </c>
      <c r="J42" s="548">
        <v>487</v>
      </c>
      <c r="K42" s="549">
        <v>-13</v>
      </c>
      <c r="L42" s="380">
        <v>-2.6694045174537986</v>
      </c>
    </row>
    <row r="43" spans="1:12" s="110" customFormat="1" ht="15" customHeight="1" x14ac:dyDescent="0.2">
      <c r="A43" s="381"/>
      <c r="B43" s="385"/>
      <c r="C43" s="382" t="s">
        <v>352</v>
      </c>
      <c r="D43" s="385"/>
      <c r="E43" s="383"/>
      <c r="F43" s="548">
        <v>189</v>
      </c>
      <c r="G43" s="548">
        <v>173</v>
      </c>
      <c r="H43" s="548">
        <v>284</v>
      </c>
      <c r="I43" s="548">
        <v>213</v>
      </c>
      <c r="J43" s="548">
        <v>189</v>
      </c>
      <c r="K43" s="549">
        <v>0</v>
      </c>
      <c r="L43" s="380">
        <v>0</v>
      </c>
    </row>
    <row r="44" spans="1:12" s="110" customFormat="1" ht="15" customHeight="1" x14ac:dyDescent="0.2">
      <c r="A44" s="381"/>
      <c r="B44" s="384"/>
      <c r="C44" s="366" t="s">
        <v>109</v>
      </c>
      <c r="D44" s="385"/>
      <c r="E44" s="383"/>
      <c r="F44" s="548">
        <v>1621</v>
      </c>
      <c r="G44" s="548">
        <v>1319</v>
      </c>
      <c r="H44" s="548">
        <v>1545</v>
      </c>
      <c r="I44" s="548">
        <v>1600</v>
      </c>
      <c r="J44" s="550">
        <v>1770</v>
      </c>
      <c r="K44" s="549">
        <v>-149</v>
      </c>
      <c r="L44" s="380">
        <v>-8.4180790960451972</v>
      </c>
    </row>
    <row r="45" spans="1:12" s="110" customFormat="1" ht="15" customHeight="1" x14ac:dyDescent="0.2">
      <c r="A45" s="381"/>
      <c r="B45" s="385"/>
      <c r="C45" s="382" t="s">
        <v>352</v>
      </c>
      <c r="D45" s="385"/>
      <c r="E45" s="383"/>
      <c r="F45" s="548">
        <v>490</v>
      </c>
      <c r="G45" s="548">
        <v>467</v>
      </c>
      <c r="H45" s="548">
        <v>498</v>
      </c>
      <c r="I45" s="548">
        <v>518</v>
      </c>
      <c r="J45" s="548">
        <v>574</v>
      </c>
      <c r="K45" s="549">
        <v>-84</v>
      </c>
      <c r="L45" s="380">
        <v>-14.634146341463415</v>
      </c>
    </row>
    <row r="46" spans="1:12" s="110" customFormat="1" ht="15" customHeight="1" x14ac:dyDescent="0.2">
      <c r="A46" s="381"/>
      <c r="B46" s="384"/>
      <c r="C46" s="366" t="s">
        <v>110</v>
      </c>
      <c r="D46" s="385"/>
      <c r="E46" s="383"/>
      <c r="F46" s="548">
        <v>271</v>
      </c>
      <c r="G46" s="548">
        <v>214</v>
      </c>
      <c r="H46" s="548">
        <v>217</v>
      </c>
      <c r="I46" s="548">
        <v>271</v>
      </c>
      <c r="J46" s="548">
        <v>299</v>
      </c>
      <c r="K46" s="549">
        <v>-28</v>
      </c>
      <c r="L46" s="380">
        <v>-9.3645484949832785</v>
      </c>
    </row>
    <row r="47" spans="1:12" s="110" customFormat="1" ht="15" customHeight="1" x14ac:dyDescent="0.2">
      <c r="A47" s="381"/>
      <c r="B47" s="385"/>
      <c r="C47" s="382" t="s">
        <v>352</v>
      </c>
      <c r="D47" s="385"/>
      <c r="E47" s="383"/>
      <c r="F47" s="548">
        <v>105</v>
      </c>
      <c r="G47" s="548">
        <v>68</v>
      </c>
      <c r="H47" s="548">
        <v>71</v>
      </c>
      <c r="I47" s="548">
        <v>123</v>
      </c>
      <c r="J47" s="550">
        <v>121</v>
      </c>
      <c r="K47" s="549">
        <v>-16</v>
      </c>
      <c r="L47" s="380">
        <v>-13.223140495867769</v>
      </c>
    </row>
    <row r="48" spans="1:12" s="110" customFormat="1" ht="15" customHeight="1" x14ac:dyDescent="0.2">
      <c r="A48" s="381"/>
      <c r="B48" s="385"/>
      <c r="C48" s="366" t="s">
        <v>111</v>
      </c>
      <c r="D48" s="386"/>
      <c r="E48" s="387"/>
      <c r="F48" s="548">
        <v>31</v>
      </c>
      <c r="G48" s="548">
        <v>20</v>
      </c>
      <c r="H48" s="548">
        <v>30</v>
      </c>
      <c r="I48" s="548">
        <v>31</v>
      </c>
      <c r="J48" s="548">
        <v>38</v>
      </c>
      <c r="K48" s="549">
        <v>-7</v>
      </c>
      <c r="L48" s="380">
        <v>-18.421052631578949</v>
      </c>
    </row>
    <row r="49" spans="1:12" s="110" customFormat="1" ht="15" customHeight="1" x14ac:dyDescent="0.2">
      <c r="A49" s="381"/>
      <c r="B49" s="385"/>
      <c r="C49" s="382" t="s">
        <v>352</v>
      </c>
      <c r="D49" s="385"/>
      <c r="E49" s="383"/>
      <c r="F49" s="548">
        <v>8</v>
      </c>
      <c r="G49" s="548">
        <v>4</v>
      </c>
      <c r="H49" s="548">
        <v>10</v>
      </c>
      <c r="I49" s="548">
        <v>12</v>
      </c>
      <c r="J49" s="548">
        <v>8</v>
      </c>
      <c r="K49" s="549">
        <v>0</v>
      </c>
      <c r="L49" s="380">
        <v>0</v>
      </c>
    </row>
    <row r="50" spans="1:12" s="110" customFormat="1" ht="15" customHeight="1" x14ac:dyDescent="0.2">
      <c r="A50" s="381"/>
      <c r="B50" s="384" t="s">
        <v>113</v>
      </c>
      <c r="C50" s="382" t="s">
        <v>181</v>
      </c>
      <c r="D50" s="385"/>
      <c r="E50" s="383"/>
      <c r="F50" s="548">
        <v>1497</v>
      </c>
      <c r="G50" s="548">
        <v>1120</v>
      </c>
      <c r="H50" s="548">
        <v>1528</v>
      </c>
      <c r="I50" s="548">
        <v>1436</v>
      </c>
      <c r="J50" s="550">
        <v>1649</v>
      </c>
      <c r="K50" s="549">
        <v>-152</v>
      </c>
      <c r="L50" s="380">
        <v>-9.2177077016373552</v>
      </c>
    </row>
    <row r="51" spans="1:12" s="110" customFormat="1" ht="15" customHeight="1" x14ac:dyDescent="0.2">
      <c r="A51" s="381"/>
      <c r="B51" s="385"/>
      <c r="C51" s="382" t="s">
        <v>352</v>
      </c>
      <c r="D51" s="385"/>
      <c r="E51" s="383"/>
      <c r="F51" s="548">
        <v>479</v>
      </c>
      <c r="G51" s="548">
        <v>383</v>
      </c>
      <c r="H51" s="548">
        <v>507</v>
      </c>
      <c r="I51" s="548">
        <v>470</v>
      </c>
      <c r="J51" s="548">
        <v>543</v>
      </c>
      <c r="K51" s="549">
        <v>-64</v>
      </c>
      <c r="L51" s="380">
        <v>-11.786372007366483</v>
      </c>
    </row>
    <row r="52" spans="1:12" s="110" customFormat="1" ht="15" customHeight="1" x14ac:dyDescent="0.2">
      <c r="A52" s="381"/>
      <c r="B52" s="384"/>
      <c r="C52" s="382" t="s">
        <v>182</v>
      </c>
      <c r="D52" s="385"/>
      <c r="E52" s="383"/>
      <c r="F52" s="548">
        <v>900</v>
      </c>
      <c r="G52" s="548">
        <v>818</v>
      </c>
      <c r="H52" s="548">
        <v>890</v>
      </c>
      <c r="I52" s="548">
        <v>961</v>
      </c>
      <c r="J52" s="548">
        <v>945</v>
      </c>
      <c r="K52" s="549">
        <v>-45</v>
      </c>
      <c r="L52" s="380">
        <v>-4.7619047619047619</v>
      </c>
    </row>
    <row r="53" spans="1:12" s="269" customFormat="1" ht="11.25" customHeight="1" x14ac:dyDescent="0.2">
      <c r="A53" s="381"/>
      <c r="B53" s="385"/>
      <c r="C53" s="382" t="s">
        <v>352</v>
      </c>
      <c r="D53" s="385"/>
      <c r="E53" s="383"/>
      <c r="F53" s="548">
        <v>313</v>
      </c>
      <c r="G53" s="548">
        <v>329</v>
      </c>
      <c r="H53" s="548">
        <v>356</v>
      </c>
      <c r="I53" s="548">
        <v>396</v>
      </c>
      <c r="J53" s="550">
        <v>349</v>
      </c>
      <c r="K53" s="549">
        <v>-36</v>
      </c>
      <c r="L53" s="380">
        <v>-10.315186246418339</v>
      </c>
    </row>
    <row r="54" spans="1:12" s="151" customFormat="1" ht="12.75" customHeight="1" x14ac:dyDescent="0.2">
      <c r="A54" s="381"/>
      <c r="B54" s="384" t="s">
        <v>113</v>
      </c>
      <c r="C54" s="384" t="s">
        <v>116</v>
      </c>
      <c r="D54" s="385"/>
      <c r="E54" s="383"/>
      <c r="F54" s="548">
        <v>1994</v>
      </c>
      <c r="G54" s="548">
        <v>1596</v>
      </c>
      <c r="H54" s="548">
        <v>1947</v>
      </c>
      <c r="I54" s="548">
        <v>1973</v>
      </c>
      <c r="J54" s="548">
        <v>2077</v>
      </c>
      <c r="K54" s="549">
        <v>-83</v>
      </c>
      <c r="L54" s="380">
        <v>-3.9961482908040442</v>
      </c>
    </row>
    <row r="55" spans="1:12" ht="11.25" x14ac:dyDescent="0.2">
      <c r="A55" s="381"/>
      <c r="B55" s="385"/>
      <c r="C55" s="382" t="s">
        <v>352</v>
      </c>
      <c r="D55" s="385"/>
      <c r="E55" s="383"/>
      <c r="F55" s="548">
        <v>681</v>
      </c>
      <c r="G55" s="548">
        <v>603</v>
      </c>
      <c r="H55" s="548">
        <v>751</v>
      </c>
      <c r="I55" s="548">
        <v>754</v>
      </c>
      <c r="J55" s="548">
        <v>775</v>
      </c>
      <c r="K55" s="549">
        <v>-94</v>
      </c>
      <c r="L55" s="380">
        <v>-12.129032258064516</v>
      </c>
    </row>
    <row r="56" spans="1:12" ht="14.25" customHeight="1" x14ac:dyDescent="0.2">
      <c r="A56" s="381"/>
      <c r="B56" s="385"/>
      <c r="C56" s="384" t="s">
        <v>117</v>
      </c>
      <c r="D56" s="385"/>
      <c r="E56" s="383"/>
      <c r="F56" s="548">
        <v>402</v>
      </c>
      <c r="G56" s="548">
        <v>338</v>
      </c>
      <c r="H56" s="548">
        <v>470</v>
      </c>
      <c r="I56" s="548">
        <v>422</v>
      </c>
      <c r="J56" s="548">
        <v>517</v>
      </c>
      <c r="K56" s="549">
        <v>-115</v>
      </c>
      <c r="L56" s="380">
        <v>-22.243713733075435</v>
      </c>
    </row>
    <row r="57" spans="1:12" ht="18.75" customHeight="1" x14ac:dyDescent="0.2">
      <c r="A57" s="388"/>
      <c r="B57" s="389"/>
      <c r="C57" s="390" t="s">
        <v>352</v>
      </c>
      <c r="D57" s="389"/>
      <c r="E57" s="391"/>
      <c r="F57" s="551">
        <v>111</v>
      </c>
      <c r="G57" s="552">
        <v>108</v>
      </c>
      <c r="H57" s="552">
        <v>112</v>
      </c>
      <c r="I57" s="552">
        <v>112</v>
      </c>
      <c r="J57" s="552">
        <v>117</v>
      </c>
      <c r="K57" s="553">
        <f t="shared" ref="K57" si="0">IF(OR(F57=".",J57=".")=TRUE,".",IF(OR(F57="*",J57="*")=TRUE,"*",IF(AND(F57="-",J57="-")=TRUE,"-",IF(AND(ISNUMBER(J57),ISNUMBER(F57))=TRUE,IF(F57-J57=0,0,F57-J57),IF(ISNUMBER(F57)=TRUE,F57,-J57)))))</f>
        <v>-6</v>
      </c>
      <c r="L57" s="392">
        <f t="shared" ref="L57" si="1">IF(K57 =".",".",IF(K57 ="*","*",IF(K57="-","-",IF(K57=0,0,IF(OR(J57="-",J57=".",F57="-",F57=".")=TRUE,"X",IF(J57=0,"0,0",IF(ABS(K57*100/J57)&gt;250,".X",(K57*100/J57))))))))</f>
        <v>-5.1282051282051286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2501</v>
      </c>
      <c r="E11" s="114">
        <v>2244</v>
      </c>
      <c r="F11" s="114">
        <v>3243</v>
      </c>
      <c r="G11" s="114">
        <v>2480</v>
      </c>
      <c r="H11" s="140">
        <v>2698</v>
      </c>
      <c r="I11" s="115">
        <v>-197</v>
      </c>
      <c r="J11" s="116">
        <v>-7.3017049666419567</v>
      </c>
    </row>
    <row r="12" spans="1:15" s="110" customFormat="1" ht="24.95" customHeight="1" x14ac:dyDescent="0.2">
      <c r="A12" s="193" t="s">
        <v>132</v>
      </c>
      <c r="B12" s="194" t="s">
        <v>133</v>
      </c>
      <c r="C12" s="113">
        <v>0.19992003198720512</v>
      </c>
      <c r="D12" s="115">
        <v>5</v>
      </c>
      <c r="E12" s="114">
        <v>4</v>
      </c>
      <c r="F12" s="114">
        <v>15</v>
      </c>
      <c r="G12" s="114">
        <v>4</v>
      </c>
      <c r="H12" s="140">
        <v>11</v>
      </c>
      <c r="I12" s="115">
        <v>-6</v>
      </c>
      <c r="J12" s="116">
        <v>-54.545454545454547</v>
      </c>
    </row>
    <row r="13" spans="1:15" s="110" customFormat="1" ht="24.95" customHeight="1" x14ac:dyDescent="0.2">
      <c r="A13" s="193" t="s">
        <v>134</v>
      </c>
      <c r="B13" s="199" t="s">
        <v>214</v>
      </c>
      <c r="C13" s="113">
        <v>1.7193122750899641</v>
      </c>
      <c r="D13" s="115">
        <v>43</v>
      </c>
      <c r="E13" s="114">
        <v>21</v>
      </c>
      <c r="F13" s="114">
        <v>21</v>
      </c>
      <c r="G13" s="114">
        <v>18</v>
      </c>
      <c r="H13" s="140">
        <v>36</v>
      </c>
      <c r="I13" s="115">
        <v>7</v>
      </c>
      <c r="J13" s="116">
        <v>19.444444444444443</v>
      </c>
    </row>
    <row r="14" spans="1:15" s="287" customFormat="1" ht="24.95" customHeight="1" x14ac:dyDescent="0.2">
      <c r="A14" s="193" t="s">
        <v>215</v>
      </c>
      <c r="B14" s="199" t="s">
        <v>137</v>
      </c>
      <c r="C14" s="113">
        <v>11.515393842463014</v>
      </c>
      <c r="D14" s="115">
        <v>288</v>
      </c>
      <c r="E14" s="114">
        <v>251</v>
      </c>
      <c r="F14" s="114">
        <v>452</v>
      </c>
      <c r="G14" s="114">
        <v>260</v>
      </c>
      <c r="H14" s="140">
        <v>347</v>
      </c>
      <c r="I14" s="115">
        <v>-59</v>
      </c>
      <c r="J14" s="116">
        <v>-17.002881844380404</v>
      </c>
      <c r="K14" s="110"/>
      <c r="L14" s="110"/>
      <c r="M14" s="110"/>
      <c r="N14" s="110"/>
      <c r="O14" s="110"/>
    </row>
    <row r="15" spans="1:15" s="110" customFormat="1" ht="24.95" customHeight="1" x14ac:dyDescent="0.2">
      <c r="A15" s="193" t="s">
        <v>216</v>
      </c>
      <c r="B15" s="199" t="s">
        <v>217</v>
      </c>
      <c r="C15" s="113">
        <v>3.5185925629748103</v>
      </c>
      <c r="D15" s="115">
        <v>88</v>
      </c>
      <c r="E15" s="114">
        <v>80</v>
      </c>
      <c r="F15" s="114">
        <v>107</v>
      </c>
      <c r="G15" s="114">
        <v>96</v>
      </c>
      <c r="H15" s="140">
        <v>128</v>
      </c>
      <c r="I15" s="115">
        <v>-40</v>
      </c>
      <c r="J15" s="116">
        <v>-31.25</v>
      </c>
    </row>
    <row r="16" spans="1:15" s="287" customFormat="1" ht="24.95" customHeight="1" x14ac:dyDescent="0.2">
      <c r="A16" s="193" t="s">
        <v>218</v>
      </c>
      <c r="B16" s="199" t="s">
        <v>141</v>
      </c>
      <c r="C16" s="113">
        <v>5.9576169532187127</v>
      </c>
      <c r="D16" s="115">
        <v>149</v>
      </c>
      <c r="E16" s="114">
        <v>141</v>
      </c>
      <c r="F16" s="114">
        <v>297</v>
      </c>
      <c r="G16" s="114">
        <v>136</v>
      </c>
      <c r="H16" s="140">
        <v>175</v>
      </c>
      <c r="I16" s="115">
        <v>-26</v>
      </c>
      <c r="J16" s="116">
        <v>-14.857142857142858</v>
      </c>
      <c r="K16" s="110"/>
      <c r="L16" s="110"/>
      <c r="M16" s="110"/>
      <c r="N16" s="110"/>
      <c r="O16" s="110"/>
    </row>
    <row r="17" spans="1:15" s="110" customFormat="1" ht="24.95" customHeight="1" x14ac:dyDescent="0.2">
      <c r="A17" s="193" t="s">
        <v>142</v>
      </c>
      <c r="B17" s="199" t="s">
        <v>220</v>
      </c>
      <c r="C17" s="113">
        <v>2.0391843262694924</v>
      </c>
      <c r="D17" s="115">
        <v>51</v>
      </c>
      <c r="E17" s="114">
        <v>30</v>
      </c>
      <c r="F17" s="114">
        <v>48</v>
      </c>
      <c r="G17" s="114">
        <v>28</v>
      </c>
      <c r="H17" s="140">
        <v>44</v>
      </c>
      <c r="I17" s="115">
        <v>7</v>
      </c>
      <c r="J17" s="116">
        <v>15.909090909090908</v>
      </c>
    </row>
    <row r="18" spans="1:15" s="287" customFormat="1" ht="24.95" customHeight="1" x14ac:dyDescent="0.2">
      <c r="A18" s="201" t="s">
        <v>144</v>
      </c>
      <c r="B18" s="202" t="s">
        <v>145</v>
      </c>
      <c r="C18" s="113">
        <v>11.595361855257897</v>
      </c>
      <c r="D18" s="115">
        <v>290</v>
      </c>
      <c r="E18" s="114">
        <v>190</v>
      </c>
      <c r="F18" s="114">
        <v>444</v>
      </c>
      <c r="G18" s="114">
        <v>299</v>
      </c>
      <c r="H18" s="140">
        <v>375</v>
      </c>
      <c r="I18" s="115">
        <v>-85</v>
      </c>
      <c r="J18" s="116">
        <v>-22.666666666666668</v>
      </c>
      <c r="K18" s="110"/>
      <c r="L18" s="110"/>
      <c r="M18" s="110"/>
      <c r="N18" s="110"/>
      <c r="O18" s="110"/>
    </row>
    <row r="19" spans="1:15" s="110" customFormat="1" ht="24.95" customHeight="1" x14ac:dyDescent="0.2">
      <c r="A19" s="193" t="s">
        <v>146</v>
      </c>
      <c r="B19" s="199" t="s">
        <v>147</v>
      </c>
      <c r="C19" s="113">
        <v>18.75249900039984</v>
      </c>
      <c r="D19" s="115">
        <v>469</v>
      </c>
      <c r="E19" s="114">
        <v>412</v>
      </c>
      <c r="F19" s="114">
        <v>547</v>
      </c>
      <c r="G19" s="114">
        <v>453</v>
      </c>
      <c r="H19" s="140">
        <v>462</v>
      </c>
      <c r="I19" s="115">
        <v>7</v>
      </c>
      <c r="J19" s="116">
        <v>1.5151515151515151</v>
      </c>
    </row>
    <row r="20" spans="1:15" s="287" customFormat="1" ht="24.95" customHeight="1" x14ac:dyDescent="0.2">
      <c r="A20" s="193" t="s">
        <v>148</v>
      </c>
      <c r="B20" s="199" t="s">
        <v>149</v>
      </c>
      <c r="C20" s="113">
        <v>7.6369452219112359</v>
      </c>
      <c r="D20" s="115">
        <v>191</v>
      </c>
      <c r="E20" s="114">
        <v>113</v>
      </c>
      <c r="F20" s="114">
        <v>136</v>
      </c>
      <c r="G20" s="114">
        <v>126</v>
      </c>
      <c r="H20" s="140">
        <v>126</v>
      </c>
      <c r="I20" s="115">
        <v>65</v>
      </c>
      <c r="J20" s="116">
        <v>51.587301587301589</v>
      </c>
      <c r="K20" s="110"/>
      <c r="L20" s="110"/>
      <c r="M20" s="110"/>
      <c r="N20" s="110"/>
      <c r="O20" s="110"/>
    </row>
    <row r="21" spans="1:15" s="110" customFormat="1" ht="24.95" customHeight="1" x14ac:dyDescent="0.2">
      <c r="A21" s="201" t="s">
        <v>150</v>
      </c>
      <c r="B21" s="202" t="s">
        <v>151</v>
      </c>
      <c r="C21" s="113">
        <v>6.1975209916033585</v>
      </c>
      <c r="D21" s="115">
        <v>155</v>
      </c>
      <c r="E21" s="114">
        <v>101</v>
      </c>
      <c r="F21" s="114">
        <v>142</v>
      </c>
      <c r="G21" s="114">
        <v>156</v>
      </c>
      <c r="H21" s="140">
        <v>145</v>
      </c>
      <c r="I21" s="115">
        <v>10</v>
      </c>
      <c r="J21" s="116">
        <v>6.8965517241379306</v>
      </c>
    </row>
    <row r="22" spans="1:15" s="110" customFormat="1" ht="24.95" customHeight="1" x14ac:dyDescent="0.2">
      <c r="A22" s="201" t="s">
        <v>152</v>
      </c>
      <c r="B22" s="199" t="s">
        <v>153</v>
      </c>
      <c r="C22" s="113">
        <v>1.0795681727309077</v>
      </c>
      <c r="D22" s="115">
        <v>27</v>
      </c>
      <c r="E22" s="114">
        <v>12</v>
      </c>
      <c r="F22" s="114">
        <v>23</v>
      </c>
      <c r="G22" s="114">
        <v>25</v>
      </c>
      <c r="H22" s="140">
        <v>31</v>
      </c>
      <c r="I22" s="115">
        <v>-4</v>
      </c>
      <c r="J22" s="116">
        <v>-12.903225806451612</v>
      </c>
    </row>
    <row r="23" spans="1:15" s="110" customFormat="1" ht="24.95" customHeight="1" x14ac:dyDescent="0.2">
      <c r="A23" s="193" t="s">
        <v>154</v>
      </c>
      <c r="B23" s="199" t="s">
        <v>155</v>
      </c>
      <c r="C23" s="113">
        <v>1.2794882047181129</v>
      </c>
      <c r="D23" s="115">
        <v>32</v>
      </c>
      <c r="E23" s="114">
        <v>19</v>
      </c>
      <c r="F23" s="114">
        <v>43</v>
      </c>
      <c r="G23" s="114">
        <v>20</v>
      </c>
      <c r="H23" s="140">
        <v>35</v>
      </c>
      <c r="I23" s="115">
        <v>-3</v>
      </c>
      <c r="J23" s="116">
        <v>-8.5714285714285712</v>
      </c>
    </row>
    <row r="24" spans="1:15" s="110" customFormat="1" ht="24.95" customHeight="1" x14ac:dyDescent="0.2">
      <c r="A24" s="193" t="s">
        <v>156</v>
      </c>
      <c r="B24" s="199" t="s">
        <v>221</v>
      </c>
      <c r="C24" s="113">
        <v>4.3582566973210719</v>
      </c>
      <c r="D24" s="115">
        <v>109</v>
      </c>
      <c r="E24" s="114">
        <v>68</v>
      </c>
      <c r="F24" s="114">
        <v>157</v>
      </c>
      <c r="G24" s="114">
        <v>118</v>
      </c>
      <c r="H24" s="140">
        <v>87</v>
      </c>
      <c r="I24" s="115">
        <v>22</v>
      </c>
      <c r="J24" s="116">
        <v>25.287356321839081</v>
      </c>
    </row>
    <row r="25" spans="1:15" s="110" customFormat="1" ht="24.95" customHeight="1" x14ac:dyDescent="0.2">
      <c r="A25" s="193" t="s">
        <v>222</v>
      </c>
      <c r="B25" s="204" t="s">
        <v>159</v>
      </c>
      <c r="C25" s="113">
        <v>6.3974410235905639</v>
      </c>
      <c r="D25" s="115">
        <v>160</v>
      </c>
      <c r="E25" s="114">
        <v>163</v>
      </c>
      <c r="F25" s="114">
        <v>165</v>
      </c>
      <c r="G25" s="114">
        <v>197</v>
      </c>
      <c r="H25" s="140">
        <v>203</v>
      </c>
      <c r="I25" s="115">
        <v>-43</v>
      </c>
      <c r="J25" s="116">
        <v>-21.182266009852217</v>
      </c>
    </row>
    <row r="26" spans="1:15" s="110" customFormat="1" ht="24.95" customHeight="1" x14ac:dyDescent="0.2">
      <c r="A26" s="201">
        <v>782.78300000000002</v>
      </c>
      <c r="B26" s="203" t="s">
        <v>160</v>
      </c>
      <c r="C26" s="113">
        <v>4.7181127548980406</v>
      </c>
      <c r="D26" s="115">
        <v>118</v>
      </c>
      <c r="E26" s="114">
        <v>71</v>
      </c>
      <c r="F26" s="114">
        <v>77</v>
      </c>
      <c r="G26" s="114">
        <v>74</v>
      </c>
      <c r="H26" s="140">
        <v>78</v>
      </c>
      <c r="I26" s="115">
        <v>40</v>
      </c>
      <c r="J26" s="116">
        <v>51.282051282051285</v>
      </c>
    </row>
    <row r="27" spans="1:15" s="110" customFormat="1" ht="24.95" customHeight="1" x14ac:dyDescent="0.2">
      <c r="A27" s="193" t="s">
        <v>161</v>
      </c>
      <c r="B27" s="199" t="s">
        <v>162</v>
      </c>
      <c r="C27" s="113">
        <v>2.5589764094362257</v>
      </c>
      <c r="D27" s="115">
        <v>64</v>
      </c>
      <c r="E27" s="114">
        <v>73</v>
      </c>
      <c r="F27" s="114">
        <v>137</v>
      </c>
      <c r="G27" s="114">
        <v>78</v>
      </c>
      <c r="H27" s="140">
        <v>110</v>
      </c>
      <c r="I27" s="115">
        <v>-46</v>
      </c>
      <c r="J27" s="116">
        <v>-41.81818181818182</v>
      </c>
    </row>
    <row r="28" spans="1:15" s="110" customFormat="1" ht="24.95" customHeight="1" x14ac:dyDescent="0.2">
      <c r="A28" s="193" t="s">
        <v>163</v>
      </c>
      <c r="B28" s="199" t="s">
        <v>164</v>
      </c>
      <c r="C28" s="113">
        <v>2.3590563774490203</v>
      </c>
      <c r="D28" s="115">
        <v>59</v>
      </c>
      <c r="E28" s="114">
        <v>36</v>
      </c>
      <c r="F28" s="114">
        <v>132</v>
      </c>
      <c r="G28" s="114">
        <v>89</v>
      </c>
      <c r="H28" s="140">
        <v>105</v>
      </c>
      <c r="I28" s="115">
        <v>-46</v>
      </c>
      <c r="J28" s="116">
        <v>-43.80952380952381</v>
      </c>
    </row>
    <row r="29" spans="1:15" s="110" customFormat="1" ht="24.95" customHeight="1" x14ac:dyDescent="0.2">
      <c r="A29" s="193">
        <v>86</v>
      </c>
      <c r="B29" s="199" t="s">
        <v>165</v>
      </c>
      <c r="C29" s="113">
        <v>7.0771691323470609</v>
      </c>
      <c r="D29" s="115">
        <v>177</v>
      </c>
      <c r="E29" s="114">
        <v>247</v>
      </c>
      <c r="F29" s="114">
        <v>242</v>
      </c>
      <c r="G29" s="114">
        <v>157</v>
      </c>
      <c r="H29" s="140">
        <v>169</v>
      </c>
      <c r="I29" s="115">
        <v>8</v>
      </c>
      <c r="J29" s="116">
        <v>4.7337278106508878</v>
      </c>
    </row>
    <row r="30" spans="1:15" s="110" customFormat="1" ht="24.95" customHeight="1" x14ac:dyDescent="0.2">
      <c r="A30" s="193">
        <v>87.88</v>
      </c>
      <c r="B30" s="204" t="s">
        <v>166</v>
      </c>
      <c r="C30" s="113">
        <v>10.475809676129549</v>
      </c>
      <c r="D30" s="115">
        <v>262</v>
      </c>
      <c r="E30" s="114">
        <v>407</v>
      </c>
      <c r="F30" s="114">
        <v>405</v>
      </c>
      <c r="G30" s="114">
        <v>322</v>
      </c>
      <c r="H30" s="140">
        <v>313</v>
      </c>
      <c r="I30" s="115">
        <v>-51</v>
      </c>
      <c r="J30" s="116">
        <v>-16.293929712460063</v>
      </c>
    </row>
    <row r="31" spans="1:15" s="110" customFormat="1" ht="24.95" customHeight="1" x14ac:dyDescent="0.2">
      <c r="A31" s="193" t="s">
        <v>167</v>
      </c>
      <c r="B31" s="199" t="s">
        <v>168</v>
      </c>
      <c r="C31" s="113">
        <v>2.0791683326669332</v>
      </c>
      <c r="D31" s="115">
        <v>52</v>
      </c>
      <c r="E31" s="114">
        <v>56</v>
      </c>
      <c r="F31" s="114">
        <v>105</v>
      </c>
      <c r="G31" s="114">
        <v>84</v>
      </c>
      <c r="H31" s="140">
        <v>65</v>
      </c>
      <c r="I31" s="115">
        <v>-13</v>
      </c>
      <c r="J31" s="116">
        <v>-20</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0.19992003198720512</v>
      </c>
      <c r="D34" s="115">
        <v>5</v>
      </c>
      <c r="E34" s="114">
        <v>4</v>
      </c>
      <c r="F34" s="114">
        <v>15</v>
      </c>
      <c r="G34" s="114">
        <v>4</v>
      </c>
      <c r="H34" s="140">
        <v>11</v>
      </c>
      <c r="I34" s="115">
        <v>-6</v>
      </c>
      <c r="J34" s="116">
        <v>-54.545454545454547</v>
      </c>
    </row>
    <row r="35" spans="1:10" s="110" customFormat="1" ht="24.95" customHeight="1" x14ac:dyDescent="0.2">
      <c r="A35" s="292" t="s">
        <v>171</v>
      </c>
      <c r="B35" s="293" t="s">
        <v>172</v>
      </c>
      <c r="C35" s="113">
        <v>24.830067972810877</v>
      </c>
      <c r="D35" s="115">
        <v>621</v>
      </c>
      <c r="E35" s="114">
        <v>462</v>
      </c>
      <c r="F35" s="114">
        <v>917</v>
      </c>
      <c r="G35" s="114">
        <v>577</v>
      </c>
      <c r="H35" s="140">
        <v>758</v>
      </c>
      <c r="I35" s="115">
        <v>-137</v>
      </c>
      <c r="J35" s="116">
        <v>-18.073878627968337</v>
      </c>
    </row>
    <row r="36" spans="1:10" s="110" customFormat="1" ht="24.95" customHeight="1" x14ac:dyDescent="0.2">
      <c r="A36" s="294" t="s">
        <v>173</v>
      </c>
      <c r="B36" s="295" t="s">
        <v>174</v>
      </c>
      <c r="C36" s="125">
        <v>74.970011995201915</v>
      </c>
      <c r="D36" s="143">
        <v>1875</v>
      </c>
      <c r="E36" s="144">
        <v>1778</v>
      </c>
      <c r="F36" s="144">
        <v>2311</v>
      </c>
      <c r="G36" s="144">
        <v>1899</v>
      </c>
      <c r="H36" s="145">
        <v>1929</v>
      </c>
      <c r="I36" s="143">
        <v>-54</v>
      </c>
      <c r="J36" s="146">
        <v>-2.7993779160186625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2501</v>
      </c>
      <c r="F11" s="264">
        <v>2244</v>
      </c>
      <c r="G11" s="264">
        <v>3243</v>
      </c>
      <c r="H11" s="264">
        <v>2480</v>
      </c>
      <c r="I11" s="265">
        <v>2698</v>
      </c>
      <c r="J11" s="263">
        <v>-197</v>
      </c>
      <c r="K11" s="266">
        <v>-7.3017049666419567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27.74890043982407</v>
      </c>
      <c r="E13" s="115">
        <v>694</v>
      </c>
      <c r="F13" s="114">
        <v>743</v>
      </c>
      <c r="G13" s="114">
        <v>882</v>
      </c>
      <c r="H13" s="114">
        <v>764</v>
      </c>
      <c r="I13" s="140">
        <v>873</v>
      </c>
      <c r="J13" s="115">
        <v>-179</v>
      </c>
      <c r="K13" s="116">
        <v>-20.50400916380298</v>
      </c>
    </row>
    <row r="14" spans="1:15" ht="15.95" customHeight="1" x14ac:dyDescent="0.2">
      <c r="A14" s="306" t="s">
        <v>230</v>
      </c>
      <c r="B14" s="307"/>
      <c r="C14" s="308"/>
      <c r="D14" s="113">
        <v>58.176729308276691</v>
      </c>
      <c r="E14" s="115">
        <v>1455</v>
      </c>
      <c r="F14" s="114">
        <v>1246</v>
      </c>
      <c r="G14" s="114">
        <v>1996</v>
      </c>
      <c r="H14" s="114">
        <v>1421</v>
      </c>
      <c r="I14" s="140">
        <v>1465</v>
      </c>
      <c r="J14" s="115">
        <v>-10</v>
      </c>
      <c r="K14" s="116">
        <v>-0.68259385665529015</v>
      </c>
    </row>
    <row r="15" spans="1:15" ht="15.95" customHeight="1" x14ac:dyDescent="0.2">
      <c r="A15" s="306" t="s">
        <v>231</v>
      </c>
      <c r="B15" s="307"/>
      <c r="C15" s="308"/>
      <c r="D15" s="113">
        <v>6.7972810875649738</v>
      </c>
      <c r="E15" s="115">
        <v>170</v>
      </c>
      <c r="F15" s="114">
        <v>109</v>
      </c>
      <c r="G15" s="114">
        <v>200</v>
      </c>
      <c r="H15" s="114">
        <v>129</v>
      </c>
      <c r="I15" s="140">
        <v>169</v>
      </c>
      <c r="J15" s="115">
        <v>1</v>
      </c>
      <c r="K15" s="116">
        <v>0.59171597633136097</v>
      </c>
    </row>
    <row r="16" spans="1:15" ht="15.95" customHeight="1" x14ac:dyDescent="0.2">
      <c r="A16" s="306" t="s">
        <v>232</v>
      </c>
      <c r="B16" s="307"/>
      <c r="C16" s="308"/>
      <c r="D16" s="113">
        <v>6.8372650939624151</v>
      </c>
      <c r="E16" s="115">
        <v>171</v>
      </c>
      <c r="F16" s="114">
        <v>133</v>
      </c>
      <c r="G16" s="114">
        <v>149</v>
      </c>
      <c r="H16" s="114">
        <v>153</v>
      </c>
      <c r="I16" s="140">
        <v>180</v>
      </c>
      <c r="J16" s="115">
        <v>-9</v>
      </c>
      <c r="K16" s="116">
        <v>-5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0.19992003198720512</v>
      </c>
      <c r="E18" s="115">
        <v>5</v>
      </c>
      <c r="F18" s="114" t="s">
        <v>513</v>
      </c>
      <c r="G18" s="114">
        <v>18</v>
      </c>
      <c r="H18" s="114">
        <v>10</v>
      </c>
      <c r="I18" s="140">
        <v>13</v>
      </c>
      <c r="J18" s="115">
        <v>-8</v>
      </c>
      <c r="K18" s="116">
        <v>-61.53846153846154</v>
      </c>
    </row>
    <row r="19" spans="1:11" ht="14.1" customHeight="1" x14ac:dyDescent="0.2">
      <c r="A19" s="306" t="s">
        <v>235</v>
      </c>
      <c r="B19" s="307" t="s">
        <v>236</v>
      </c>
      <c r="C19" s="308"/>
      <c r="D19" s="113">
        <v>0.15993602558976411</v>
      </c>
      <c r="E19" s="115">
        <v>4</v>
      </c>
      <c r="F19" s="114" t="s">
        <v>513</v>
      </c>
      <c r="G19" s="114">
        <v>10</v>
      </c>
      <c r="H19" s="114">
        <v>9</v>
      </c>
      <c r="I19" s="140">
        <v>5</v>
      </c>
      <c r="J19" s="115">
        <v>-1</v>
      </c>
      <c r="K19" s="116">
        <v>-20</v>
      </c>
    </row>
    <row r="20" spans="1:11" ht="14.1" customHeight="1" x14ac:dyDescent="0.2">
      <c r="A20" s="306">
        <v>12</v>
      </c>
      <c r="B20" s="307" t="s">
        <v>237</v>
      </c>
      <c r="C20" s="308"/>
      <c r="D20" s="113">
        <v>1.1595361855257897</v>
      </c>
      <c r="E20" s="115">
        <v>29</v>
      </c>
      <c r="F20" s="114">
        <v>30</v>
      </c>
      <c r="G20" s="114">
        <v>48</v>
      </c>
      <c r="H20" s="114">
        <v>63</v>
      </c>
      <c r="I20" s="140">
        <v>68</v>
      </c>
      <c r="J20" s="115">
        <v>-39</v>
      </c>
      <c r="K20" s="116">
        <v>-57.352941176470587</v>
      </c>
    </row>
    <row r="21" spans="1:11" ht="14.1" customHeight="1" x14ac:dyDescent="0.2">
      <c r="A21" s="306">
        <v>21</v>
      </c>
      <c r="B21" s="307" t="s">
        <v>238</v>
      </c>
      <c r="C21" s="308"/>
      <c r="D21" s="113">
        <v>0.27988804478208718</v>
      </c>
      <c r="E21" s="115">
        <v>7</v>
      </c>
      <c r="F21" s="114">
        <v>3</v>
      </c>
      <c r="G21" s="114">
        <v>9</v>
      </c>
      <c r="H21" s="114">
        <v>5</v>
      </c>
      <c r="I21" s="140">
        <v>7</v>
      </c>
      <c r="J21" s="115">
        <v>0</v>
      </c>
      <c r="K21" s="116">
        <v>0</v>
      </c>
    </row>
    <row r="22" spans="1:11" ht="14.1" customHeight="1" x14ac:dyDescent="0.2">
      <c r="A22" s="306">
        <v>22</v>
      </c>
      <c r="B22" s="307" t="s">
        <v>239</v>
      </c>
      <c r="C22" s="308"/>
      <c r="D22" s="113">
        <v>0.83966413434626153</v>
      </c>
      <c r="E22" s="115">
        <v>21</v>
      </c>
      <c r="F22" s="114">
        <v>24</v>
      </c>
      <c r="G22" s="114">
        <v>53</v>
      </c>
      <c r="H22" s="114">
        <v>43</v>
      </c>
      <c r="I22" s="140">
        <v>47</v>
      </c>
      <c r="J22" s="115">
        <v>-26</v>
      </c>
      <c r="K22" s="116">
        <v>-55.319148936170215</v>
      </c>
    </row>
    <row r="23" spans="1:11" ht="14.1" customHeight="1" x14ac:dyDescent="0.2">
      <c r="A23" s="306">
        <v>23</v>
      </c>
      <c r="B23" s="307" t="s">
        <v>240</v>
      </c>
      <c r="C23" s="308"/>
      <c r="D23" s="113">
        <v>0.23990403838464613</v>
      </c>
      <c r="E23" s="115">
        <v>6</v>
      </c>
      <c r="F23" s="114">
        <v>8</v>
      </c>
      <c r="G23" s="114">
        <v>13</v>
      </c>
      <c r="H23" s="114">
        <v>8</v>
      </c>
      <c r="I23" s="140">
        <v>8</v>
      </c>
      <c r="J23" s="115">
        <v>-2</v>
      </c>
      <c r="K23" s="116">
        <v>-25</v>
      </c>
    </row>
    <row r="24" spans="1:11" ht="14.1" customHeight="1" x14ac:dyDescent="0.2">
      <c r="A24" s="306">
        <v>24</v>
      </c>
      <c r="B24" s="307" t="s">
        <v>241</v>
      </c>
      <c r="C24" s="308"/>
      <c r="D24" s="113">
        <v>3.3186725309876048</v>
      </c>
      <c r="E24" s="115">
        <v>83</v>
      </c>
      <c r="F24" s="114">
        <v>77</v>
      </c>
      <c r="G24" s="114">
        <v>153</v>
      </c>
      <c r="H24" s="114">
        <v>57</v>
      </c>
      <c r="I24" s="140">
        <v>127</v>
      </c>
      <c r="J24" s="115">
        <v>-44</v>
      </c>
      <c r="K24" s="116">
        <v>-34.645669291338585</v>
      </c>
    </row>
    <row r="25" spans="1:11" ht="14.1" customHeight="1" x14ac:dyDescent="0.2">
      <c r="A25" s="306">
        <v>25</v>
      </c>
      <c r="B25" s="307" t="s">
        <v>242</v>
      </c>
      <c r="C25" s="308"/>
      <c r="D25" s="113">
        <v>4.9580167932826873</v>
      </c>
      <c r="E25" s="115">
        <v>124</v>
      </c>
      <c r="F25" s="114">
        <v>86</v>
      </c>
      <c r="G25" s="114">
        <v>139</v>
      </c>
      <c r="H25" s="114">
        <v>95</v>
      </c>
      <c r="I25" s="140">
        <v>103</v>
      </c>
      <c r="J25" s="115">
        <v>21</v>
      </c>
      <c r="K25" s="116">
        <v>20.388349514563107</v>
      </c>
    </row>
    <row r="26" spans="1:11" ht="14.1" customHeight="1" x14ac:dyDescent="0.2">
      <c r="A26" s="306">
        <v>26</v>
      </c>
      <c r="B26" s="307" t="s">
        <v>243</v>
      </c>
      <c r="C26" s="308"/>
      <c r="D26" s="113">
        <v>1.5593762495001999</v>
      </c>
      <c r="E26" s="115">
        <v>39</v>
      </c>
      <c r="F26" s="114">
        <v>32</v>
      </c>
      <c r="G26" s="114">
        <v>79</v>
      </c>
      <c r="H26" s="114">
        <v>42</v>
      </c>
      <c r="I26" s="140">
        <v>62</v>
      </c>
      <c r="J26" s="115">
        <v>-23</v>
      </c>
      <c r="K26" s="116">
        <v>-37.096774193548384</v>
      </c>
    </row>
    <row r="27" spans="1:11" ht="14.1" customHeight="1" x14ac:dyDescent="0.2">
      <c r="A27" s="306">
        <v>27</v>
      </c>
      <c r="B27" s="307" t="s">
        <v>244</v>
      </c>
      <c r="C27" s="308"/>
      <c r="D27" s="113">
        <v>1.2395041983206718</v>
      </c>
      <c r="E27" s="115">
        <v>31</v>
      </c>
      <c r="F27" s="114">
        <v>22</v>
      </c>
      <c r="G27" s="114">
        <v>33</v>
      </c>
      <c r="H27" s="114">
        <v>27</v>
      </c>
      <c r="I27" s="140">
        <v>25</v>
      </c>
      <c r="J27" s="115">
        <v>6</v>
      </c>
      <c r="K27" s="116">
        <v>24</v>
      </c>
    </row>
    <row r="28" spans="1:11" ht="14.1" customHeight="1" x14ac:dyDescent="0.2">
      <c r="A28" s="306">
        <v>28</v>
      </c>
      <c r="B28" s="307" t="s">
        <v>245</v>
      </c>
      <c r="C28" s="308"/>
      <c r="D28" s="113">
        <v>0.27988804478208718</v>
      </c>
      <c r="E28" s="115">
        <v>7</v>
      </c>
      <c r="F28" s="114">
        <v>15</v>
      </c>
      <c r="G28" s="114">
        <v>21</v>
      </c>
      <c r="H28" s="114">
        <v>54</v>
      </c>
      <c r="I28" s="140">
        <v>31</v>
      </c>
      <c r="J28" s="115">
        <v>-24</v>
      </c>
      <c r="K28" s="116">
        <v>-77.41935483870968</v>
      </c>
    </row>
    <row r="29" spans="1:11" ht="14.1" customHeight="1" x14ac:dyDescent="0.2">
      <c r="A29" s="306">
        <v>29</v>
      </c>
      <c r="B29" s="307" t="s">
        <v>246</v>
      </c>
      <c r="C29" s="308"/>
      <c r="D29" s="113">
        <v>5.0779688124750102</v>
      </c>
      <c r="E29" s="115">
        <v>127</v>
      </c>
      <c r="F29" s="114">
        <v>106</v>
      </c>
      <c r="G29" s="114">
        <v>107</v>
      </c>
      <c r="H29" s="114">
        <v>102</v>
      </c>
      <c r="I29" s="140">
        <v>126</v>
      </c>
      <c r="J29" s="115">
        <v>1</v>
      </c>
      <c r="K29" s="116">
        <v>0.79365079365079361</v>
      </c>
    </row>
    <row r="30" spans="1:11" ht="14.1" customHeight="1" x14ac:dyDescent="0.2">
      <c r="A30" s="306" t="s">
        <v>247</v>
      </c>
      <c r="B30" s="307" t="s">
        <v>248</v>
      </c>
      <c r="C30" s="308"/>
      <c r="D30" s="113" t="s">
        <v>513</v>
      </c>
      <c r="E30" s="115" t="s">
        <v>513</v>
      </c>
      <c r="F30" s="114">
        <v>51</v>
      </c>
      <c r="G30" s="114">
        <v>47</v>
      </c>
      <c r="H30" s="114">
        <v>40</v>
      </c>
      <c r="I30" s="140" t="s">
        <v>513</v>
      </c>
      <c r="J30" s="115" t="s">
        <v>513</v>
      </c>
      <c r="K30" s="116" t="s">
        <v>513</v>
      </c>
    </row>
    <row r="31" spans="1:11" ht="14.1" customHeight="1" x14ac:dyDescent="0.2">
      <c r="A31" s="306" t="s">
        <v>249</v>
      </c>
      <c r="B31" s="307" t="s">
        <v>250</v>
      </c>
      <c r="C31" s="308"/>
      <c r="D31" s="113">
        <v>2.998800479808077</v>
      </c>
      <c r="E31" s="115">
        <v>75</v>
      </c>
      <c r="F31" s="114">
        <v>55</v>
      </c>
      <c r="G31" s="114">
        <v>60</v>
      </c>
      <c r="H31" s="114">
        <v>62</v>
      </c>
      <c r="I31" s="140">
        <v>69</v>
      </c>
      <c r="J31" s="115">
        <v>6</v>
      </c>
      <c r="K31" s="116">
        <v>8.695652173913043</v>
      </c>
    </row>
    <row r="32" spans="1:11" ht="14.1" customHeight="1" x14ac:dyDescent="0.2">
      <c r="A32" s="306">
        <v>31</v>
      </c>
      <c r="B32" s="307" t="s">
        <v>251</v>
      </c>
      <c r="C32" s="308"/>
      <c r="D32" s="113">
        <v>0.75969612155137944</v>
      </c>
      <c r="E32" s="115">
        <v>19</v>
      </c>
      <c r="F32" s="114">
        <v>19</v>
      </c>
      <c r="G32" s="114">
        <v>24</v>
      </c>
      <c r="H32" s="114">
        <v>24</v>
      </c>
      <c r="I32" s="140">
        <v>22</v>
      </c>
      <c r="J32" s="115">
        <v>-3</v>
      </c>
      <c r="K32" s="116">
        <v>-13.636363636363637</v>
      </c>
    </row>
    <row r="33" spans="1:11" ht="14.1" customHeight="1" x14ac:dyDescent="0.2">
      <c r="A33" s="306">
        <v>32</v>
      </c>
      <c r="B33" s="307" t="s">
        <v>252</v>
      </c>
      <c r="C33" s="308"/>
      <c r="D33" s="113">
        <v>4.7980807676929231</v>
      </c>
      <c r="E33" s="115">
        <v>120</v>
      </c>
      <c r="F33" s="114">
        <v>68</v>
      </c>
      <c r="G33" s="114">
        <v>224</v>
      </c>
      <c r="H33" s="114">
        <v>175</v>
      </c>
      <c r="I33" s="140">
        <v>181</v>
      </c>
      <c r="J33" s="115">
        <v>-61</v>
      </c>
      <c r="K33" s="116">
        <v>-33.701657458563538</v>
      </c>
    </row>
    <row r="34" spans="1:11" ht="14.1" customHeight="1" x14ac:dyDescent="0.2">
      <c r="A34" s="306">
        <v>33</v>
      </c>
      <c r="B34" s="307" t="s">
        <v>253</v>
      </c>
      <c r="C34" s="308"/>
      <c r="D34" s="113">
        <v>2.1191523390643741</v>
      </c>
      <c r="E34" s="115">
        <v>53</v>
      </c>
      <c r="F34" s="114">
        <v>34</v>
      </c>
      <c r="G34" s="114">
        <v>81</v>
      </c>
      <c r="H34" s="114">
        <v>54</v>
      </c>
      <c r="I34" s="140">
        <v>78</v>
      </c>
      <c r="J34" s="115">
        <v>-25</v>
      </c>
      <c r="K34" s="116">
        <v>-32.051282051282051</v>
      </c>
    </row>
    <row r="35" spans="1:11" ht="14.1" customHeight="1" x14ac:dyDescent="0.2">
      <c r="A35" s="306">
        <v>34</v>
      </c>
      <c r="B35" s="307" t="s">
        <v>254</v>
      </c>
      <c r="C35" s="308"/>
      <c r="D35" s="113">
        <v>2.4390243902439024</v>
      </c>
      <c r="E35" s="115">
        <v>61</v>
      </c>
      <c r="F35" s="114">
        <v>47</v>
      </c>
      <c r="G35" s="114">
        <v>71</v>
      </c>
      <c r="H35" s="114">
        <v>66</v>
      </c>
      <c r="I35" s="140">
        <v>56</v>
      </c>
      <c r="J35" s="115">
        <v>5</v>
      </c>
      <c r="K35" s="116">
        <v>8.9285714285714288</v>
      </c>
    </row>
    <row r="36" spans="1:11" ht="14.1" customHeight="1" x14ac:dyDescent="0.2">
      <c r="A36" s="306">
        <v>41</v>
      </c>
      <c r="B36" s="307" t="s">
        <v>255</v>
      </c>
      <c r="C36" s="308"/>
      <c r="D36" s="113">
        <v>0.79968012794882048</v>
      </c>
      <c r="E36" s="115">
        <v>20</v>
      </c>
      <c r="F36" s="114">
        <v>12</v>
      </c>
      <c r="G36" s="114">
        <v>22</v>
      </c>
      <c r="H36" s="114">
        <v>12</v>
      </c>
      <c r="I36" s="140">
        <v>10</v>
      </c>
      <c r="J36" s="115">
        <v>10</v>
      </c>
      <c r="K36" s="116">
        <v>100</v>
      </c>
    </row>
    <row r="37" spans="1:11" ht="14.1" customHeight="1" x14ac:dyDescent="0.2">
      <c r="A37" s="306">
        <v>42</v>
      </c>
      <c r="B37" s="307" t="s">
        <v>256</v>
      </c>
      <c r="C37" s="308"/>
      <c r="D37" s="113">
        <v>0.15993602558976411</v>
      </c>
      <c r="E37" s="115">
        <v>4</v>
      </c>
      <c r="F37" s="114">
        <v>3</v>
      </c>
      <c r="G37" s="114">
        <v>6</v>
      </c>
      <c r="H37" s="114">
        <v>5</v>
      </c>
      <c r="I37" s="140" t="s">
        <v>513</v>
      </c>
      <c r="J37" s="115" t="s">
        <v>513</v>
      </c>
      <c r="K37" s="116" t="s">
        <v>513</v>
      </c>
    </row>
    <row r="38" spans="1:11" ht="14.1" customHeight="1" x14ac:dyDescent="0.2">
      <c r="A38" s="306">
        <v>43</v>
      </c>
      <c r="B38" s="307" t="s">
        <v>257</v>
      </c>
      <c r="C38" s="308"/>
      <c r="D38" s="113">
        <v>1.1995201919232308</v>
      </c>
      <c r="E38" s="115">
        <v>30</v>
      </c>
      <c r="F38" s="114">
        <v>14</v>
      </c>
      <c r="G38" s="114">
        <v>37</v>
      </c>
      <c r="H38" s="114">
        <v>23</v>
      </c>
      <c r="I38" s="140">
        <v>28</v>
      </c>
      <c r="J38" s="115">
        <v>2</v>
      </c>
      <c r="K38" s="116">
        <v>7.1428571428571432</v>
      </c>
    </row>
    <row r="39" spans="1:11" ht="14.1" customHeight="1" x14ac:dyDescent="0.2">
      <c r="A39" s="306">
        <v>51</v>
      </c>
      <c r="B39" s="307" t="s">
        <v>258</v>
      </c>
      <c r="C39" s="308"/>
      <c r="D39" s="113">
        <v>9.2762894842063179</v>
      </c>
      <c r="E39" s="115">
        <v>232</v>
      </c>
      <c r="F39" s="114">
        <v>162</v>
      </c>
      <c r="G39" s="114">
        <v>213</v>
      </c>
      <c r="H39" s="114">
        <v>140</v>
      </c>
      <c r="I39" s="140">
        <v>162</v>
      </c>
      <c r="J39" s="115">
        <v>70</v>
      </c>
      <c r="K39" s="116">
        <v>43.209876543209873</v>
      </c>
    </row>
    <row r="40" spans="1:11" ht="14.1" customHeight="1" x14ac:dyDescent="0.2">
      <c r="A40" s="306" t="s">
        <v>259</v>
      </c>
      <c r="B40" s="307" t="s">
        <v>260</v>
      </c>
      <c r="C40" s="308"/>
      <c r="D40" s="113">
        <v>8.5565773690523788</v>
      </c>
      <c r="E40" s="115">
        <v>214</v>
      </c>
      <c r="F40" s="114">
        <v>157</v>
      </c>
      <c r="G40" s="114">
        <v>188</v>
      </c>
      <c r="H40" s="114">
        <v>123</v>
      </c>
      <c r="I40" s="140">
        <v>151</v>
      </c>
      <c r="J40" s="115">
        <v>63</v>
      </c>
      <c r="K40" s="116">
        <v>41.721854304635762</v>
      </c>
    </row>
    <row r="41" spans="1:11" ht="14.1" customHeight="1" x14ac:dyDescent="0.2">
      <c r="A41" s="306"/>
      <c r="B41" s="307" t="s">
        <v>261</v>
      </c>
      <c r="C41" s="308"/>
      <c r="D41" s="113">
        <v>6.957217113154738</v>
      </c>
      <c r="E41" s="115">
        <v>174</v>
      </c>
      <c r="F41" s="114">
        <v>132</v>
      </c>
      <c r="G41" s="114">
        <v>141</v>
      </c>
      <c r="H41" s="114">
        <v>105</v>
      </c>
      <c r="I41" s="140">
        <v>132</v>
      </c>
      <c r="J41" s="115">
        <v>42</v>
      </c>
      <c r="K41" s="116">
        <v>31.818181818181817</v>
      </c>
    </row>
    <row r="42" spans="1:11" ht="14.1" customHeight="1" x14ac:dyDescent="0.2">
      <c r="A42" s="306">
        <v>52</v>
      </c>
      <c r="B42" s="307" t="s">
        <v>262</v>
      </c>
      <c r="C42" s="308"/>
      <c r="D42" s="113">
        <v>5.4378248700519789</v>
      </c>
      <c r="E42" s="115">
        <v>136</v>
      </c>
      <c r="F42" s="114">
        <v>103</v>
      </c>
      <c r="G42" s="114">
        <v>102</v>
      </c>
      <c r="H42" s="114">
        <v>132</v>
      </c>
      <c r="I42" s="140">
        <v>159</v>
      </c>
      <c r="J42" s="115">
        <v>-23</v>
      </c>
      <c r="K42" s="116">
        <v>-14.465408805031446</v>
      </c>
    </row>
    <row r="43" spans="1:11" ht="14.1" customHeight="1" x14ac:dyDescent="0.2">
      <c r="A43" s="306" t="s">
        <v>263</v>
      </c>
      <c r="B43" s="307" t="s">
        <v>264</v>
      </c>
      <c r="C43" s="308"/>
      <c r="D43" s="113">
        <v>4.4782087165133948</v>
      </c>
      <c r="E43" s="115">
        <v>112</v>
      </c>
      <c r="F43" s="114">
        <v>93</v>
      </c>
      <c r="G43" s="114">
        <v>87</v>
      </c>
      <c r="H43" s="114">
        <v>125</v>
      </c>
      <c r="I43" s="140">
        <v>132</v>
      </c>
      <c r="J43" s="115">
        <v>-20</v>
      </c>
      <c r="K43" s="116">
        <v>-15.151515151515152</v>
      </c>
    </row>
    <row r="44" spans="1:11" ht="14.1" customHeight="1" x14ac:dyDescent="0.2">
      <c r="A44" s="306">
        <v>53</v>
      </c>
      <c r="B44" s="307" t="s">
        <v>265</v>
      </c>
      <c r="C44" s="308"/>
      <c r="D44" s="113">
        <v>0.75969612155137944</v>
      </c>
      <c r="E44" s="115">
        <v>19</v>
      </c>
      <c r="F44" s="114">
        <v>20</v>
      </c>
      <c r="G44" s="114">
        <v>28</v>
      </c>
      <c r="H44" s="114">
        <v>24</v>
      </c>
      <c r="I44" s="140">
        <v>16</v>
      </c>
      <c r="J44" s="115">
        <v>3</v>
      </c>
      <c r="K44" s="116">
        <v>18.75</v>
      </c>
    </row>
    <row r="45" spans="1:11" ht="14.1" customHeight="1" x14ac:dyDescent="0.2">
      <c r="A45" s="306" t="s">
        <v>266</v>
      </c>
      <c r="B45" s="307" t="s">
        <v>267</v>
      </c>
      <c r="C45" s="308"/>
      <c r="D45" s="113">
        <v>0.75969612155137944</v>
      </c>
      <c r="E45" s="115">
        <v>19</v>
      </c>
      <c r="F45" s="114">
        <v>17</v>
      </c>
      <c r="G45" s="114">
        <v>28</v>
      </c>
      <c r="H45" s="114">
        <v>24</v>
      </c>
      <c r="I45" s="140">
        <v>15</v>
      </c>
      <c r="J45" s="115">
        <v>4</v>
      </c>
      <c r="K45" s="116">
        <v>26.666666666666668</v>
      </c>
    </row>
    <row r="46" spans="1:11" ht="14.1" customHeight="1" x14ac:dyDescent="0.2">
      <c r="A46" s="306">
        <v>54</v>
      </c>
      <c r="B46" s="307" t="s">
        <v>268</v>
      </c>
      <c r="C46" s="308"/>
      <c r="D46" s="113">
        <v>3.5185925629748103</v>
      </c>
      <c r="E46" s="115">
        <v>88</v>
      </c>
      <c r="F46" s="114">
        <v>80</v>
      </c>
      <c r="G46" s="114">
        <v>100</v>
      </c>
      <c r="H46" s="114">
        <v>75</v>
      </c>
      <c r="I46" s="140">
        <v>103</v>
      </c>
      <c r="J46" s="115">
        <v>-15</v>
      </c>
      <c r="K46" s="116">
        <v>-14.563106796116505</v>
      </c>
    </row>
    <row r="47" spans="1:11" ht="14.1" customHeight="1" x14ac:dyDescent="0.2">
      <c r="A47" s="306">
        <v>61</v>
      </c>
      <c r="B47" s="307" t="s">
        <v>269</v>
      </c>
      <c r="C47" s="308"/>
      <c r="D47" s="113">
        <v>1.4794082367053178</v>
      </c>
      <c r="E47" s="115">
        <v>37</v>
      </c>
      <c r="F47" s="114">
        <v>26</v>
      </c>
      <c r="G47" s="114">
        <v>36</v>
      </c>
      <c r="H47" s="114">
        <v>34</v>
      </c>
      <c r="I47" s="140">
        <v>30</v>
      </c>
      <c r="J47" s="115">
        <v>7</v>
      </c>
      <c r="K47" s="116">
        <v>23.333333333333332</v>
      </c>
    </row>
    <row r="48" spans="1:11" ht="14.1" customHeight="1" x14ac:dyDescent="0.2">
      <c r="A48" s="306">
        <v>62</v>
      </c>
      <c r="B48" s="307" t="s">
        <v>270</v>
      </c>
      <c r="C48" s="308"/>
      <c r="D48" s="113">
        <v>9.5961615353858463</v>
      </c>
      <c r="E48" s="115">
        <v>240</v>
      </c>
      <c r="F48" s="114">
        <v>243</v>
      </c>
      <c r="G48" s="114">
        <v>294</v>
      </c>
      <c r="H48" s="114">
        <v>273</v>
      </c>
      <c r="I48" s="140">
        <v>260</v>
      </c>
      <c r="J48" s="115">
        <v>-20</v>
      </c>
      <c r="K48" s="116">
        <v>-7.6923076923076925</v>
      </c>
    </row>
    <row r="49" spans="1:11" ht="14.1" customHeight="1" x14ac:dyDescent="0.2">
      <c r="A49" s="306">
        <v>63</v>
      </c>
      <c r="B49" s="307" t="s">
        <v>271</v>
      </c>
      <c r="C49" s="308"/>
      <c r="D49" s="113">
        <v>4.638144742103159</v>
      </c>
      <c r="E49" s="115">
        <v>116</v>
      </c>
      <c r="F49" s="114">
        <v>83</v>
      </c>
      <c r="G49" s="114">
        <v>126</v>
      </c>
      <c r="H49" s="114">
        <v>161</v>
      </c>
      <c r="I49" s="140">
        <v>121</v>
      </c>
      <c r="J49" s="115">
        <v>-5</v>
      </c>
      <c r="K49" s="116">
        <v>-4.1322314049586772</v>
      </c>
    </row>
    <row r="50" spans="1:11" ht="14.1" customHeight="1" x14ac:dyDescent="0.2">
      <c r="A50" s="306" t="s">
        <v>272</v>
      </c>
      <c r="B50" s="307" t="s">
        <v>273</v>
      </c>
      <c r="C50" s="308"/>
      <c r="D50" s="113">
        <v>0.15993602558976411</v>
      </c>
      <c r="E50" s="115">
        <v>4</v>
      </c>
      <c r="F50" s="114">
        <v>4</v>
      </c>
      <c r="G50" s="114">
        <v>12</v>
      </c>
      <c r="H50" s="114">
        <v>11</v>
      </c>
      <c r="I50" s="140">
        <v>11</v>
      </c>
      <c r="J50" s="115">
        <v>-7</v>
      </c>
      <c r="K50" s="116">
        <v>-63.636363636363633</v>
      </c>
    </row>
    <row r="51" spans="1:11" ht="14.1" customHeight="1" x14ac:dyDescent="0.2">
      <c r="A51" s="306" t="s">
        <v>274</v>
      </c>
      <c r="B51" s="307" t="s">
        <v>275</v>
      </c>
      <c r="C51" s="308"/>
      <c r="D51" s="113">
        <v>4.3982407037185123</v>
      </c>
      <c r="E51" s="115">
        <v>110</v>
      </c>
      <c r="F51" s="114">
        <v>78</v>
      </c>
      <c r="G51" s="114">
        <v>106</v>
      </c>
      <c r="H51" s="114">
        <v>141</v>
      </c>
      <c r="I51" s="140">
        <v>110</v>
      </c>
      <c r="J51" s="115">
        <v>0</v>
      </c>
      <c r="K51" s="116">
        <v>0</v>
      </c>
    </row>
    <row r="52" spans="1:11" ht="14.1" customHeight="1" x14ac:dyDescent="0.2">
      <c r="A52" s="306">
        <v>71</v>
      </c>
      <c r="B52" s="307" t="s">
        <v>276</v>
      </c>
      <c r="C52" s="308"/>
      <c r="D52" s="113">
        <v>8.5165933626549375</v>
      </c>
      <c r="E52" s="115">
        <v>213</v>
      </c>
      <c r="F52" s="114">
        <v>130</v>
      </c>
      <c r="G52" s="114">
        <v>211</v>
      </c>
      <c r="H52" s="114">
        <v>171</v>
      </c>
      <c r="I52" s="140">
        <v>179</v>
      </c>
      <c r="J52" s="115">
        <v>34</v>
      </c>
      <c r="K52" s="116">
        <v>18.994413407821231</v>
      </c>
    </row>
    <row r="53" spans="1:11" ht="14.1" customHeight="1" x14ac:dyDescent="0.2">
      <c r="A53" s="306" t="s">
        <v>277</v>
      </c>
      <c r="B53" s="307" t="s">
        <v>278</v>
      </c>
      <c r="C53" s="308"/>
      <c r="D53" s="113">
        <v>2.0791683326669332</v>
      </c>
      <c r="E53" s="115">
        <v>52</v>
      </c>
      <c r="F53" s="114">
        <v>31</v>
      </c>
      <c r="G53" s="114">
        <v>62</v>
      </c>
      <c r="H53" s="114">
        <v>32</v>
      </c>
      <c r="I53" s="140">
        <v>51</v>
      </c>
      <c r="J53" s="115">
        <v>1</v>
      </c>
      <c r="K53" s="116">
        <v>1.9607843137254901</v>
      </c>
    </row>
    <row r="54" spans="1:11" ht="14.1" customHeight="1" x14ac:dyDescent="0.2">
      <c r="A54" s="306" t="s">
        <v>279</v>
      </c>
      <c r="B54" s="307" t="s">
        <v>280</v>
      </c>
      <c r="C54" s="308"/>
      <c r="D54" s="113">
        <v>5.5177928828468614</v>
      </c>
      <c r="E54" s="115">
        <v>138</v>
      </c>
      <c r="F54" s="114">
        <v>90</v>
      </c>
      <c r="G54" s="114">
        <v>134</v>
      </c>
      <c r="H54" s="114">
        <v>120</v>
      </c>
      <c r="I54" s="140">
        <v>118</v>
      </c>
      <c r="J54" s="115">
        <v>20</v>
      </c>
      <c r="K54" s="116">
        <v>16.949152542372882</v>
      </c>
    </row>
    <row r="55" spans="1:11" ht="14.1" customHeight="1" x14ac:dyDescent="0.2">
      <c r="A55" s="306">
        <v>72</v>
      </c>
      <c r="B55" s="307" t="s">
        <v>281</v>
      </c>
      <c r="C55" s="308"/>
      <c r="D55" s="113">
        <v>2.5989604158336665</v>
      </c>
      <c r="E55" s="115">
        <v>65</v>
      </c>
      <c r="F55" s="114">
        <v>40</v>
      </c>
      <c r="G55" s="114">
        <v>76</v>
      </c>
      <c r="H55" s="114">
        <v>44</v>
      </c>
      <c r="I55" s="140">
        <v>51</v>
      </c>
      <c r="J55" s="115">
        <v>14</v>
      </c>
      <c r="K55" s="116">
        <v>27.450980392156861</v>
      </c>
    </row>
    <row r="56" spans="1:11" ht="14.1" customHeight="1" x14ac:dyDescent="0.2">
      <c r="A56" s="306" t="s">
        <v>282</v>
      </c>
      <c r="B56" s="307" t="s">
        <v>283</v>
      </c>
      <c r="C56" s="308"/>
      <c r="D56" s="113">
        <v>0.9196321471411435</v>
      </c>
      <c r="E56" s="115">
        <v>23</v>
      </c>
      <c r="F56" s="114">
        <v>15</v>
      </c>
      <c r="G56" s="114">
        <v>42</v>
      </c>
      <c r="H56" s="114">
        <v>15</v>
      </c>
      <c r="I56" s="140">
        <v>23</v>
      </c>
      <c r="J56" s="115">
        <v>0</v>
      </c>
      <c r="K56" s="116">
        <v>0</v>
      </c>
    </row>
    <row r="57" spans="1:11" ht="14.1" customHeight="1" x14ac:dyDescent="0.2">
      <c r="A57" s="306" t="s">
        <v>284</v>
      </c>
      <c r="B57" s="307" t="s">
        <v>285</v>
      </c>
      <c r="C57" s="308"/>
      <c r="D57" s="113">
        <v>1.1595361855257897</v>
      </c>
      <c r="E57" s="115">
        <v>29</v>
      </c>
      <c r="F57" s="114">
        <v>19</v>
      </c>
      <c r="G57" s="114">
        <v>14</v>
      </c>
      <c r="H57" s="114">
        <v>14</v>
      </c>
      <c r="I57" s="140">
        <v>20</v>
      </c>
      <c r="J57" s="115">
        <v>9</v>
      </c>
      <c r="K57" s="116">
        <v>45</v>
      </c>
    </row>
    <row r="58" spans="1:11" ht="14.1" customHeight="1" x14ac:dyDescent="0.2">
      <c r="A58" s="306">
        <v>73</v>
      </c>
      <c r="B58" s="307" t="s">
        <v>286</v>
      </c>
      <c r="C58" s="308"/>
      <c r="D58" s="113">
        <v>1.3594562175129947</v>
      </c>
      <c r="E58" s="115">
        <v>34</v>
      </c>
      <c r="F58" s="114">
        <v>16</v>
      </c>
      <c r="G58" s="114">
        <v>56</v>
      </c>
      <c r="H58" s="114">
        <v>46</v>
      </c>
      <c r="I58" s="140">
        <v>24</v>
      </c>
      <c r="J58" s="115">
        <v>10</v>
      </c>
      <c r="K58" s="116">
        <v>41.666666666666664</v>
      </c>
    </row>
    <row r="59" spans="1:11" ht="14.1" customHeight="1" x14ac:dyDescent="0.2">
      <c r="A59" s="306" t="s">
        <v>287</v>
      </c>
      <c r="B59" s="307" t="s">
        <v>288</v>
      </c>
      <c r="C59" s="308"/>
      <c r="D59" s="113">
        <v>0.83966413434626153</v>
      </c>
      <c r="E59" s="115">
        <v>21</v>
      </c>
      <c r="F59" s="114">
        <v>12</v>
      </c>
      <c r="G59" s="114">
        <v>32</v>
      </c>
      <c r="H59" s="114">
        <v>25</v>
      </c>
      <c r="I59" s="140">
        <v>20</v>
      </c>
      <c r="J59" s="115">
        <v>1</v>
      </c>
      <c r="K59" s="116">
        <v>5</v>
      </c>
    </row>
    <row r="60" spans="1:11" ht="14.1" customHeight="1" x14ac:dyDescent="0.2">
      <c r="A60" s="306">
        <v>81</v>
      </c>
      <c r="B60" s="307" t="s">
        <v>289</v>
      </c>
      <c r="C60" s="308"/>
      <c r="D60" s="113">
        <v>7.7968812475009992</v>
      </c>
      <c r="E60" s="115">
        <v>195</v>
      </c>
      <c r="F60" s="114">
        <v>290</v>
      </c>
      <c r="G60" s="114">
        <v>298</v>
      </c>
      <c r="H60" s="114">
        <v>183</v>
      </c>
      <c r="I60" s="140">
        <v>207</v>
      </c>
      <c r="J60" s="115">
        <v>-12</v>
      </c>
      <c r="K60" s="116">
        <v>-5.7971014492753623</v>
      </c>
    </row>
    <row r="61" spans="1:11" ht="14.1" customHeight="1" x14ac:dyDescent="0.2">
      <c r="A61" s="306" t="s">
        <v>290</v>
      </c>
      <c r="B61" s="307" t="s">
        <v>291</v>
      </c>
      <c r="C61" s="308"/>
      <c r="D61" s="113">
        <v>2.6789284286285486</v>
      </c>
      <c r="E61" s="115">
        <v>67</v>
      </c>
      <c r="F61" s="114">
        <v>51</v>
      </c>
      <c r="G61" s="114">
        <v>124</v>
      </c>
      <c r="H61" s="114">
        <v>61</v>
      </c>
      <c r="I61" s="140">
        <v>69</v>
      </c>
      <c r="J61" s="115">
        <v>-2</v>
      </c>
      <c r="K61" s="116">
        <v>-2.8985507246376812</v>
      </c>
    </row>
    <row r="62" spans="1:11" ht="14.1" customHeight="1" x14ac:dyDescent="0.2">
      <c r="A62" s="306" t="s">
        <v>292</v>
      </c>
      <c r="B62" s="307" t="s">
        <v>293</v>
      </c>
      <c r="C62" s="308"/>
      <c r="D62" s="113">
        <v>2.8388644542183128</v>
      </c>
      <c r="E62" s="115">
        <v>71</v>
      </c>
      <c r="F62" s="114">
        <v>164</v>
      </c>
      <c r="G62" s="114">
        <v>112</v>
      </c>
      <c r="H62" s="114">
        <v>66</v>
      </c>
      <c r="I62" s="140">
        <v>79</v>
      </c>
      <c r="J62" s="115">
        <v>-8</v>
      </c>
      <c r="K62" s="116">
        <v>-10.126582278481013</v>
      </c>
    </row>
    <row r="63" spans="1:11" ht="14.1" customHeight="1" x14ac:dyDescent="0.2">
      <c r="A63" s="306"/>
      <c r="B63" s="307" t="s">
        <v>294</v>
      </c>
      <c r="C63" s="308"/>
      <c r="D63" s="113">
        <v>2.2790883646541382</v>
      </c>
      <c r="E63" s="115">
        <v>57</v>
      </c>
      <c r="F63" s="114">
        <v>149</v>
      </c>
      <c r="G63" s="114">
        <v>103</v>
      </c>
      <c r="H63" s="114">
        <v>59</v>
      </c>
      <c r="I63" s="140">
        <v>70</v>
      </c>
      <c r="J63" s="115">
        <v>-13</v>
      </c>
      <c r="K63" s="116">
        <v>-18.571428571428573</v>
      </c>
    </row>
    <row r="64" spans="1:11" ht="14.1" customHeight="1" x14ac:dyDescent="0.2">
      <c r="A64" s="306" t="s">
        <v>295</v>
      </c>
      <c r="B64" s="307" t="s">
        <v>296</v>
      </c>
      <c r="C64" s="308"/>
      <c r="D64" s="113">
        <v>0.95961615353858454</v>
      </c>
      <c r="E64" s="115">
        <v>24</v>
      </c>
      <c r="F64" s="114">
        <v>20</v>
      </c>
      <c r="G64" s="114">
        <v>24</v>
      </c>
      <c r="H64" s="114">
        <v>16</v>
      </c>
      <c r="I64" s="140">
        <v>21</v>
      </c>
      <c r="J64" s="115">
        <v>3</v>
      </c>
      <c r="K64" s="116">
        <v>14.285714285714286</v>
      </c>
    </row>
    <row r="65" spans="1:11" ht="14.1" customHeight="1" x14ac:dyDescent="0.2">
      <c r="A65" s="306" t="s">
        <v>297</v>
      </c>
      <c r="B65" s="307" t="s">
        <v>298</v>
      </c>
      <c r="C65" s="308"/>
      <c r="D65" s="113">
        <v>0.47980807676929227</v>
      </c>
      <c r="E65" s="115">
        <v>12</v>
      </c>
      <c r="F65" s="114">
        <v>25</v>
      </c>
      <c r="G65" s="114">
        <v>16</v>
      </c>
      <c r="H65" s="114">
        <v>15</v>
      </c>
      <c r="I65" s="140">
        <v>16</v>
      </c>
      <c r="J65" s="115">
        <v>-4</v>
      </c>
      <c r="K65" s="116">
        <v>-25</v>
      </c>
    </row>
    <row r="66" spans="1:11" ht="14.1" customHeight="1" x14ac:dyDescent="0.2">
      <c r="A66" s="306">
        <v>82</v>
      </c>
      <c r="B66" s="307" t="s">
        <v>299</v>
      </c>
      <c r="C66" s="308"/>
      <c r="D66" s="113">
        <v>4.1583366653338665</v>
      </c>
      <c r="E66" s="115">
        <v>104</v>
      </c>
      <c r="F66" s="114">
        <v>260</v>
      </c>
      <c r="G66" s="114">
        <v>118</v>
      </c>
      <c r="H66" s="114">
        <v>122</v>
      </c>
      <c r="I66" s="140">
        <v>128</v>
      </c>
      <c r="J66" s="115">
        <v>-24</v>
      </c>
      <c r="K66" s="116">
        <v>-18.75</v>
      </c>
    </row>
    <row r="67" spans="1:11" ht="14.1" customHeight="1" x14ac:dyDescent="0.2">
      <c r="A67" s="306" t="s">
        <v>300</v>
      </c>
      <c r="B67" s="307" t="s">
        <v>301</v>
      </c>
      <c r="C67" s="308"/>
      <c r="D67" s="113">
        <v>2.9188324670131949</v>
      </c>
      <c r="E67" s="115">
        <v>73</v>
      </c>
      <c r="F67" s="114">
        <v>232</v>
      </c>
      <c r="G67" s="114">
        <v>56</v>
      </c>
      <c r="H67" s="114">
        <v>97</v>
      </c>
      <c r="I67" s="140">
        <v>89</v>
      </c>
      <c r="J67" s="115">
        <v>-16</v>
      </c>
      <c r="K67" s="116">
        <v>-17.977528089887642</v>
      </c>
    </row>
    <row r="68" spans="1:11" ht="14.1" customHeight="1" x14ac:dyDescent="0.2">
      <c r="A68" s="306" t="s">
        <v>302</v>
      </c>
      <c r="B68" s="307" t="s">
        <v>303</v>
      </c>
      <c r="C68" s="308"/>
      <c r="D68" s="113">
        <v>0.7197121151539384</v>
      </c>
      <c r="E68" s="115">
        <v>18</v>
      </c>
      <c r="F68" s="114">
        <v>21</v>
      </c>
      <c r="G68" s="114">
        <v>38</v>
      </c>
      <c r="H68" s="114">
        <v>17</v>
      </c>
      <c r="I68" s="140">
        <v>27</v>
      </c>
      <c r="J68" s="115">
        <v>-9</v>
      </c>
      <c r="K68" s="116">
        <v>-33.333333333333336</v>
      </c>
    </row>
    <row r="69" spans="1:11" ht="14.1" customHeight="1" x14ac:dyDescent="0.2">
      <c r="A69" s="306">
        <v>83</v>
      </c>
      <c r="B69" s="307" t="s">
        <v>304</v>
      </c>
      <c r="C69" s="308"/>
      <c r="D69" s="113">
        <v>6.5173930427828868</v>
      </c>
      <c r="E69" s="115">
        <v>163</v>
      </c>
      <c r="F69" s="114">
        <v>127</v>
      </c>
      <c r="G69" s="114">
        <v>365</v>
      </c>
      <c r="H69" s="114">
        <v>149</v>
      </c>
      <c r="I69" s="140">
        <v>171</v>
      </c>
      <c r="J69" s="115">
        <v>-8</v>
      </c>
      <c r="K69" s="116">
        <v>-4.6783625730994149</v>
      </c>
    </row>
    <row r="70" spans="1:11" ht="14.1" customHeight="1" x14ac:dyDescent="0.2">
      <c r="A70" s="306" t="s">
        <v>305</v>
      </c>
      <c r="B70" s="307" t="s">
        <v>306</v>
      </c>
      <c r="C70" s="308"/>
      <c r="D70" s="113">
        <v>4.9980007996801277</v>
      </c>
      <c r="E70" s="115">
        <v>125</v>
      </c>
      <c r="F70" s="114">
        <v>87</v>
      </c>
      <c r="G70" s="114">
        <v>320</v>
      </c>
      <c r="H70" s="114">
        <v>85</v>
      </c>
      <c r="I70" s="140">
        <v>110</v>
      </c>
      <c r="J70" s="115">
        <v>15</v>
      </c>
      <c r="K70" s="116">
        <v>13.636363636363637</v>
      </c>
    </row>
    <row r="71" spans="1:11" ht="14.1" customHeight="1" x14ac:dyDescent="0.2">
      <c r="A71" s="306"/>
      <c r="B71" s="307" t="s">
        <v>307</v>
      </c>
      <c r="C71" s="308"/>
      <c r="D71" s="113">
        <v>2.2790883646541382</v>
      </c>
      <c r="E71" s="115">
        <v>57</v>
      </c>
      <c r="F71" s="114">
        <v>35</v>
      </c>
      <c r="G71" s="114">
        <v>199</v>
      </c>
      <c r="H71" s="114">
        <v>38</v>
      </c>
      <c r="I71" s="140">
        <v>38</v>
      </c>
      <c r="J71" s="115">
        <v>19</v>
      </c>
      <c r="K71" s="116">
        <v>50</v>
      </c>
    </row>
    <row r="72" spans="1:11" ht="14.1" customHeight="1" x14ac:dyDescent="0.2">
      <c r="A72" s="306">
        <v>84</v>
      </c>
      <c r="B72" s="307" t="s">
        <v>308</v>
      </c>
      <c r="C72" s="308"/>
      <c r="D72" s="113">
        <v>1.2395041983206718</v>
      </c>
      <c r="E72" s="115">
        <v>31</v>
      </c>
      <c r="F72" s="114">
        <v>13</v>
      </c>
      <c r="G72" s="114">
        <v>32</v>
      </c>
      <c r="H72" s="114">
        <v>12</v>
      </c>
      <c r="I72" s="140">
        <v>51</v>
      </c>
      <c r="J72" s="115">
        <v>-20</v>
      </c>
      <c r="K72" s="116">
        <v>-39.215686274509807</v>
      </c>
    </row>
    <row r="73" spans="1:11" ht="14.1" customHeight="1" x14ac:dyDescent="0.2">
      <c r="A73" s="306" t="s">
        <v>309</v>
      </c>
      <c r="B73" s="307" t="s">
        <v>310</v>
      </c>
      <c r="C73" s="308"/>
      <c r="D73" s="113">
        <v>0.75969612155137944</v>
      </c>
      <c r="E73" s="115">
        <v>19</v>
      </c>
      <c r="F73" s="114">
        <v>4</v>
      </c>
      <c r="G73" s="114">
        <v>14</v>
      </c>
      <c r="H73" s="114" t="s">
        <v>513</v>
      </c>
      <c r="I73" s="140">
        <v>32</v>
      </c>
      <c r="J73" s="115">
        <v>-13</v>
      </c>
      <c r="K73" s="116">
        <v>-40.625</v>
      </c>
    </row>
    <row r="74" spans="1:11" ht="14.1" customHeight="1" x14ac:dyDescent="0.2">
      <c r="A74" s="306" t="s">
        <v>311</v>
      </c>
      <c r="B74" s="307" t="s">
        <v>312</v>
      </c>
      <c r="C74" s="308"/>
      <c r="D74" s="113" t="s">
        <v>513</v>
      </c>
      <c r="E74" s="115" t="s">
        <v>513</v>
      </c>
      <c r="F74" s="114" t="s">
        <v>513</v>
      </c>
      <c r="G74" s="114">
        <v>6</v>
      </c>
      <c r="H74" s="114">
        <v>6</v>
      </c>
      <c r="I74" s="140">
        <v>7</v>
      </c>
      <c r="J74" s="115" t="s">
        <v>513</v>
      </c>
      <c r="K74" s="116" t="s">
        <v>513</v>
      </c>
    </row>
    <row r="75" spans="1:11" ht="14.1" customHeight="1" x14ac:dyDescent="0.2">
      <c r="A75" s="306" t="s">
        <v>313</v>
      </c>
      <c r="B75" s="307" t="s">
        <v>314</v>
      </c>
      <c r="C75" s="308"/>
      <c r="D75" s="113" t="s">
        <v>513</v>
      </c>
      <c r="E75" s="115" t="s">
        <v>513</v>
      </c>
      <c r="F75" s="114">
        <v>0</v>
      </c>
      <c r="G75" s="114" t="s">
        <v>513</v>
      </c>
      <c r="H75" s="114">
        <v>0</v>
      </c>
      <c r="I75" s="140">
        <v>0</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0.75969612155137944</v>
      </c>
      <c r="E77" s="115">
        <v>19</v>
      </c>
      <c r="F77" s="114">
        <v>17</v>
      </c>
      <c r="G77" s="114">
        <v>11</v>
      </c>
      <c r="H77" s="114">
        <v>12</v>
      </c>
      <c r="I77" s="140">
        <v>19</v>
      </c>
      <c r="J77" s="115">
        <v>0</v>
      </c>
      <c r="K77" s="116">
        <v>0</v>
      </c>
    </row>
    <row r="78" spans="1:11" ht="14.1" customHeight="1" x14ac:dyDescent="0.2">
      <c r="A78" s="306">
        <v>93</v>
      </c>
      <c r="B78" s="307" t="s">
        <v>317</v>
      </c>
      <c r="C78" s="308"/>
      <c r="D78" s="113">
        <v>0.11995201919232307</v>
      </c>
      <c r="E78" s="115">
        <v>3</v>
      </c>
      <c r="F78" s="114">
        <v>5</v>
      </c>
      <c r="G78" s="114" t="s">
        <v>513</v>
      </c>
      <c r="H78" s="114" t="s">
        <v>513</v>
      </c>
      <c r="I78" s="140">
        <v>4</v>
      </c>
      <c r="J78" s="115">
        <v>-1</v>
      </c>
      <c r="K78" s="116">
        <v>-25</v>
      </c>
    </row>
    <row r="79" spans="1:11" ht="14.1" customHeight="1" x14ac:dyDescent="0.2">
      <c r="A79" s="306">
        <v>94</v>
      </c>
      <c r="B79" s="307" t="s">
        <v>318</v>
      </c>
      <c r="C79" s="308"/>
      <c r="D79" s="113">
        <v>0.23990403838464613</v>
      </c>
      <c r="E79" s="115">
        <v>6</v>
      </c>
      <c r="F79" s="114">
        <v>8</v>
      </c>
      <c r="G79" s="114">
        <v>18</v>
      </c>
      <c r="H79" s="114">
        <v>20</v>
      </c>
      <c r="I79" s="140">
        <v>5</v>
      </c>
      <c r="J79" s="115">
        <v>1</v>
      </c>
      <c r="K79" s="116">
        <v>20</v>
      </c>
    </row>
    <row r="80" spans="1:11" ht="14.1" customHeight="1" x14ac:dyDescent="0.2">
      <c r="A80" s="306" t="s">
        <v>319</v>
      </c>
      <c r="B80" s="307" t="s">
        <v>320</v>
      </c>
      <c r="C80" s="308"/>
      <c r="D80" s="113" t="s">
        <v>513</v>
      </c>
      <c r="E80" s="115" t="s">
        <v>513</v>
      </c>
      <c r="F80" s="114">
        <v>4</v>
      </c>
      <c r="G80" s="114" t="s">
        <v>513</v>
      </c>
      <c r="H80" s="114">
        <v>0</v>
      </c>
      <c r="I80" s="140">
        <v>0</v>
      </c>
      <c r="J80" s="115" t="s">
        <v>513</v>
      </c>
      <c r="K80" s="116" t="s">
        <v>513</v>
      </c>
    </row>
    <row r="81" spans="1:11" ht="14.1" customHeight="1" x14ac:dyDescent="0.2">
      <c r="A81" s="310" t="s">
        <v>321</v>
      </c>
      <c r="B81" s="311" t="s">
        <v>333</v>
      </c>
      <c r="C81" s="312"/>
      <c r="D81" s="125">
        <v>0.43982407037185128</v>
      </c>
      <c r="E81" s="143">
        <v>11</v>
      </c>
      <c r="F81" s="144">
        <v>13</v>
      </c>
      <c r="G81" s="144">
        <v>16</v>
      </c>
      <c r="H81" s="144">
        <v>13</v>
      </c>
      <c r="I81" s="145">
        <v>11</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2952</v>
      </c>
      <c r="E11" s="114">
        <v>2634</v>
      </c>
      <c r="F11" s="114">
        <v>3031</v>
      </c>
      <c r="G11" s="114">
        <v>2553</v>
      </c>
      <c r="H11" s="140">
        <v>2756</v>
      </c>
      <c r="I11" s="115">
        <v>196</v>
      </c>
      <c r="J11" s="116">
        <v>7.1117561683599417</v>
      </c>
    </row>
    <row r="12" spans="1:15" s="110" customFormat="1" ht="24.95" customHeight="1" x14ac:dyDescent="0.2">
      <c r="A12" s="193" t="s">
        <v>132</v>
      </c>
      <c r="B12" s="194" t="s">
        <v>133</v>
      </c>
      <c r="C12" s="113">
        <v>0.27100271002710025</v>
      </c>
      <c r="D12" s="115">
        <v>8</v>
      </c>
      <c r="E12" s="114">
        <v>10</v>
      </c>
      <c r="F12" s="114">
        <v>9</v>
      </c>
      <c r="G12" s="114">
        <v>4</v>
      </c>
      <c r="H12" s="140">
        <v>10</v>
      </c>
      <c r="I12" s="115">
        <v>-2</v>
      </c>
      <c r="J12" s="116">
        <v>-20</v>
      </c>
    </row>
    <row r="13" spans="1:15" s="110" customFormat="1" ht="24.95" customHeight="1" x14ac:dyDescent="0.2">
      <c r="A13" s="193" t="s">
        <v>134</v>
      </c>
      <c r="B13" s="199" t="s">
        <v>214</v>
      </c>
      <c r="C13" s="113">
        <v>1.1178861788617886</v>
      </c>
      <c r="D13" s="115">
        <v>33</v>
      </c>
      <c r="E13" s="114">
        <v>22</v>
      </c>
      <c r="F13" s="114">
        <v>17</v>
      </c>
      <c r="G13" s="114">
        <v>18</v>
      </c>
      <c r="H13" s="140">
        <v>34</v>
      </c>
      <c r="I13" s="115">
        <v>-1</v>
      </c>
      <c r="J13" s="116">
        <v>-2.9411764705882355</v>
      </c>
    </row>
    <row r="14" spans="1:15" s="287" customFormat="1" ht="24.95" customHeight="1" x14ac:dyDescent="0.2">
      <c r="A14" s="193" t="s">
        <v>215</v>
      </c>
      <c r="B14" s="199" t="s">
        <v>137</v>
      </c>
      <c r="C14" s="113">
        <v>17.886178861788618</v>
      </c>
      <c r="D14" s="115">
        <v>528</v>
      </c>
      <c r="E14" s="114">
        <v>426</v>
      </c>
      <c r="F14" s="114">
        <v>518</v>
      </c>
      <c r="G14" s="114">
        <v>367</v>
      </c>
      <c r="H14" s="140">
        <v>389</v>
      </c>
      <c r="I14" s="115">
        <v>139</v>
      </c>
      <c r="J14" s="116">
        <v>35.732647814910024</v>
      </c>
      <c r="K14" s="110"/>
      <c r="L14" s="110"/>
      <c r="M14" s="110"/>
      <c r="N14" s="110"/>
      <c r="O14" s="110"/>
    </row>
    <row r="15" spans="1:15" s="110" customFormat="1" ht="24.95" customHeight="1" x14ac:dyDescent="0.2">
      <c r="A15" s="193" t="s">
        <v>216</v>
      </c>
      <c r="B15" s="199" t="s">
        <v>217</v>
      </c>
      <c r="C15" s="113">
        <v>3.4891598915989159</v>
      </c>
      <c r="D15" s="115">
        <v>103</v>
      </c>
      <c r="E15" s="114">
        <v>108</v>
      </c>
      <c r="F15" s="114">
        <v>94</v>
      </c>
      <c r="G15" s="114">
        <v>111</v>
      </c>
      <c r="H15" s="140">
        <v>101</v>
      </c>
      <c r="I15" s="115">
        <v>2</v>
      </c>
      <c r="J15" s="116">
        <v>1.9801980198019802</v>
      </c>
    </row>
    <row r="16" spans="1:15" s="287" customFormat="1" ht="24.95" customHeight="1" x14ac:dyDescent="0.2">
      <c r="A16" s="193" t="s">
        <v>218</v>
      </c>
      <c r="B16" s="199" t="s">
        <v>141</v>
      </c>
      <c r="C16" s="113">
        <v>12.398373983739837</v>
      </c>
      <c r="D16" s="115">
        <v>366</v>
      </c>
      <c r="E16" s="114">
        <v>270</v>
      </c>
      <c r="F16" s="114">
        <v>377</v>
      </c>
      <c r="G16" s="114">
        <v>204</v>
      </c>
      <c r="H16" s="140">
        <v>234</v>
      </c>
      <c r="I16" s="115">
        <v>132</v>
      </c>
      <c r="J16" s="116">
        <v>56.410256410256409</v>
      </c>
      <c r="K16" s="110"/>
      <c r="L16" s="110"/>
      <c r="M16" s="110"/>
      <c r="N16" s="110"/>
      <c r="O16" s="110"/>
    </row>
    <row r="17" spans="1:15" s="110" customFormat="1" ht="24.95" customHeight="1" x14ac:dyDescent="0.2">
      <c r="A17" s="193" t="s">
        <v>142</v>
      </c>
      <c r="B17" s="199" t="s">
        <v>220</v>
      </c>
      <c r="C17" s="113">
        <v>1.9986449864498645</v>
      </c>
      <c r="D17" s="115">
        <v>59</v>
      </c>
      <c r="E17" s="114">
        <v>48</v>
      </c>
      <c r="F17" s="114">
        <v>47</v>
      </c>
      <c r="G17" s="114">
        <v>52</v>
      </c>
      <c r="H17" s="140">
        <v>54</v>
      </c>
      <c r="I17" s="115">
        <v>5</v>
      </c>
      <c r="J17" s="116">
        <v>9.2592592592592595</v>
      </c>
    </row>
    <row r="18" spans="1:15" s="287" customFormat="1" ht="24.95" customHeight="1" x14ac:dyDescent="0.2">
      <c r="A18" s="201" t="s">
        <v>144</v>
      </c>
      <c r="B18" s="202" t="s">
        <v>145</v>
      </c>
      <c r="C18" s="113">
        <v>9.4173441734417338</v>
      </c>
      <c r="D18" s="115">
        <v>278</v>
      </c>
      <c r="E18" s="114">
        <v>281</v>
      </c>
      <c r="F18" s="114">
        <v>378</v>
      </c>
      <c r="G18" s="114">
        <v>245</v>
      </c>
      <c r="H18" s="140">
        <v>289</v>
      </c>
      <c r="I18" s="115">
        <v>-11</v>
      </c>
      <c r="J18" s="116">
        <v>-3.8062283737024223</v>
      </c>
      <c r="K18" s="110"/>
      <c r="L18" s="110"/>
      <c r="M18" s="110"/>
      <c r="N18" s="110"/>
      <c r="O18" s="110"/>
    </row>
    <row r="19" spans="1:15" s="110" customFormat="1" ht="24.95" customHeight="1" x14ac:dyDescent="0.2">
      <c r="A19" s="193" t="s">
        <v>146</v>
      </c>
      <c r="B19" s="199" t="s">
        <v>147</v>
      </c>
      <c r="C19" s="113">
        <v>18.15718157181572</v>
      </c>
      <c r="D19" s="115">
        <v>536</v>
      </c>
      <c r="E19" s="114">
        <v>411</v>
      </c>
      <c r="F19" s="114">
        <v>478</v>
      </c>
      <c r="G19" s="114">
        <v>491</v>
      </c>
      <c r="H19" s="140">
        <v>512</v>
      </c>
      <c r="I19" s="115">
        <v>24</v>
      </c>
      <c r="J19" s="116">
        <v>4.6875</v>
      </c>
    </row>
    <row r="20" spans="1:15" s="287" customFormat="1" ht="24.95" customHeight="1" x14ac:dyDescent="0.2">
      <c r="A20" s="193" t="s">
        <v>148</v>
      </c>
      <c r="B20" s="199" t="s">
        <v>149</v>
      </c>
      <c r="C20" s="113">
        <v>6.2669376693766941</v>
      </c>
      <c r="D20" s="115">
        <v>185</v>
      </c>
      <c r="E20" s="114">
        <v>161</v>
      </c>
      <c r="F20" s="114">
        <v>144</v>
      </c>
      <c r="G20" s="114">
        <v>111</v>
      </c>
      <c r="H20" s="140">
        <v>119</v>
      </c>
      <c r="I20" s="115">
        <v>66</v>
      </c>
      <c r="J20" s="116">
        <v>55.462184873949582</v>
      </c>
      <c r="K20" s="110"/>
      <c r="L20" s="110"/>
      <c r="M20" s="110"/>
      <c r="N20" s="110"/>
      <c r="O20" s="110"/>
    </row>
    <row r="21" spans="1:15" s="110" customFormat="1" ht="24.95" customHeight="1" x14ac:dyDescent="0.2">
      <c r="A21" s="201" t="s">
        <v>150</v>
      </c>
      <c r="B21" s="202" t="s">
        <v>151</v>
      </c>
      <c r="C21" s="113">
        <v>5.4200542005420056</v>
      </c>
      <c r="D21" s="115">
        <v>160</v>
      </c>
      <c r="E21" s="114">
        <v>149</v>
      </c>
      <c r="F21" s="114">
        <v>154</v>
      </c>
      <c r="G21" s="114">
        <v>150</v>
      </c>
      <c r="H21" s="140">
        <v>160</v>
      </c>
      <c r="I21" s="115">
        <v>0</v>
      </c>
      <c r="J21" s="116">
        <v>0</v>
      </c>
    </row>
    <row r="22" spans="1:15" s="110" customFormat="1" ht="24.95" customHeight="1" x14ac:dyDescent="0.2">
      <c r="A22" s="201" t="s">
        <v>152</v>
      </c>
      <c r="B22" s="199" t="s">
        <v>153</v>
      </c>
      <c r="C22" s="113">
        <v>0.54200542005420049</v>
      </c>
      <c r="D22" s="115">
        <v>16</v>
      </c>
      <c r="E22" s="114">
        <v>15</v>
      </c>
      <c r="F22" s="114">
        <v>22</v>
      </c>
      <c r="G22" s="114">
        <v>21</v>
      </c>
      <c r="H22" s="140">
        <v>10</v>
      </c>
      <c r="I22" s="115">
        <v>6</v>
      </c>
      <c r="J22" s="116">
        <v>60</v>
      </c>
    </row>
    <row r="23" spans="1:15" s="110" customFormat="1" ht="24.95" customHeight="1" x14ac:dyDescent="0.2">
      <c r="A23" s="193" t="s">
        <v>154</v>
      </c>
      <c r="B23" s="199" t="s">
        <v>155</v>
      </c>
      <c r="C23" s="113">
        <v>1.2533875338753389</v>
      </c>
      <c r="D23" s="115">
        <v>37</v>
      </c>
      <c r="E23" s="114">
        <v>24</v>
      </c>
      <c r="F23" s="114">
        <v>25</v>
      </c>
      <c r="G23" s="114">
        <v>34</v>
      </c>
      <c r="H23" s="140">
        <v>44</v>
      </c>
      <c r="I23" s="115">
        <v>-7</v>
      </c>
      <c r="J23" s="116">
        <v>-15.909090909090908</v>
      </c>
    </row>
    <row r="24" spans="1:15" s="110" customFormat="1" ht="24.95" customHeight="1" x14ac:dyDescent="0.2">
      <c r="A24" s="193" t="s">
        <v>156</v>
      </c>
      <c r="B24" s="199" t="s">
        <v>221</v>
      </c>
      <c r="C24" s="113">
        <v>4.5392953929539299</v>
      </c>
      <c r="D24" s="115">
        <v>134</v>
      </c>
      <c r="E24" s="114">
        <v>68</v>
      </c>
      <c r="F24" s="114">
        <v>107</v>
      </c>
      <c r="G24" s="114">
        <v>109</v>
      </c>
      <c r="H24" s="140">
        <v>88</v>
      </c>
      <c r="I24" s="115">
        <v>46</v>
      </c>
      <c r="J24" s="116">
        <v>52.272727272727273</v>
      </c>
    </row>
    <row r="25" spans="1:15" s="110" customFormat="1" ht="24.95" customHeight="1" x14ac:dyDescent="0.2">
      <c r="A25" s="193" t="s">
        <v>222</v>
      </c>
      <c r="B25" s="204" t="s">
        <v>159</v>
      </c>
      <c r="C25" s="113">
        <v>5.4200542005420056</v>
      </c>
      <c r="D25" s="115">
        <v>160</v>
      </c>
      <c r="E25" s="114">
        <v>184</v>
      </c>
      <c r="F25" s="114">
        <v>164</v>
      </c>
      <c r="G25" s="114">
        <v>146</v>
      </c>
      <c r="H25" s="140">
        <v>146</v>
      </c>
      <c r="I25" s="115">
        <v>14</v>
      </c>
      <c r="J25" s="116">
        <v>9.5890410958904102</v>
      </c>
    </row>
    <row r="26" spans="1:15" s="110" customFormat="1" ht="24.95" customHeight="1" x14ac:dyDescent="0.2">
      <c r="A26" s="201">
        <v>782.78300000000002</v>
      </c>
      <c r="B26" s="203" t="s">
        <v>160</v>
      </c>
      <c r="C26" s="113">
        <v>3.6585365853658538</v>
      </c>
      <c r="D26" s="115">
        <v>108</v>
      </c>
      <c r="E26" s="114">
        <v>99</v>
      </c>
      <c r="F26" s="114">
        <v>102</v>
      </c>
      <c r="G26" s="114">
        <v>106</v>
      </c>
      <c r="H26" s="140">
        <v>101</v>
      </c>
      <c r="I26" s="115">
        <v>7</v>
      </c>
      <c r="J26" s="116">
        <v>6.9306930693069306</v>
      </c>
    </row>
    <row r="27" spans="1:15" s="110" customFormat="1" ht="24.95" customHeight="1" x14ac:dyDescent="0.2">
      <c r="A27" s="193" t="s">
        <v>161</v>
      </c>
      <c r="B27" s="199" t="s">
        <v>162</v>
      </c>
      <c r="C27" s="113">
        <v>3.3536585365853657</v>
      </c>
      <c r="D27" s="115">
        <v>99</v>
      </c>
      <c r="E27" s="114">
        <v>85</v>
      </c>
      <c r="F27" s="114">
        <v>98</v>
      </c>
      <c r="G27" s="114">
        <v>77</v>
      </c>
      <c r="H27" s="140">
        <v>104</v>
      </c>
      <c r="I27" s="115">
        <v>-5</v>
      </c>
      <c r="J27" s="116">
        <v>-4.8076923076923075</v>
      </c>
    </row>
    <row r="28" spans="1:15" s="110" customFormat="1" ht="24.95" customHeight="1" x14ac:dyDescent="0.2">
      <c r="A28" s="193" t="s">
        <v>163</v>
      </c>
      <c r="B28" s="199" t="s">
        <v>164</v>
      </c>
      <c r="C28" s="113">
        <v>2.7439024390243905</v>
      </c>
      <c r="D28" s="115">
        <v>81</v>
      </c>
      <c r="E28" s="114">
        <v>48</v>
      </c>
      <c r="F28" s="114">
        <v>134</v>
      </c>
      <c r="G28" s="114">
        <v>79</v>
      </c>
      <c r="H28" s="140">
        <v>112</v>
      </c>
      <c r="I28" s="115">
        <v>-31</v>
      </c>
      <c r="J28" s="116">
        <v>-27.678571428571427</v>
      </c>
    </row>
    <row r="29" spans="1:15" s="110" customFormat="1" ht="24.95" customHeight="1" x14ac:dyDescent="0.2">
      <c r="A29" s="193">
        <v>86</v>
      </c>
      <c r="B29" s="199" t="s">
        <v>165</v>
      </c>
      <c r="C29" s="113">
        <v>6.8766937669376693</v>
      </c>
      <c r="D29" s="115">
        <v>203</v>
      </c>
      <c r="E29" s="114">
        <v>213</v>
      </c>
      <c r="F29" s="114">
        <v>206</v>
      </c>
      <c r="G29" s="114">
        <v>178</v>
      </c>
      <c r="H29" s="140">
        <v>224</v>
      </c>
      <c r="I29" s="115">
        <v>-21</v>
      </c>
      <c r="J29" s="116">
        <v>-9.375</v>
      </c>
    </row>
    <row r="30" spans="1:15" s="110" customFormat="1" ht="24.95" customHeight="1" x14ac:dyDescent="0.2">
      <c r="A30" s="193">
        <v>87.88</v>
      </c>
      <c r="B30" s="204" t="s">
        <v>166</v>
      </c>
      <c r="C30" s="113">
        <v>10.060975609756097</v>
      </c>
      <c r="D30" s="115">
        <v>297</v>
      </c>
      <c r="E30" s="114">
        <v>372</v>
      </c>
      <c r="F30" s="114">
        <v>389</v>
      </c>
      <c r="G30" s="114">
        <v>327</v>
      </c>
      <c r="H30" s="140">
        <v>342</v>
      </c>
      <c r="I30" s="115">
        <v>-45</v>
      </c>
      <c r="J30" s="116">
        <v>-13.157894736842104</v>
      </c>
    </row>
    <row r="31" spans="1:15" s="110" customFormat="1" ht="24.95" customHeight="1" x14ac:dyDescent="0.2">
      <c r="A31" s="193" t="s">
        <v>167</v>
      </c>
      <c r="B31" s="199" t="s">
        <v>168</v>
      </c>
      <c r="C31" s="113">
        <v>3.0149051490514904</v>
      </c>
      <c r="D31" s="115">
        <v>89</v>
      </c>
      <c r="E31" s="114">
        <v>66</v>
      </c>
      <c r="F31" s="114">
        <v>86</v>
      </c>
      <c r="G31" s="114">
        <v>90</v>
      </c>
      <c r="H31" s="140">
        <v>72</v>
      </c>
      <c r="I31" s="115">
        <v>17</v>
      </c>
      <c r="J31" s="116">
        <v>23.611111111111111</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0.27100271002710025</v>
      </c>
      <c r="D34" s="115">
        <v>8</v>
      </c>
      <c r="E34" s="114">
        <v>10</v>
      </c>
      <c r="F34" s="114">
        <v>9</v>
      </c>
      <c r="G34" s="114">
        <v>4</v>
      </c>
      <c r="H34" s="140">
        <v>10</v>
      </c>
      <c r="I34" s="115">
        <v>-2</v>
      </c>
      <c r="J34" s="116">
        <v>-20</v>
      </c>
    </row>
    <row r="35" spans="1:10" s="110" customFormat="1" ht="24.95" customHeight="1" x14ac:dyDescent="0.2">
      <c r="A35" s="292" t="s">
        <v>171</v>
      </c>
      <c r="B35" s="293" t="s">
        <v>172</v>
      </c>
      <c r="C35" s="113">
        <v>28.42140921409214</v>
      </c>
      <c r="D35" s="115">
        <v>839</v>
      </c>
      <c r="E35" s="114">
        <v>729</v>
      </c>
      <c r="F35" s="114">
        <v>913</v>
      </c>
      <c r="G35" s="114">
        <v>630</v>
      </c>
      <c r="H35" s="140">
        <v>712</v>
      </c>
      <c r="I35" s="115">
        <v>127</v>
      </c>
      <c r="J35" s="116">
        <v>17.837078651685392</v>
      </c>
    </row>
    <row r="36" spans="1:10" s="110" customFormat="1" ht="24.95" customHeight="1" x14ac:dyDescent="0.2">
      <c r="A36" s="294" t="s">
        <v>173</v>
      </c>
      <c r="B36" s="295" t="s">
        <v>174</v>
      </c>
      <c r="C36" s="125">
        <v>71.307588075880759</v>
      </c>
      <c r="D36" s="143">
        <v>2105</v>
      </c>
      <c r="E36" s="144">
        <v>1895</v>
      </c>
      <c r="F36" s="144">
        <v>2109</v>
      </c>
      <c r="G36" s="144">
        <v>1919</v>
      </c>
      <c r="H36" s="145">
        <v>2034</v>
      </c>
      <c r="I36" s="143">
        <v>71</v>
      </c>
      <c r="J36" s="146">
        <v>3.4906588003933137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2952</v>
      </c>
      <c r="F11" s="264">
        <v>2634</v>
      </c>
      <c r="G11" s="264">
        <v>3031</v>
      </c>
      <c r="H11" s="264">
        <v>2553</v>
      </c>
      <c r="I11" s="265">
        <v>2756</v>
      </c>
      <c r="J11" s="263">
        <v>196</v>
      </c>
      <c r="K11" s="266">
        <v>7.1117561683599417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25.203252032520325</v>
      </c>
      <c r="E13" s="115">
        <v>744</v>
      </c>
      <c r="F13" s="114">
        <v>830</v>
      </c>
      <c r="G13" s="114">
        <v>869</v>
      </c>
      <c r="H13" s="114">
        <v>686</v>
      </c>
      <c r="I13" s="140">
        <v>778</v>
      </c>
      <c r="J13" s="115">
        <v>-34</v>
      </c>
      <c r="K13" s="116">
        <v>-4.3701799485861184</v>
      </c>
    </row>
    <row r="14" spans="1:17" ht="15.95" customHeight="1" x14ac:dyDescent="0.2">
      <c r="A14" s="306" t="s">
        <v>230</v>
      </c>
      <c r="B14" s="307"/>
      <c r="C14" s="308"/>
      <c r="D14" s="113">
        <v>61.449864498644985</v>
      </c>
      <c r="E14" s="115">
        <v>1814</v>
      </c>
      <c r="F14" s="114">
        <v>1517</v>
      </c>
      <c r="G14" s="114">
        <v>1787</v>
      </c>
      <c r="H14" s="114">
        <v>1553</v>
      </c>
      <c r="I14" s="140">
        <v>1611</v>
      </c>
      <c r="J14" s="115">
        <v>203</v>
      </c>
      <c r="K14" s="116">
        <v>12.600869025450031</v>
      </c>
    </row>
    <row r="15" spans="1:17" ht="15.95" customHeight="1" x14ac:dyDescent="0.2">
      <c r="A15" s="306" t="s">
        <v>231</v>
      </c>
      <c r="B15" s="307"/>
      <c r="C15" s="308"/>
      <c r="D15" s="113">
        <v>5.860433604336043</v>
      </c>
      <c r="E15" s="115">
        <v>173</v>
      </c>
      <c r="F15" s="114">
        <v>131</v>
      </c>
      <c r="G15" s="114">
        <v>190</v>
      </c>
      <c r="H15" s="114">
        <v>144</v>
      </c>
      <c r="I15" s="140">
        <v>150</v>
      </c>
      <c r="J15" s="115">
        <v>23</v>
      </c>
      <c r="K15" s="116">
        <v>15.333333333333334</v>
      </c>
    </row>
    <row r="16" spans="1:17" ht="15.95" customHeight="1" x14ac:dyDescent="0.2">
      <c r="A16" s="306" t="s">
        <v>232</v>
      </c>
      <c r="B16" s="307"/>
      <c r="C16" s="308"/>
      <c r="D16" s="113">
        <v>7.0460704607046072</v>
      </c>
      <c r="E16" s="115">
        <v>208</v>
      </c>
      <c r="F16" s="114">
        <v>139</v>
      </c>
      <c r="G16" s="114">
        <v>178</v>
      </c>
      <c r="H16" s="114">
        <v>158</v>
      </c>
      <c r="I16" s="140">
        <v>204</v>
      </c>
      <c r="J16" s="115">
        <v>4</v>
      </c>
      <c r="K16" s="116">
        <v>1.9607843137254901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0.23712737127371275</v>
      </c>
      <c r="E18" s="115">
        <v>7</v>
      </c>
      <c r="F18" s="114">
        <v>9</v>
      </c>
      <c r="G18" s="114">
        <v>11</v>
      </c>
      <c r="H18" s="114">
        <v>8</v>
      </c>
      <c r="I18" s="140">
        <v>11</v>
      </c>
      <c r="J18" s="115">
        <v>-4</v>
      </c>
      <c r="K18" s="116">
        <v>-36.363636363636367</v>
      </c>
    </row>
    <row r="19" spans="1:11" ht="14.1" customHeight="1" x14ac:dyDescent="0.2">
      <c r="A19" s="306" t="s">
        <v>235</v>
      </c>
      <c r="B19" s="307" t="s">
        <v>236</v>
      </c>
      <c r="C19" s="308"/>
      <c r="D19" s="113">
        <v>0.16937669376693767</v>
      </c>
      <c r="E19" s="115">
        <v>5</v>
      </c>
      <c r="F19" s="114">
        <v>4</v>
      </c>
      <c r="G19" s="114">
        <v>6</v>
      </c>
      <c r="H19" s="114">
        <v>5</v>
      </c>
      <c r="I19" s="140">
        <v>3</v>
      </c>
      <c r="J19" s="115">
        <v>2</v>
      </c>
      <c r="K19" s="116">
        <v>66.666666666666671</v>
      </c>
    </row>
    <row r="20" spans="1:11" ht="14.1" customHeight="1" x14ac:dyDescent="0.2">
      <c r="A20" s="306">
        <v>12</v>
      </c>
      <c r="B20" s="307" t="s">
        <v>237</v>
      </c>
      <c r="C20" s="308"/>
      <c r="D20" s="113">
        <v>1.1517615176151761</v>
      </c>
      <c r="E20" s="115">
        <v>34</v>
      </c>
      <c r="F20" s="114">
        <v>53</v>
      </c>
      <c r="G20" s="114">
        <v>65</v>
      </c>
      <c r="H20" s="114">
        <v>65</v>
      </c>
      <c r="I20" s="140">
        <v>77</v>
      </c>
      <c r="J20" s="115">
        <v>-43</v>
      </c>
      <c r="K20" s="116">
        <v>-55.844155844155843</v>
      </c>
    </row>
    <row r="21" spans="1:11" ht="14.1" customHeight="1" x14ac:dyDescent="0.2">
      <c r="A21" s="306">
        <v>21</v>
      </c>
      <c r="B21" s="307" t="s">
        <v>238</v>
      </c>
      <c r="C21" s="308"/>
      <c r="D21" s="113">
        <v>0.2032520325203252</v>
      </c>
      <c r="E21" s="115">
        <v>6</v>
      </c>
      <c r="F21" s="114">
        <v>7</v>
      </c>
      <c r="G21" s="114">
        <v>5</v>
      </c>
      <c r="H21" s="114">
        <v>7</v>
      </c>
      <c r="I21" s="140">
        <v>5</v>
      </c>
      <c r="J21" s="115">
        <v>1</v>
      </c>
      <c r="K21" s="116">
        <v>20</v>
      </c>
    </row>
    <row r="22" spans="1:11" ht="14.1" customHeight="1" x14ac:dyDescent="0.2">
      <c r="A22" s="306">
        <v>22</v>
      </c>
      <c r="B22" s="307" t="s">
        <v>239</v>
      </c>
      <c r="C22" s="308"/>
      <c r="D22" s="113">
        <v>1.1856368563685638</v>
      </c>
      <c r="E22" s="115">
        <v>35</v>
      </c>
      <c r="F22" s="114">
        <v>35</v>
      </c>
      <c r="G22" s="114">
        <v>44</v>
      </c>
      <c r="H22" s="114">
        <v>28</v>
      </c>
      <c r="I22" s="140">
        <v>36</v>
      </c>
      <c r="J22" s="115">
        <v>-1</v>
      </c>
      <c r="K22" s="116">
        <v>-2.7777777777777777</v>
      </c>
    </row>
    <row r="23" spans="1:11" ht="14.1" customHeight="1" x14ac:dyDescent="0.2">
      <c r="A23" s="306">
        <v>23</v>
      </c>
      <c r="B23" s="307" t="s">
        <v>240</v>
      </c>
      <c r="C23" s="308"/>
      <c r="D23" s="113">
        <v>0.4065040650406504</v>
      </c>
      <c r="E23" s="115">
        <v>12</v>
      </c>
      <c r="F23" s="114">
        <v>10</v>
      </c>
      <c r="G23" s="114">
        <v>8</v>
      </c>
      <c r="H23" s="114">
        <v>12</v>
      </c>
      <c r="I23" s="140">
        <v>10</v>
      </c>
      <c r="J23" s="115">
        <v>2</v>
      </c>
      <c r="K23" s="116">
        <v>20</v>
      </c>
    </row>
    <row r="24" spans="1:11" ht="14.1" customHeight="1" x14ac:dyDescent="0.2">
      <c r="A24" s="306">
        <v>24</v>
      </c>
      <c r="B24" s="307" t="s">
        <v>241</v>
      </c>
      <c r="C24" s="308"/>
      <c r="D24" s="113">
        <v>8.1300813008130088</v>
      </c>
      <c r="E24" s="115">
        <v>240</v>
      </c>
      <c r="F24" s="114">
        <v>155</v>
      </c>
      <c r="G24" s="114">
        <v>197</v>
      </c>
      <c r="H24" s="114">
        <v>96</v>
      </c>
      <c r="I24" s="140">
        <v>131</v>
      </c>
      <c r="J24" s="115">
        <v>109</v>
      </c>
      <c r="K24" s="116">
        <v>83.206106870229007</v>
      </c>
    </row>
    <row r="25" spans="1:11" ht="14.1" customHeight="1" x14ac:dyDescent="0.2">
      <c r="A25" s="306">
        <v>25</v>
      </c>
      <c r="B25" s="307" t="s">
        <v>242</v>
      </c>
      <c r="C25" s="308"/>
      <c r="D25" s="113">
        <v>4.3021680216802167</v>
      </c>
      <c r="E25" s="115">
        <v>127</v>
      </c>
      <c r="F25" s="114">
        <v>103</v>
      </c>
      <c r="G25" s="114">
        <v>144</v>
      </c>
      <c r="H25" s="114">
        <v>104</v>
      </c>
      <c r="I25" s="140">
        <v>157</v>
      </c>
      <c r="J25" s="115">
        <v>-30</v>
      </c>
      <c r="K25" s="116">
        <v>-19.108280254777071</v>
      </c>
    </row>
    <row r="26" spans="1:11" ht="14.1" customHeight="1" x14ac:dyDescent="0.2">
      <c r="A26" s="306">
        <v>26</v>
      </c>
      <c r="B26" s="307" t="s">
        <v>243</v>
      </c>
      <c r="C26" s="308"/>
      <c r="D26" s="113">
        <v>1.9647696476964769</v>
      </c>
      <c r="E26" s="115">
        <v>58</v>
      </c>
      <c r="F26" s="114">
        <v>47</v>
      </c>
      <c r="G26" s="114">
        <v>57</v>
      </c>
      <c r="H26" s="114">
        <v>40</v>
      </c>
      <c r="I26" s="140">
        <v>91</v>
      </c>
      <c r="J26" s="115">
        <v>-33</v>
      </c>
      <c r="K26" s="116">
        <v>-36.263736263736263</v>
      </c>
    </row>
    <row r="27" spans="1:11" ht="14.1" customHeight="1" x14ac:dyDescent="0.2">
      <c r="A27" s="306">
        <v>27</v>
      </c>
      <c r="B27" s="307" t="s">
        <v>244</v>
      </c>
      <c r="C27" s="308"/>
      <c r="D27" s="113">
        <v>1.1517615176151761</v>
      </c>
      <c r="E27" s="115">
        <v>34</v>
      </c>
      <c r="F27" s="114">
        <v>40</v>
      </c>
      <c r="G27" s="114">
        <v>49</v>
      </c>
      <c r="H27" s="114">
        <v>32</v>
      </c>
      <c r="I27" s="140">
        <v>32</v>
      </c>
      <c r="J27" s="115">
        <v>2</v>
      </c>
      <c r="K27" s="116">
        <v>6.25</v>
      </c>
    </row>
    <row r="28" spans="1:11" ht="14.1" customHeight="1" x14ac:dyDescent="0.2">
      <c r="A28" s="306">
        <v>28</v>
      </c>
      <c r="B28" s="307" t="s">
        <v>245</v>
      </c>
      <c r="C28" s="308"/>
      <c r="D28" s="113">
        <v>0.33875338753387535</v>
      </c>
      <c r="E28" s="115">
        <v>10</v>
      </c>
      <c r="F28" s="114">
        <v>18</v>
      </c>
      <c r="G28" s="114">
        <v>25</v>
      </c>
      <c r="H28" s="114">
        <v>21</v>
      </c>
      <c r="I28" s="140">
        <v>29</v>
      </c>
      <c r="J28" s="115">
        <v>-19</v>
      </c>
      <c r="K28" s="116">
        <v>-65.517241379310349</v>
      </c>
    </row>
    <row r="29" spans="1:11" ht="14.1" customHeight="1" x14ac:dyDescent="0.2">
      <c r="A29" s="306">
        <v>29</v>
      </c>
      <c r="B29" s="307" t="s">
        <v>246</v>
      </c>
      <c r="C29" s="308"/>
      <c r="D29" s="113">
        <v>3.9634146341463414</v>
      </c>
      <c r="E29" s="115">
        <v>117</v>
      </c>
      <c r="F29" s="114">
        <v>110</v>
      </c>
      <c r="G29" s="114">
        <v>95</v>
      </c>
      <c r="H29" s="114">
        <v>124</v>
      </c>
      <c r="I29" s="140">
        <v>119</v>
      </c>
      <c r="J29" s="115">
        <v>-2</v>
      </c>
      <c r="K29" s="116">
        <v>-1.680672268907563</v>
      </c>
    </row>
    <row r="30" spans="1:11" ht="14.1" customHeight="1" x14ac:dyDescent="0.2">
      <c r="A30" s="306" t="s">
        <v>247</v>
      </c>
      <c r="B30" s="307" t="s">
        <v>248</v>
      </c>
      <c r="C30" s="308"/>
      <c r="D30" s="113">
        <v>1.524390243902439</v>
      </c>
      <c r="E30" s="115">
        <v>45</v>
      </c>
      <c r="F30" s="114">
        <v>50</v>
      </c>
      <c r="G30" s="114">
        <v>40</v>
      </c>
      <c r="H30" s="114" t="s">
        <v>513</v>
      </c>
      <c r="I30" s="140">
        <v>47</v>
      </c>
      <c r="J30" s="115">
        <v>-2</v>
      </c>
      <c r="K30" s="116">
        <v>-4.2553191489361701</v>
      </c>
    </row>
    <row r="31" spans="1:11" ht="14.1" customHeight="1" x14ac:dyDescent="0.2">
      <c r="A31" s="306" t="s">
        <v>249</v>
      </c>
      <c r="B31" s="307" t="s">
        <v>250</v>
      </c>
      <c r="C31" s="308"/>
      <c r="D31" s="113">
        <v>2.3373983739837398</v>
      </c>
      <c r="E31" s="115">
        <v>69</v>
      </c>
      <c r="F31" s="114">
        <v>60</v>
      </c>
      <c r="G31" s="114">
        <v>55</v>
      </c>
      <c r="H31" s="114">
        <v>80</v>
      </c>
      <c r="I31" s="140">
        <v>72</v>
      </c>
      <c r="J31" s="115">
        <v>-3</v>
      </c>
      <c r="K31" s="116">
        <v>-4.166666666666667</v>
      </c>
    </row>
    <row r="32" spans="1:11" ht="14.1" customHeight="1" x14ac:dyDescent="0.2">
      <c r="A32" s="306">
        <v>31</v>
      </c>
      <c r="B32" s="307" t="s">
        <v>251</v>
      </c>
      <c r="C32" s="308"/>
      <c r="D32" s="113">
        <v>0.8807588075880759</v>
      </c>
      <c r="E32" s="115">
        <v>26</v>
      </c>
      <c r="F32" s="114">
        <v>13</v>
      </c>
      <c r="G32" s="114">
        <v>21</v>
      </c>
      <c r="H32" s="114">
        <v>17</v>
      </c>
      <c r="I32" s="140">
        <v>19</v>
      </c>
      <c r="J32" s="115">
        <v>7</v>
      </c>
      <c r="K32" s="116">
        <v>36.842105263157897</v>
      </c>
    </row>
    <row r="33" spans="1:11" ht="14.1" customHeight="1" x14ac:dyDescent="0.2">
      <c r="A33" s="306">
        <v>32</v>
      </c>
      <c r="B33" s="307" t="s">
        <v>252</v>
      </c>
      <c r="C33" s="308"/>
      <c r="D33" s="113">
        <v>4.2005420054200542</v>
      </c>
      <c r="E33" s="115">
        <v>124</v>
      </c>
      <c r="F33" s="114">
        <v>158</v>
      </c>
      <c r="G33" s="114">
        <v>182</v>
      </c>
      <c r="H33" s="114">
        <v>114</v>
      </c>
      <c r="I33" s="140">
        <v>115</v>
      </c>
      <c r="J33" s="115">
        <v>9</v>
      </c>
      <c r="K33" s="116">
        <v>7.8260869565217392</v>
      </c>
    </row>
    <row r="34" spans="1:11" ht="14.1" customHeight="1" x14ac:dyDescent="0.2">
      <c r="A34" s="306">
        <v>33</v>
      </c>
      <c r="B34" s="307" t="s">
        <v>253</v>
      </c>
      <c r="C34" s="308"/>
      <c r="D34" s="113">
        <v>1.7953929539295392</v>
      </c>
      <c r="E34" s="115">
        <v>53</v>
      </c>
      <c r="F34" s="114">
        <v>61</v>
      </c>
      <c r="G34" s="114">
        <v>65</v>
      </c>
      <c r="H34" s="114">
        <v>58</v>
      </c>
      <c r="I34" s="140">
        <v>64</v>
      </c>
      <c r="J34" s="115">
        <v>-11</v>
      </c>
      <c r="K34" s="116">
        <v>-17.1875</v>
      </c>
    </row>
    <row r="35" spans="1:11" ht="14.1" customHeight="1" x14ac:dyDescent="0.2">
      <c r="A35" s="306">
        <v>34</v>
      </c>
      <c r="B35" s="307" t="s">
        <v>254</v>
      </c>
      <c r="C35" s="308"/>
      <c r="D35" s="113">
        <v>1.8631436314363143</v>
      </c>
      <c r="E35" s="115">
        <v>55</v>
      </c>
      <c r="F35" s="114">
        <v>47</v>
      </c>
      <c r="G35" s="114">
        <v>58</v>
      </c>
      <c r="H35" s="114">
        <v>45</v>
      </c>
      <c r="I35" s="140">
        <v>55</v>
      </c>
      <c r="J35" s="115">
        <v>0</v>
      </c>
      <c r="K35" s="116">
        <v>0</v>
      </c>
    </row>
    <row r="36" spans="1:11" ht="14.1" customHeight="1" x14ac:dyDescent="0.2">
      <c r="A36" s="306">
        <v>41</v>
      </c>
      <c r="B36" s="307" t="s">
        <v>255</v>
      </c>
      <c r="C36" s="308"/>
      <c r="D36" s="113">
        <v>1.0162601626016261</v>
      </c>
      <c r="E36" s="115">
        <v>30</v>
      </c>
      <c r="F36" s="114">
        <v>17</v>
      </c>
      <c r="G36" s="114">
        <v>21</v>
      </c>
      <c r="H36" s="114">
        <v>9</v>
      </c>
      <c r="I36" s="140">
        <v>11</v>
      </c>
      <c r="J36" s="115">
        <v>19</v>
      </c>
      <c r="K36" s="116">
        <v>172.72727272727272</v>
      </c>
    </row>
    <row r="37" spans="1:11" ht="14.1" customHeight="1" x14ac:dyDescent="0.2">
      <c r="A37" s="306">
        <v>42</v>
      </c>
      <c r="B37" s="307" t="s">
        <v>256</v>
      </c>
      <c r="C37" s="308"/>
      <c r="D37" s="113">
        <v>0.2032520325203252</v>
      </c>
      <c r="E37" s="115">
        <v>6</v>
      </c>
      <c r="F37" s="114">
        <v>3</v>
      </c>
      <c r="G37" s="114">
        <v>8</v>
      </c>
      <c r="H37" s="114" t="s">
        <v>513</v>
      </c>
      <c r="I37" s="140" t="s">
        <v>513</v>
      </c>
      <c r="J37" s="115" t="s">
        <v>513</v>
      </c>
      <c r="K37" s="116" t="s">
        <v>513</v>
      </c>
    </row>
    <row r="38" spans="1:11" ht="14.1" customHeight="1" x14ac:dyDescent="0.2">
      <c r="A38" s="306">
        <v>43</v>
      </c>
      <c r="B38" s="307" t="s">
        <v>257</v>
      </c>
      <c r="C38" s="308"/>
      <c r="D38" s="113">
        <v>0.64363143631436315</v>
      </c>
      <c r="E38" s="115">
        <v>19</v>
      </c>
      <c r="F38" s="114">
        <v>19</v>
      </c>
      <c r="G38" s="114">
        <v>20</v>
      </c>
      <c r="H38" s="114">
        <v>24</v>
      </c>
      <c r="I38" s="140">
        <v>21</v>
      </c>
      <c r="J38" s="115">
        <v>-2</v>
      </c>
      <c r="K38" s="116">
        <v>-9.5238095238095237</v>
      </c>
    </row>
    <row r="39" spans="1:11" ht="14.1" customHeight="1" x14ac:dyDescent="0.2">
      <c r="A39" s="306">
        <v>51</v>
      </c>
      <c r="B39" s="307" t="s">
        <v>258</v>
      </c>
      <c r="C39" s="308"/>
      <c r="D39" s="113">
        <v>7.1815718157181569</v>
      </c>
      <c r="E39" s="115">
        <v>212</v>
      </c>
      <c r="F39" s="114">
        <v>172</v>
      </c>
      <c r="G39" s="114">
        <v>222</v>
      </c>
      <c r="H39" s="114">
        <v>179</v>
      </c>
      <c r="I39" s="140">
        <v>167</v>
      </c>
      <c r="J39" s="115">
        <v>45</v>
      </c>
      <c r="K39" s="116">
        <v>26.946107784431138</v>
      </c>
    </row>
    <row r="40" spans="1:11" ht="14.1" customHeight="1" x14ac:dyDescent="0.2">
      <c r="A40" s="306" t="s">
        <v>259</v>
      </c>
      <c r="B40" s="307" t="s">
        <v>260</v>
      </c>
      <c r="C40" s="308"/>
      <c r="D40" s="113">
        <v>6.7750677506775068</v>
      </c>
      <c r="E40" s="115">
        <v>200</v>
      </c>
      <c r="F40" s="114">
        <v>163</v>
      </c>
      <c r="G40" s="114">
        <v>208</v>
      </c>
      <c r="H40" s="114">
        <v>165</v>
      </c>
      <c r="I40" s="140">
        <v>157</v>
      </c>
      <c r="J40" s="115">
        <v>43</v>
      </c>
      <c r="K40" s="116">
        <v>27.388535031847134</v>
      </c>
    </row>
    <row r="41" spans="1:11" ht="14.1" customHeight="1" x14ac:dyDescent="0.2">
      <c r="A41" s="306"/>
      <c r="B41" s="307" t="s">
        <v>261</v>
      </c>
      <c r="C41" s="308"/>
      <c r="D41" s="113">
        <v>5.5894308943089435</v>
      </c>
      <c r="E41" s="115">
        <v>165</v>
      </c>
      <c r="F41" s="114">
        <v>133</v>
      </c>
      <c r="G41" s="114">
        <v>171</v>
      </c>
      <c r="H41" s="114">
        <v>144</v>
      </c>
      <c r="I41" s="140">
        <v>129</v>
      </c>
      <c r="J41" s="115">
        <v>36</v>
      </c>
      <c r="K41" s="116">
        <v>27.906976744186046</v>
      </c>
    </row>
    <row r="42" spans="1:11" ht="14.1" customHeight="1" x14ac:dyDescent="0.2">
      <c r="A42" s="306">
        <v>52</v>
      </c>
      <c r="B42" s="307" t="s">
        <v>262</v>
      </c>
      <c r="C42" s="308"/>
      <c r="D42" s="113">
        <v>4.742547425474255</v>
      </c>
      <c r="E42" s="115">
        <v>140</v>
      </c>
      <c r="F42" s="114">
        <v>152</v>
      </c>
      <c r="G42" s="114">
        <v>122</v>
      </c>
      <c r="H42" s="114">
        <v>151</v>
      </c>
      <c r="I42" s="140">
        <v>135</v>
      </c>
      <c r="J42" s="115">
        <v>5</v>
      </c>
      <c r="K42" s="116">
        <v>3.7037037037037037</v>
      </c>
    </row>
    <row r="43" spans="1:11" ht="14.1" customHeight="1" x14ac:dyDescent="0.2">
      <c r="A43" s="306" t="s">
        <v>263</v>
      </c>
      <c r="B43" s="307" t="s">
        <v>264</v>
      </c>
      <c r="C43" s="308"/>
      <c r="D43" s="113">
        <v>4.0650406504065044</v>
      </c>
      <c r="E43" s="115">
        <v>120</v>
      </c>
      <c r="F43" s="114">
        <v>138</v>
      </c>
      <c r="G43" s="114">
        <v>111</v>
      </c>
      <c r="H43" s="114">
        <v>123</v>
      </c>
      <c r="I43" s="140">
        <v>120</v>
      </c>
      <c r="J43" s="115">
        <v>0</v>
      </c>
      <c r="K43" s="116">
        <v>0</v>
      </c>
    </row>
    <row r="44" spans="1:11" ht="14.1" customHeight="1" x14ac:dyDescent="0.2">
      <c r="A44" s="306">
        <v>53</v>
      </c>
      <c r="B44" s="307" t="s">
        <v>265</v>
      </c>
      <c r="C44" s="308"/>
      <c r="D44" s="113">
        <v>0.84688346883468835</v>
      </c>
      <c r="E44" s="115">
        <v>25</v>
      </c>
      <c r="F44" s="114">
        <v>24</v>
      </c>
      <c r="G44" s="114">
        <v>30</v>
      </c>
      <c r="H44" s="114">
        <v>16</v>
      </c>
      <c r="I44" s="140">
        <v>21</v>
      </c>
      <c r="J44" s="115">
        <v>4</v>
      </c>
      <c r="K44" s="116">
        <v>19.047619047619047</v>
      </c>
    </row>
    <row r="45" spans="1:11" ht="14.1" customHeight="1" x14ac:dyDescent="0.2">
      <c r="A45" s="306" t="s">
        <v>266</v>
      </c>
      <c r="B45" s="307" t="s">
        <v>267</v>
      </c>
      <c r="C45" s="308"/>
      <c r="D45" s="113">
        <v>0.84688346883468835</v>
      </c>
      <c r="E45" s="115">
        <v>25</v>
      </c>
      <c r="F45" s="114">
        <v>21</v>
      </c>
      <c r="G45" s="114">
        <v>29</v>
      </c>
      <c r="H45" s="114">
        <v>16</v>
      </c>
      <c r="I45" s="140">
        <v>21</v>
      </c>
      <c r="J45" s="115">
        <v>4</v>
      </c>
      <c r="K45" s="116">
        <v>19.047619047619047</v>
      </c>
    </row>
    <row r="46" spans="1:11" ht="14.1" customHeight="1" x14ac:dyDescent="0.2">
      <c r="A46" s="306">
        <v>54</v>
      </c>
      <c r="B46" s="307" t="s">
        <v>268</v>
      </c>
      <c r="C46" s="308"/>
      <c r="D46" s="113">
        <v>3.4891598915989159</v>
      </c>
      <c r="E46" s="115">
        <v>103</v>
      </c>
      <c r="F46" s="114">
        <v>89</v>
      </c>
      <c r="G46" s="114">
        <v>83</v>
      </c>
      <c r="H46" s="114">
        <v>72</v>
      </c>
      <c r="I46" s="140">
        <v>89</v>
      </c>
      <c r="J46" s="115">
        <v>14</v>
      </c>
      <c r="K46" s="116">
        <v>15.730337078651685</v>
      </c>
    </row>
    <row r="47" spans="1:11" ht="14.1" customHeight="1" x14ac:dyDescent="0.2">
      <c r="A47" s="306">
        <v>61</v>
      </c>
      <c r="B47" s="307" t="s">
        <v>269</v>
      </c>
      <c r="C47" s="308"/>
      <c r="D47" s="113">
        <v>1.1517615176151761</v>
      </c>
      <c r="E47" s="115">
        <v>34</v>
      </c>
      <c r="F47" s="114">
        <v>26</v>
      </c>
      <c r="G47" s="114">
        <v>31</v>
      </c>
      <c r="H47" s="114">
        <v>33</v>
      </c>
      <c r="I47" s="140">
        <v>29</v>
      </c>
      <c r="J47" s="115">
        <v>5</v>
      </c>
      <c r="K47" s="116">
        <v>17.241379310344829</v>
      </c>
    </row>
    <row r="48" spans="1:11" ht="14.1" customHeight="1" x14ac:dyDescent="0.2">
      <c r="A48" s="306">
        <v>62</v>
      </c>
      <c r="B48" s="307" t="s">
        <v>270</v>
      </c>
      <c r="C48" s="308"/>
      <c r="D48" s="113">
        <v>11.178861788617887</v>
      </c>
      <c r="E48" s="115">
        <v>330</v>
      </c>
      <c r="F48" s="114">
        <v>263</v>
      </c>
      <c r="G48" s="114">
        <v>297</v>
      </c>
      <c r="H48" s="114">
        <v>318</v>
      </c>
      <c r="I48" s="140">
        <v>324</v>
      </c>
      <c r="J48" s="115">
        <v>6</v>
      </c>
      <c r="K48" s="116">
        <v>1.8518518518518519</v>
      </c>
    </row>
    <row r="49" spans="1:11" ht="14.1" customHeight="1" x14ac:dyDescent="0.2">
      <c r="A49" s="306">
        <v>63</v>
      </c>
      <c r="B49" s="307" t="s">
        <v>271</v>
      </c>
      <c r="C49" s="308"/>
      <c r="D49" s="113">
        <v>4.2682926829268295</v>
      </c>
      <c r="E49" s="115">
        <v>126</v>
      </c>
      <c r="F49" s="114">
        <v>108</v>
      </c>
      <c r="G49" s="114">
        <v>124</v>
      </c>
      <c r="H49" s="114">
        <v>132</v>
      </c>
      <c r="I49" s="140">
        <v>101</v>
      </c>
      <c r="J49" s="115">
        <v>25</v>
      </c>
      <c r="K49" s="116">
        <v>24.752475247524753</v>
      </c>
    </row>
    <row r="50" spans="1:11" ht="14.1" customHeight="1" x14ac:dyDescent="0.2">
      <c r="A50" s="306" t="s">
        <v>272</v>
      </c>
      <c r="B50" s="307" t="s">
        <v>273</v>
      </c>
      <c r="C50" s="308"/>
      <c r="D50" s="113">
        <v>0.2032520325203252</v>
      </c>
      <c r="E50" s="115">
        <v>6</v>
      </c>
      <c r="F50" s="114">
        <v>9</v>
      </c>
      <c r="G50" s="114">
        <v>7</v>
      </c>
      <c r="H50" s="114">
        <v>6</v>
      </c>
      <c r="I50" s="140">
        <v>8</v>
      </c>
      <c r="J50" s="115">
        <v>-2</v>
      </c>
      <c r="K50" s="116">
        <v>-25</v>
      </c>
    </row>
    <row r="51" spans="1:11" ht="14.1" customHeight="1" x14ac:dyDescent="0.2">
      <c r="A51" s="306" t="s">
        <v>274</v>
      </c>
      <c r="B51" s="307" t="s">
        <v>275</v>
      </c>
      <c r="C51" s="308"/>
      <c r="D51" s="113">
        <v>3.8617886178861789</v>
      </c>
      <c r="E51" s="115">
        <v>114</v>
      </c>
      <c r="F51" s="114">
        <v>89</v>
      </c>
      <c r="G51" s="114">
        <v>114</v>
      </c>
      <c r="H51" s="114">
        <v>113</v>
      </c>
      <c r="I51" s="140">
        <v>90</v>
      </c>
      <c r="J51" s="115">
        <v>24</v>
      </c>
      <c r="K51" s="116">
        <v>26.666666666666668</v>
      </c>
    </row>
    <row r="52" spans="1:11" ht="14.1" customHeight="1" x14ac:dyDescent="0.2">
      <c r="A52" s="306">
        <v>71</v>
      </c>
      <c r="B52" s="307" t="s">
        <v>276</v>
      </c>
      <c r="C52" s="308"/>
      <c r="D52" s="113">
        <v>8.0284552845528463</v>
      </c>
      <c r="E52" s="115">
        <v>237</v>
      </c>
      <c r="F52" s="114">
        <v>160</v>
      </c>
      <c r="G52" s="114">
        <v>182</v>
      </c>
      <c r="H52" s="114">
        <v>162</v>
      </c>
      <c r="I52" s="140">
        <v>192</v>
      </c>
      <c r="J52" s="115">
        <v>45</v>
      </c>
      <c r="K52" s="116">
        <v>23.4375</v>
      </c>
    </row>
    <row r="53" spans="1:11" ht="14.1" customHeight="1" x14ac:dyDescent="0.2">
      <c r="A53" s="306" t="s">
        <v>277</v>
      </c>
      <c r="B53" s="307" t="s">
        <v>278</v>
      </c>
      <c r="C53" s="308"/>
      <c r="D53" s="113">
        <v>1.9986449864498645</v>
      </c>
      <c r="E53" s="115">
        <v>59</v>
      </c>
      <c r="F53" s="114">
        <v>41</v>
      </c>
      <c r="G53" s="114">
        <v>50</v>
      </c>
      <c r="H53" s="114">
        <v>44</v>
      </c>
      <c r="I53" s="140">
        <v>46</v>
      </c>
      <c r="J53" s="115">
        <v>13</v>
      </c>
      <c r="K53" s="116">
        <v>28.260869565217391</v>
      </c>
    </row>
    <row r="54" spans="1:11" ht="14.1" customHeight="1" x14ac:dyDescent="0.2">
      <c r="A54" s="306" t="s">
        <v>279</v>
      </c>
      <c r="B54" s="307" t="s">
        <v>280</v>
      </c>
      <c r="C54" s="308"/>
      <c r="D54" s="113">
        <v>5.1490514905149052</v>
      </c>
      <c r="E54" s="115">
        <v>152</v>
      </c>
      <c r="F54" s="114">
        <v>97</v>
      </c>
      <c r="G54" s="114">
        <v>114</v>
      </c>
      <c r="H54" s="114">
        <v>99</v>
      </c>
      <c r="I54" s="140">
        <v>127</v>
      </c>
      <c r="J54" s="115">
        <v>25</v>
      </c>
      <c r="K54" s="116">
        <v>19.685039370078741</v>
      </c>
    </row>
    <row r="55" spans="1:11" ht="14.1" customHeight="1" x14ac:dyDescent="0.2">
      <c r="A55" s="306">
        <v>72</v>
      </c>
      <c r="B55" s="307" t="s">
        <v>281</v>
      </c>
      <c r="C55" s="308"/>
      <c r="D55" s="113">
        <v>1.8631436314363143</v>
      </c>
      <c r="E55" s="115">
        <v>55</v>
      </c>
      <c r="F55" s="114">
        <v>42</v>
      </c>
      <c r="G55" s="114">
        <v>54</v>
      </c>
      <c r="H55" s="114">
        <v>60</v>
      </c>
      <c r="I55" s="140">
        <v>64</v>
      </c>
      <c r="J55" s="115">
        <v>-9</v>
      </c>
      <c r="K55" s="116">
        <v>-14.0625</v>
      </c>
    </row>
    <row r="56" spans="1:11" ht="14.1" customHeight="1" x14ac:dyDescent="0.2">
      <c r="A56" s="306" t="s">
        <v>282</v>
      </c>
      <c r="B56" s="307" t="s">
        <v>283</v>
      </c>
      <c r="C56" s="308"/>
      <c r="D56" s="113">
        <v>0.948509485094851</v>
      </c>
      <c r="E56" s="115">
        <v>28</v>
      </c>
      <c r="F56" s="114">
        <v>19</v>
      </c>
      <c r="G56" s="114">
        <v>24</v>
      </c>
      <c r="H56" s="114">
        <v>27</v>
      </c>
      <c r="I56" s="140">
        <v>35</v>
      </c>
      <c r="J56" s="115">
        <v>-7</v>
      </c>
      <c r="K56" s="116">
        <v>-20</v>
      </c>
    </row>
    <row r="57" spans="1:11" ht="14.1" customHeight="1" x14ac:dyDescent="0.2">
      <c r="A57" s="306" t="s">
        <v>284</v>
      </c>
      <c r="B57" s="307" t="s">
        <v>285</v>
      </c>
      <c r="C57" s="308"/>
      <c r="D57" s="113">
        <v>0.6775067750677507</v>
      </c>
      <c r="E57" s="115">
        <v>20</v>
      </c>
      <c r="F57" s="114">
        <v>17</v>
      </c>
      <c r="G57" s="114">
        <v>15</v>
      </c>
      <c r="H57" s="114">
        <v>18</v>
      </c>
      <c r="I57" s="140">
        <v>16</v>
      </c>
      <c r="J57" s="115">
        <v>4</v>
      </c>
      <c r="K57" s="116">
        <v>25</v>
      </c>
    </row>
    <row r="58" spans="1:11" ht="14.1" customHeight="1" x14ac:dyDescent="0.2">
      <c r="A58" s="306">
        <v>73</v>
      </c>
      <c r="B58" s="307" t="s">
        <v>286</v>
      </c>
      <c r="C58" s="308"/>
      <c r="D58" s="113">
        <v>2.168021680216802</v>
      </c>
      <c r="E58" s="115">
        <v>64</v>
      </c>
      <c r="F58" s="114">
        <v>31</v>
      </c>
      <c r="G58" s="114">
        <v>36</v>
      </c>
      <c r="H58" s="114">
        <v>53</v>
      </c>
      <c r="I58" s="140">
        <v>55</v>
      </c>
      <c r="J58" s="115">
        <v>9</v>
      </c>
      <c r="K58" s="116">
        <v>16.363636363636363</v>
      </c>
    </row>
    <row r="59" spans="1:11" ht="14.1" customHeight="1" x14ac:dyDescent="0.2">
      <c r="A59" s="306" t="s">
        <v>287</v>
      </c>
      <c r="B59" s="307" t="s">
        <v>288</v>
      </c>
      <c r="C59" s="308"/>
      <c r="D59" s="113">
        <v>1.524390243902439</v>
      </c>
      <c r="E59" s="115">
        <v>45</v>
      </c>
      <c r="F59" s="114">
        <v>26</v>
      </c>
      <c r="G59" s="114">
        <v>24</v>
      </c>
      <c r="H59" s="114">
        <v>29</v>
      </c>
      <c r="I59" s="140">
        <v>50</v>
      </c>
      <c r="J59" s="115">
        <v>-5</v>
      </c>
      <c r="K59" s="116">
        <v>-10</v>
      </c>
    </row>
    <row r="60" spans="1:11" ht="14.1" customHeight="1" x14ac:dyDescent="0.2">
      <c r="A60" s="306">
        <v>81</v>
      </c>
      <c r="B60" s="307" t="s">
        <v>289</v>
      </c>
      <c r="C60" s="308"/>
      <c r="D60" s="113">
        <v>7.8929539295392956</v>
      </c>
      <c r="E60" s="115">
        <v>233</v>
      </c>
      <c r="F60" s="114">
        <v>256</v>
      </c>
      <c r="G60" s="114">
        <v>248</v>
      </c>
      <c r="H60" s="114">
        <v>227</v>
      </c>
      <c r="I60" s="140">
        <v>241</v>
      </c>
      <c r="J60" s="115">
        <v>-8</v>
      </c>
      <c r="K60" s="116">
        <v>-3.3195020746887969</v>
      </c>
    </row>
    <row r="61" spans="1:11" ht="14.1" customHeight="1" x14ac:dyDescent="0.2">
      <c r="A61" s="306" t="s">
        <v>290</v>
      </c>
      <c r="B61" s="307" t="s">
        <v>291</v>
      </c>
      <c r="C61" s="308"/>
      <c r="D61" s="113">
        <v>2.3712737127371275</v>
      </c>
      <c r="E61" s="115">
        <v>70</v>
      </c>
      <c r="F61" s="114">
        <v>53</v>
      </c>
      <c r="G61" s="114">
        <v>89</v>
      </c>
      <c r="H61" s="114">
        <v>71</v>
      </c>
      <c r="I61" s="140">
        <v>77</v>
      </c>
      <c r="J61" s="115">
        <v>-7</v>
      </c>
      <c r="K61" s="116">
        <v>-9.0909090909090917</v>
      </c>
    </row>
    <row r="62" spans="1:11" ht="14.1" customHeight="1" x14ac:dyDescent="0.2">
      <c r="A62" s="306" t="s">
        <v>292</v>
      </c>
      <c r="B62" s="307" t="s">
        <v>293</v>
      </c>
      <c r="C62" s="308"/>
      <c r="D62" s="113">
        <v>3.3875338753387534</v>
      </c>
      <c r="E62" s="115">
        <v>100</v>
      </c>
      <c r="F62" s="114">
        <v>150</v>
      </c>
      <c r="G62" s="114">
        <v>94</v>
      </c>
      <c r="H62" s="114">
        <v>97</v>
      </c>
      <c r="I62" s="140">
        <v>104</v>
      </c>
      <c r="J62" s="115">
        <v>-4</v>
      </c>
      <c r="K62" s="116">
        <v>-3.8461538461538463</v>
      </c>
    </row>
    <row r="63" spans="1:11" ht="14.1" customHeight="1" x14ac:dyDescent="0.2">
      <c r="A63" s="306"/>
      <c r="B63" s="307" t="s">
        <v>294</v>
      </c>
      <c r="C63" s="308"/>
      <c r="D63" s="113">
        <v>3.0826558265582658</v>
      </c>
      <c r="E63" s="115">
        <v>91</v>
      </c>
      <c r="F63" s="114">
        <v>139</v>
      </c>
      <c r="G63" s="114">
        <v>91</v>
      </c>
      <c r="H63" s="114">
        <v>90</v>
      </c>
      <c r="I63" s="140">
        <v>95</v>
      </c>
      <c r="J63" s="115">
        <v>-4</v>
      </c>
      <c r="K63" s="116">
        <v>-4.2105263157894735</v>
      </c>
    </row>
    <row r="64" spans="1:11" ht="14.1" customHeight="1" x14ac:dyDescent="0.2">
      <c r="A64" s="306" t="s">
        <v>295</v>
      </c>
      <c r="B64" s="307" t="s">
        <v>296</v>
      </c>
      <c r="C64" s="308"/>
      <c r="D64" s="113">
        <v>0.81300813008130079</v>
      </c>
      <c r="E64" s="115">
        <v>24</v>
      </c>
      <c r="F64" s="114">
        <v>21</v>
      </c>
      <c r="G64" s="114">
        <v>24</v>
      </c>
      <c r="H64" s="114">
        <v>24</v>
      </c>
      <c r="I64" s="140">
        <v>21</v>
      </c>
      <c r="J64" s="115">
        <v>3</v>
      </c>
      <c r="K64" s="116">
        <v>14.285714285714286</v>
      </c>
    </row>
    <row r="65" spans="1:11" ht="14.1" customHeight="1" x14ac:dyDescent="0.2">
      <c r="A65" s="306" t="s">
        <v>297</v>
      </c>
      <c r="B65" s="307" t="s">
        <v>298</v>
      </c>
      <c r="C65" s="308"/>
      <c r="D65" s="113">
        <v>0.4742547425474255</v>
      </c>
      <c r="E65" s="115">
        <v>14</v>
      </c>
      <c r="F65" s="114">
        <v>15</v>
      </c>
      <c r="G65" s="114">
        <v>21</v>
      </c>
      <c r="H65" s="114">
        <v>16</v>
      </c>
      <c r="I65" s="140">
        <v>17</v>
      </c>
      <c r="J65" s="115">
        <v>-3</v>
      </c>
      <c r="K65" s="116">
        <v>-17.647058823529413</v>
      </c>
    </row>
    <row r="66" spans="1:11" ht="14.1" customHeight="1" x14ac:dyDescent="0.2">
      <c r="A66" s="306">
        <v>82</v>
      </c>
      <c r="B66" s="307" t="s">
        <v>299</v>
      </c>
      <c r="C66" s="308"/>
      <c r="D66" s="113">
        <v>4.8102981029810294</v>
      </c>
      <c r="E66" s="115">
        <v>142</v>
      </c>
      <c r="F66" s="114">
        <v>209</v>
      </c>
      <c r="G66" s="114">
        <v>107</v>
      </c>
      <c r="H66" s="114">
        <v>123</v>
      </c>
      <c r="I66" s="140">
        <v>114</v>
      </c>
      <c r="J66" s="115">
        <v>28</v>
      </c>
      <c r="K66" s="116">
        <v>24.561403508771932</v>
      </c>
    </row>
    <row r="67" spans="1:11" ht="14.1" customHeight="1" x14ac:dyDescent="0.2">
      <c r="A67" s="306" t="s">
        <v>300</v>
      </c>
      <c r="B67" s="307" t="s">
        <v>301</v>
      </c>
      <c r="C67" s="308"/>
      <c r="D67" s="113">
        <v>2.9471544715447155</v>
      </c>
      <c r="E67" s="115">
        <v>87</v>
      </c>
      <c r="F67" s="114">
        <v>171</v>
      </c>
      <c r="G67" s="114">
        <v>69</v>
      </c>
      <c r="H67" s="114">
        <v>94</v>
      </c>
      <c r="I67" s="140">
        <v>71</v>
      </c>
      <c r="J67" s="115">
        <v>16</v>
      </c>
      <c r="K67" s="116">
        <v>22.535211267605632</v>
      </c>
    </row>
    <row r="68" spans="1:11" ht="14.1" customHeight="1" x14ac:dyDescent="0.2">
      <c r="A68" s="306" t="s">
        <v>302</v>
      </c>
      <c r="B68" s="307" t="s">
        <v>303</v>
      </c>
      <c r="C68" s="308"/>
      <c r="D68" s="113">
        <v>1.2533875338753389</v>
      </c>
      <c r="E68" s="115">
        <v>37</v>
      </c>
      <c r="F68" s="114">
        <v>28</v>
      </c>
      <c r="G68" s="114">
        <v>24</v>
      </c>
      <c r="H68" s="114">
        <v>17</v>
      </c>
      <c r="I68" s="140">
        <v>29</v>
      </c>
      <c r="J68" s="115">
        <v>8</v>
      </c>
      <c r="K68" s="116">
        <v>27.586206896551722</v>
      </c>
    </row>
    <row r="69" spans="1:11" ht="14.1" customHeight="1" x14ac:dyDescent="0.2">
      <c r="A69" s="306">
        <v>83</v>
      </c>
      <c r="B69" s="307" t="s">
        <v>304</v>
      </c>
      <c r="C69" s="308"/>
      <c r="D69" s="113">
        <v>5.9959349593495936</v>
      </c>
      <c r="E69" s="115">
        <v>177</v>
      </c>
      <c r="F69" s="114">
        <v>130</v>
      </c>
      <c r="G69" s="114">
        <v>327</v>
      </c>
      <c r="H69" s="114">
        <v>156</v>
      </c>
      <c r="I69" s="140">
        <v>156</v>
      </c>
      <c r="J69" s="115">
        <v>21</v>
      </c>
      <c r="K69" s="116">
        <v>13.461538461538462</v>
      </c>
    </row>
    <row r="70" spans="1:11" ht="14.1" customHeight="1" x14ac:dyDescent="0.2">
      <c r="A70" s="306" t="s">
        <v>305</v>
      </c>
      <c r="B70" s="307" t="s">
        <v>306</v>
      </c>
      <c r="C70" s="308"/>
      <c r="D70" s="113">
        <v>4.6409214092140925</v>
      </c>
      <c r="E70" s="115">
        <v>137</v>
      </c>
      <c r="F70" s="114">
        <v>102</v>
      </c>
      <c r="G70" s="114">
        <v>282</v>
      </c>
      <c r="H70" s="114">
        <v>106</v>
      </c>
      <c r="I70" s="140">
        <v>101</v>
      </c>
      <c r="J70" s="115">
        <v>36</v>
      </c>
      <c r="K70" s="116">
        <v>35.643564356435647</v>
      </c>
    </row>
    <row r="71" spans="1:11" ht="14.1" customHeight="1" x14ac:dyDescent="0.2">
      <c r="A71" s="306"/>
      <c r="B71" s="307" t="s">
        <v>307</v>
      </c>
      <c r="C71" s="308"/>
      <c r="D71" s="113">
        <v>2.1341463414634148</v>
      </c>
      <c r="E71" s="115">
        <v>63</v>
      </c>
      <c r="F71" s="114">
        <v>55</v>
      </c>
      <c r="G71" s="114">
        <v>186</v>
      </c>
      <c r="H71" s="114">
        <v>53</v>
      </c>
      <c r="I71" s="140">
        <v>47</v>
      </c>
      <c r="J71" s="115">
        <v>16</v>
      </c>
      <c r="K71" s="116">
        <v>34.042553191489361</v>
      </c>
    </row>
    <row r="72" spans="1:11" ht="14.1" customHeight="1" x14ac:dyDescent="0.2">
      <c r="A72" s="306">
        <v>84</v>
      </c>
      <c r="B72" s="307" t="s">
        <v>308</v>
      </c>
      <c r="C72" s="308"/>
      <c r="D72" s="113">
        <v>1.2533875338753389</v>
      </c>
      <c r="E72" s="115">
        <v>37</v>
      </c>
      <c r="F72" s="114">
        <v>16</v>
      </c>
      <c r="G72" s="114">
        <v>52</v>
      </c>
      <c r="H72" s="114">
        <v>16</v>
      </c>
      <c r="I72" s="140">
        <v>46</v>
      </c>
      <c r="J72" s="115">
        <v>-9</v>
      </c>
      <c r="K72" s="116">
        <v>-19.565217391304348</v>
      </c>
    </row>
    <row r="73" spans="1:11" ht="14.1" customHeight="1" x14ac:dyDescent="0.2">
      <c r="A73" s="306" t="s">
        <v>309</v>
      </c>
      <c r="B73" s="307" t="s">
        <v>310</v>
      </c>
      <c r="C73" s="308"/>
      <c r="D73" s="113">
        <v>0.50813008130081305</v>
      </c>
      <c r="E73" s="115">
        <v>15</v>
      </c>
      <c r="F73" s="114">
        <v>4</v>
      </c>
      <c r="G73" s="114">
        <v>31</v>
      </c>
      <c r="H73" s="114">
        <v>6</v>
      </c>
      <c r="I73" s="140">
        <v>27</v>
      </c>
      <c r="J73" s="115">
        <v>-12</v>
      </c>
      <c r="K73" s="116">
        <v>-44.444444444444443</v>
      </c>
    </row>
    <row r="74" spans="1:11" ht="14.1" customHeight="1" x14ac:dyDescent="0.2">
      <c r="A74" s="306" t="s">
        <v>311</v>
      </c>
      <c r="B74" s="307" t="s">
        <v>312</v>
      </c>
      <c r="C74" s="308"/>
      <c r="D74" s="113">
        <v>0.27100271002710025</v>
      </c>
      <c r="E74" s="115">
        <v>8</v>
      </c>
      <c r="F74" s="114">
        <v>6</v>
      </c>
      <c r="G74" s="114">
        <v>9</v>
      </c>
      <c r="H74" s="114">
        <v>5</v>
      </c>
      <c r="I74" s="140">
        <v>8</v>
      </c>
      <c r="J74" s="115">
        <v>0</v>
      </c>
      <c r="K74" s="116">
        <v>0</v>
      </c>
    </row>
    <row r="75" spans="1:11" ht="14.1" customHeight="1" x14ac:dyDescent="0.2">
      <c r="A75" s="306" t="s">
        <v>313</v>
      </c>
      <c r="B75" s="307" t="s">
        <v>314</v>
      </c>
      <c r="C75" s="308"/>
      <c r="D75" s="113" t="s">
        <v>513</v>
      </c>
      <c r="E75" s="115" t="s">
        <v>513</v>
      </c>
      <c r="F75" s="114">
        <v>0</v>
      </c>
      <c r="G75" s="114">
        <v>0</v>
      </c>
      <c r="H75" s="114">
        <v>0</v>
      </c>
      <c r="I75" s="140">
        <v>0</v>
      </c>
      <c r="J75" s="115" t="s">
        <v>513</v>
      </c>
      <c r="K75" s="116" t="s">
        <v>513</v>
      </c>
    </row>
    <row r="76" spans="1:11" ht="14.1" customHeight="1" x14ac:dyDescent="0.2">
      <c r="A76" s="306">
        <v>91</v>
      </c>
      <c r="B76" s="307" t="s">
        <v>315</v>
      </c>
      <c r="C76" s="308"/>
      <c r="D76" s="113" t="s">
        <v>513</v>
      </c>
      <c r="E76" s="115" t="s">
        <v>513</v>
      </c>
      <c r="F76" s="114">
        <v>3</v>
      </c>
      <c r="G76" s="114" t="s">
        <v>513</v>
      </c>
      <c r="H76" s="114">
        <v>6</v>
      </c>
      <c r="I76" s="140">
        <v>4</v>
      </c>
      <c r="J76" s="115" t="s">
        <v>513</v>
      </c>
      <c r="K76" s="116" t="s">
        <v>513</v>
      </c>
    </row>
    <row r="77" spans="1:11" ht="14.1" customHeight="1" x14ac:dyDescent="0.2">
      <c r="A77" s="306">
        <v>92</v>
      </c>
      <c r="B77" s="307" t="s">
        <v>316</v>
      </c>
      <c r="C77" s="308"/>
      <c r="D77" s="113">
        <v>0.4742547425474255</v>
      </c>
      <c r="E77" s="115">
        <v>14</v>
      </c>
      <c r="F77" s="114">
        <v>14</v>
      </c>
      <c r="G77" s="114">
        <v>15</v>
      </c>
      <c r="H77" s="114">
        <v>9</v>
      </c>
      <c r="I77" s="140">
        <v>14</v>
      </c>
      <c r="J77" s="115">
        <v>0</v>
      </c>
      <c r="K77" s="116">
        <v>0</v>
      </c>
    </row>
    <row r="78" spans="1:11" ht="14.1" customHeight="1" x14ac:dyDescent="0.2">
      <c r="A78" s="306">
        <v>93</v>
      </c>
      <c r="B78" s="307" t="s">
        <v>317</v>
      </c>
      <c r="C78" s="308"/>
      <c r="D78" s="113">
        <v>0.2032520325203252</v>
      </c>
      <c r="E78" s="115">
        <v>6</v>
      </c>
      <c r="F78" s="114">
        <v>5</v>
      </c>
      <c r="G78" s="114" t="s">
        <v>513</v>
      </c>
      <c r="H78" s="114" t="s">
        <v>513</v>
      </c>
      <c r="I78" s="140" t="s">
        <v>513</v>
      </c>
      <c r="J78" s="115" t="s">
        <v>513</v>
      </c>
      <c r="K78" s="116" t="s">
        <v>513</v>
      </c>
    </row>
    <row r="79" spans="1:11" ht="14.1" customHeight="1" x14ac:dyDescent="0.2">
      <c r="A79" s="306">
        <v>94</v>
      </c>
      <c r="B79" s="307" t="s">
        <v>318</v>
      </c>
      <c r="C79" s="308"/>
      <c r="D79" s="113">
        <v>0.2032520325203252</v>
      </c>
      <c r="E79" s="115">
        <v>6</v>
      </c>
      <c r="F79" s="114">
        <v>8</v>
      </c>
      <c r="G79" s="114">
        <v>14</v>
      </c>
      <c r="H79" s="114">
        <v>19</v>
      </c>
      <c r="I79" s="140">
        <v>4</v>
      </c>
      <c r="J79" s="115">
        <v>2</v>
      </c>
      <c r="K79" s="116">
        <v>50</v>
      </c>
    </row>
    <row r="80" spans="1:11" ht="14.1" customHeight="1" x14ac:dyDescent="0.2">
      <c r="A80" s="306" t="s">
        <v>319</v>
      </c>
      <c r="B80" s="307" t="s">
        <v>320</v>
      </c>
      <c r="C80" s="308"/>
      <c r="D80" s="113" t="s">
        <v>513</v>
      </c>
      <c r="E80" s="115" t="s">
        <v>513</v>
      </c>
      <c r="F80" s="114">
        <v>4</v>
      </c>
      <c r="G80" s="114">
        <v>0</v>
      </c>
      <c r="H80" s="114">
        <v>0</v>
      </c>
      <c r="I80" s="140">
        <v>0</v>
      </c>
      <c r="J80" s="115" t="s">
        <v>513</v>
      </c>
      <c r="K80" s="116" t="s">
        <v>513</v>
      </c>
    </row>
    <row r="81" spans="1:11" ht="14.1" customHeight="1" x14ac:dyDescent="0.2">
      <c r="A81" s="310" t="s">
        <v>321</v>
      </c>
      <c r="B81" s="311" t="s">
        <v>333</v>
      </c>
      <c r="C81" s="312"/>
      <c r="D81" s="125">
        <v>0.44037940379403795</v>
      </c>
      <c r="E81" s="143">
        <v>13</v>
      </c>
      <c r="F81" s="144">
        <v>17</v>
      </c>
      <c r="G81" s="144">
        <v>7</v>
      </c>
      <c r="H81" s="144">
        <v>12</v>
      </c>
      <c r="I81" s="145">
        <v>13</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34595</v>
      </c>
      <c r="C10" s="114">
        <v>18497</v>
      </c>
      <c r="D10" s="114">
        <v>16098</v>
      </c>
      <c r="E10" s="114">
        <v>26321</v>
      </c>
      <c r="F10" s="114">
        <v>7140</v>
      </c>
      <c r="G10" s="114">
        <v>4519</v>
      </c>
      <c r="H10" s="114">
        <v>9511</v>
      </c>
      <c r="I10" s="115">
        <v>10706</v>
      </c>
      <c r="J10" s="114">
        <v>8258</v>
      </c>
      <c r="K10" s="114">
        <v>2448</v>
      </c>
      <c r="L10" s="423">
        <v>2184</v>
      </c>
      <c r="M10" s="424">
        <v>2694</v>
      </c>
    </row>
    <row r="11" spans="1:13" ht="11.1" customHeight="1" x14ac:dyDescent="0.2">
      <c r="A11" s="422" t="s">
        <v>387</v>
      </c>
      <c r="B11" s="115">
        <v>34594</v>
      </c>
      <c r="C11" s="114">
        <v>18591</v>
      </c>
      <c r="D11" s="114">
        <v>16003</v>
      </c>
      <c r="E11" s="114">
        <v>26271</v>
      </c>
      <c r="F11" s="114">
        <v>7195</v>
      </c>
      <c r="G11" s="114">
        <v>4317</v>
      </c>
      <c r="H11" s="114">
        <v>9663</v>
      </c>
      <c r="I11" s="115">
        <v>10897</v>
      </c>
      <c r="J11" s="114">
        <v>8450</v>
      </c>
      <c r="K11" s="114">
        <v>2447</v>
      </c>
      <c r="L11" s="423">
        <v>2120</v>
      </c>
      <c r="M11" s="424">
        <v>2194</v>
      </c>
    </row>
    <row r="12" spans="1:13" ht="11.1" customHeight="1" x14ac:dyDescent="0.2">
      <c r="A12" s="422" t="s">
        <v>388</v>
      </c>
      <c r="B12" s="115">
        <v>35290</v>
      </c>
      <c r="C12" s="114">
        <v>19004</v>
      </c>
      <c r="D12" s="114">
        <v>16286</v>
      </c>
      <c r="E12" s="114">
        <v>26878</v>
      </c>
      <c r="F12" s="114">
        <v>7244</v>
      </c>
      <c r="G12" s="114">
        <v>4818</v>
      </c>
      <c r="H12" s="114">
        <v>9790</v>
      </c>
      <c r="I12" s="115">
        <v>11085</v>
      </c>
      <c r="J12" s="114">
        <v>8508</v>
      </c>
      <c r="K12" s="114">
        <v>2577</v>
      </c>
      <c r="L12" s="423">
        <v>3601</v>
      </c>
      <c r="M12" s="424">
        <v>2967</v>
      </c>
    </row>
    <row r="13" spans="1:13" s="110" customFormat="1" ht="11.1" customHeight="1" x14ac:dyDescent="0.2">
      <c r="A13" s="422" t="s">
        <v>389</v>
      </c>
      <c r="B13" s="115">
        <v>35162</v>
      </c>
      <c r="C13" s="114">
        <v>18775</v>
      </c>
      <c r="D13" s="114">
        <v>16387</v>
      </c>
      <c r="E13" s="114">
        <v>26622</v>
      </c>
      <c r="F13" s="114">
        <v>7353</v>
      </c>
      <c r="G13" s="114">
        <v>4683</v>
      </c>
      <c r="H13" s="114">
        <v>9955</v>
      </c>
      <c r="I13" s="115">
        <v>11032</v>
      </c>
      <c r="J13" s="114">
        <v>8418</v>
      </c>
      <c r="K13" s="114">
        <v>2614</v>
      </c>
      <c r="L13" s="423">
        <v>1964</v>
      </c>
      <c r="M13" s="424">
        <v>2160</v>
      </c>
    </row>
    <row r="14" spans="1:13" ht="15" customHeight="1" x14ac:dyDescent="0.2">
      <c r="A14" s="422" t="s">
        <v>390</v>
      </c>
      <c r="B14" s="115">
        <v>35281</v>
      </c>
      <c r="C14" s="114">
        <v>18913</v>
      </c>
      <c r="D14" s="114">
        <v>16368</v>
      </c>
      <c r="E14" s="114">
        <v>25946</v>
      </c>
      <c r="F14" s="114">
        <v>8231</v>
      </c>
      <c r="G14" s="114">
        <v>4483</v>
      </c>
      <c r="H14" s="114">
        <v>10135</v>
      </c>
      <c r="I14" s="115">
        <v>10868</v>
      </c>
      <c r="J14" s="114">
        <v>8294</v>
      </c>
      <c r="K14" s="114">
        <v>2574</v>
      </c>
      <c r="L14" s="423">
        <v>2521</v>
      </c>
      <c r="M14" s="424">
        <v>2440</v>
      </c>
    </row>
    <row r="15" spans="1:13" ht="11.1" customHeight="1" x14ac:dyDescent="0.2">
      <c r="A15" s="422" t="s">
        <v>387</v>
      </c>
      <c r="B15" s="115">
        <v>35635</v>
      </c>
      <c r="C15" s="114">
        <v>19207</v>
      </c>
      <c r="D15" s="114">
        <v>16428</v>
      </c>
      <c r="E15" s="114">
        <v>25968</v>
      </c>
      <c r="F15" s="114">
        <v>8617</v>
      </c>
      <c r="G15" s="114">
        <v>4300</v>
      </c>
      <c r="H15" s="114">
        <v>10441</v>
      </c>
      <c r="I15" s="115">
        <v>10969</v>
      </c>
      <c r="J15" s="114">
        <v>8316</v>
      </c>
      <c r="K15" s="114">
        <v>2653</v>
      </c>
      <c r="L15" s="423">
        <v>2590</v>
      </c>
      <c r="M15" s="424">
        <v>2302</v>
      </c>
    </row>
    <row r="16" spans="1:13" ht="11.1" customHeight="1" x14ac:dyDescent="0.2">
      <c r="A16" s="422" t="s">
        <v>388</v>
      </c>
      <c r="B16" s="115">
        <v>36499</v>
      </c>
      <c r="C16" s="114">
        <v>19658</v>
      </c>
      <c r="D16" s="114">
        <v>16841</v>
      </c>
      <c r="E16" s="114">
        <v>27399</v>
      </c>
      <c r="F16" s="114">
        <v>8932</v>
      </c>
      <c r="G16" s="114">
        <v>4782</v>
      </c>
      <c r="H16" s="114">
        <v>10709</v>
      </c>
      <c r="I16" s="115">
        <v>10970</v>
      </c>
      <c r="J16" s="114">
        <v>8283</v>
      </c>
      <c r="K16" s="114">
        <v>2687</v>
      </c>
      <c r="L16" s="423">
        <v>3345</v>
      </c>
      <c r="M16" s="424">
        <v>2590</v>
      </c>
    </row>
    <row r="17" spans="1:13" s="110" customFormat="1" ht="11.1" customHeight="1" x14ac:dyDescent="0.2">
      <c r="A17" s="422" t="s">
        <v>389</v>
      </c>
      <c r="B17" s="115">
        <v>36279</v>
      </c>
      <c r="C17" s="114">
        <v>19412</v>
      </c>
      <c r="D17" s="114">
        <v>16867</v>
      </c>
      <c r="E17" s="114">
        <v>27228</v>
      </c>
      <c r="F17" s="114">
        <v>9012</v>
      </c>
      <c r="G17" s="114">
        <v>4620</v>
      </c>
      <c r="H17" s="114">
        <v>10836</v>
      </c>
      <c r="I17" s="115">
        <v>10909</v>
      </c>
      <c r="J17" s="114">
        <v>8244</v>
      </c>
      <c r="K17" s="114">
        <v>2665</v>
      </c>
      <c r="L17" s="423">
        <v>2019</v>
      </c>
      <c r="M17" s="424">
        <v>2292</v>
      </c>
    </row>
    <row r="18" spans="1:13" ht="15" customHeight="1" x14ac:dyDescent="0.2">
      <c r="A18" s="422" t="s">
        <v>391</v>
      </c>
      <c r="B18" s="115">
        <v>35967</v>
      </c>
      <c r="C18" s="114">
        <v>19111</v>
      </c>
      <c r="D18" s="114">
        <v>16856</v>
      </c>
      <c r="E18" s="114">
        <v>26655</v>
      </c>
      <c r="F18" s="114">
        <v>9233</v>
      </c>
      <c r="G18" s="114">
        <v>4476</v>
      </c>
      <c r="H18" s="114">
        <v>10886</v>
      </c>
      <c r="I18" s="115">
        <v>10873</v>
      </c>
      <c r="J18" s="114">
        <v>8217</v>
      </c>
      <c r="K18" s="114">
        <v>2656</v>
      </c>
      <c r="L18" s="423">
        <v>2563</v>
      </c>
      <c r="M18" s="424">
        <v>2925</v>
      </c>
    </row>
    <row r="19" spans="1:13" ht="11.1" customHeight="1" x14ac:dyDescent="0.2">
      <c r="A19" s="422" t="s">
        <v>387</v>
      </c>
      <c r="B19" s="115">
        <v>36163</v>
      </c>
      <c r="C19" s="114">
        <v>19253</v>
      </c>
      <c r="D19" s="114">
        <v>16910</v>
      </c>
      <c r="E19" s="114">
        <v>26634</v>
      </c>
      <c r="F19" s="114">
        <v>9443</v>
      </c>
      <c r="G19" s="114">
        <v>4189</v>
      </c>
      <c r="H19" s="114">
        <v>11121</v>
      </c>
      <c r="I19" s="115">
        <v>11004</v>
      </c>
      <c r="J19" s="114">
        <v>8286</v>
      </c>
      <c r="K19" s="114">
        <v>2718</v>
      </c>
      <c r="L19" s="423">
        <v>2218</v>
      </c>
      <c r="M19" s="424">
        <v>2044</v>
      </c>
    </row>
    <row r="20" spans="1:13" ht="11.1" customHeight="1" x14ac:dyDescent="0.2">
      <c r="A20" s="422" t="s">
        <v>388</v>
      </c>
      <c r="B20" s="115">
        <v>37110</v>
      </c>
      <c r="C20" s="114">
        <v>19878</v>
      </c>
      <c r="D20" s="114">
        <v>17232</v>
      </c>
      <c r="E20" s="114">
        <v>27493</v>
      </c>
      <c r="F20" s="114">
        <v>9552</v>
      </c>
      <c r="G20" s="114">
        <v>4687</v>
      </c>
      <c r="H20" s="114">
        <v>11416</v>
      </c>
      <c r="I20" s="115">
        <v>11174</v>
      </c>
      <c r="J20" s="114">
        <v>8352</v>
      </c>
      <c r="K20" s="114">
        <v>2822</v>
      </c>
      <c r="L20" s="423">
        <v>3043</v>
      </c>
      <c r="M20" s="424">
        <v>2455</v>
      </c>
    </row>
    <row r="21" spans="1:13" s="110" customFormat="1" ht="11.1" customHeight="1" x14ac:dyDescent="0.2">
      <c r="A21" s="422" t="s">
        <v>389</v>
      </c>
      <c r="B21" s="115">
        <v>37560</v>
      </c>
      <c r="C21" s="114">
        <v>20160</v>
      </c>
      <c r="D21" s="114">
        <v>17400</v>
      </c>
      <c r="E21" s="114">
        <v>27975</v>
      </c>
      <c r="F21" s="114">
        <v>9562</v>
      </c>
      <c r="G21" s="114">
        <v>4658</v>
      </c>
      <c r="H21" s="114">
        <v>11681</v>
      </c>
      <c r="I21" s="115">
        <v>11275</v>
      </c>
      <c r="J21" s="114">
        <v>8439</v>
      </c>
      <c r="K21" s="114">
        <v>2836</v>
      </c>
      <c r="L21" s="423">
        <v>1952</v>
      </c>
      <c r="M21" s="424">
        <v>2114</v>
      </c>
    </row>
    <row r="22" spans="1:13" ht="15" customHeight="1" x14ac:dyDescent="0.2">
      <c r="A22" s="422" t="s">
        <v>392</v>
      </c>
      <c r="B22" s="115">
        <v>37496</v>
      </c>
      <c r="C22" s="114">
        <v>20254</v>
      </c>
      <c r="D22" s="114">
        <v>17242</v>
      </c>
      <c r="E22" s="114">
        <v>27880</v>
      </c>
      <c r="F22" s="114">
        <v>9478</v>
      </c>
      <c r="G22" s="114">
        <v>4411</v>
      </c>
      <c r="H22" s="114">
        <v>11801</v>
      </c>
      <c r="I22" s="115">
        <v>11164</v>
      </c>
      <c r="J22" s="114">
        <v>8305</v>
      </c>
      <c r="K22" s="114">
        <v>2859</v>
      </c>
      <c r="L22" s="423">
        <v>2717</v>
      </c>
      <c r="M22" s="424">
        <v>2534</v>
      </c>
    </row>
    <row r="23" spans="1:13" ht="11.1" customHeight="1" x14ac:dyDescent="0.2">
      <c r="A23" s="422" t="s">
        <v>387</v>
      </c>
      <c r="B23" s="115">
        <v>37444</v>
      </c>
      <c r="C23" s="114">
        <v>20289</v>
      </c>
      <c r="D23" s="114">
        <v>17155</v>
      </c>
      <c r="E23" s="114">
        <v>27706</v>
      </c>
      <c r="F23" s="114">
        <v>9555</v>
      </c>
      <c r="G23" s="114">
        <v>4195</v>
      </c>
      <c r="H23" s="114">
        <v>12001</v>
      </c>
      <c r="I23" s="115">
        <v>11330</v>
      </c>
      <c r="J23" s="114">
        <v>8433</v>
      </c>
      <c r="K23" s="114">
        <v>2897</v>
      </c>
      <c r="L23" s="423">
        <v>2133</v>
      </c>
      <c r="M23" s="424">
        <v>2156</v>
      </c>
    </row>
    <row r="24" spans="1:13" ht="11.1" customHeight="1" x14ac:dyDescent="0.2">
      <c r="A24" s="422" t="s">
        <v>388</v>
      </c>
      <c r="B24" s="115">
        <v>38388</v>
      </c>
      <c r="C24" s="114">
        <v>20780</v>
      </c>
      <c r="D24" s="114">
        <v>17608</v>
      </c>
      <c r="E24" s="114">
        <v>27464</v>
      </c>
      <c r="F24" s="114">
        <v>9685</v>
      </c>
      <c r="G24" s="114">
        <v>4712</v>
      </c>
      <c r="H24" s="114">
        <v>12236</v>
      </c>
      <c r="I24" s="115">
        <v>11270</v>
      </c>
      <c r="J24" s="114">
        <v>8295</v>
      </c>
      <c r="K24" s="114">
        <v>2975</v>
      </c>
      <c r="L24" s="423">
        <v>3427</v>
      </c>
      <c r="M24" s="424">
        <v>2743</v>
      </c>
    </row>
    <row r="25" spans="1:13" s="110" customFormat="1" ht="11.1" customHeight="1" x14ac:dyDescent="0.2">
      <c r="A25" s="422" t="s">
        <v>389</v>
      </c>
      <c r="B25" s="115">
        <v>38668</v>
      </c>
      <c r="C25" s="114">
        <v>20747</v>
      </c>
      <c r="D25" s="114">
        <v>17921</v>
      </c>
      <c r="E25" s="114">
        <v>27626</v>
      </c>
      <c r="F25" s="114">
        <v>9793</v>
      </c>
      <c r="G25" s="114">
        <v>4593</v>
      </c>
      <c r="H25" s="114">
        <v>12577</v>
      </c>
      <c r="I25" s="115">
        <v>11232</v>
      </c>
      <c r="J25" s="114">
        <v>8277</v>
      </c>
      <c r="K25" s="114">
        <v>2955</v>
      </c>
      <c r="L25" s="423">
        <v>2603</v>
      </c>
      <c r="M25" s="424">
        <v>2368</v>
      </c>
    </row>
    <row r="26" spans="1:13" ht="15" customHeight="1" x14ac:dyDescent="0.2">
      <c r="A26" s="422" t="s">
        <v>393</v>
      </c>
      <c r="B26" s="115">
        <v>38651</v>
      </c>
      <c r="C26" s="114">
        <v>20713</v>
      </c>
      <c r="D26" s="114">
        <v>17938</v>
      </c>
      <c r="E26" s="114">
        <v>27523</v>
      </c>
      <c r="F26" s="114">
        <v>9880</v>
      </c>
      <c r="G26" s="114">
        <v>4426</v>
      </c>
      <c r="H26" s="114">
        <v>12787</v>
      </c>
      <c r="I26" s="115">
        <v>11004</v>
      </c>
      <c r="J26" s="114">
        <v>8177</v>
      </c>
      <c r="K26" s="114">
        <v>2827</v>
      </c>
      <c r="L26" s="423">
        <v>2953</v>
      </c>
      <c r="M26" s="424">
        <v>2988</v>
      </c>
    </row>
    <row r="27" spans="1:13" ht="11.1" customHeight="1" x14ac:dyDescent="0.2">
      <c r="A27" s="422" t="s">
        <v>387</v>
      </c>
      <c r="B27" s="115">
        <v>38322</v>
      </c>
      <c r="C27" s="114">
        <v>20691</v>
      </c>
      <c r="D27" s="114">
        <v>17631</v>
      </c>
      <c r="E27" s="114">
        <v>27175</v>
      </c>
      <c r="F27" s="114">
        <v>9917</v>
      </c>
      <c r="G27" s="114">
        <v>4277</v>
      </c>
      <c r="H27" s="114">
        <v>12798</v>
      </c>
      <c r="I27" s="115">
        <v>11124</v>
      </c>
      <c r="J27" s="114">
        <v>8242</v>
      </c>
      <c r="K27" s="114">
        <v>2882</v>
      </c>
      <c r="L27" s="423">
        <v>2195</v>
      </c>
      <c r="M27" s="424">
        <v>2571</v>
      </c>
    </row>
    <row r="28" spans="1:13" ht="11.1" customHeight="1" x14ac:dyDescent="0.2">
      <c r="A28" s="422" t="s">
        <v>388</v>
      </c>
      <c r="B28" s="115">
        <v>38378</v>
      </c>
      <c r="C28" s="114">
        <v>20649</v>
      </c>
      <c r="D28" s="114">
        <v>17729</v>
      </c>
      <c r="E28" s="114">
        <v>28284</v>
      </c>
      <c r="F28" s="114">
        <v>9906</v>
      </c>
      <c r="G28" s="114">
        <v>4651</v>
      </c>
      <c r="H28" s="114">
        <v>12718</v>
      </c>
      <c r="I28" s="115">
        <v>11288</v>
      </c>
      <c r="J28" s="114">
        <v>8231</v>
      </c>
      <c r="K28" s="114">
        <v>3057</v>
      </c>
      <c r="L28" s="423">
        <v>3460</v>
      </c>
      <c r="M28" s="424">
        <v>3231</v>
      </c>
    </row>
    <row r="29" spans="1:13" s="110" customFormat="1" ht="11.1" customHeight="1" x14ac:dyDescent="0.2">
      <c r="A29" s="422" t="s">
        <v>389</v>
      </c>
      <c r="B29" s="115">
        <v>38106</v>
      </c>
      <c r="C29" s="114">
        <v>20398</v>
      </c>
      <c r="D29" s="114">
        <v>17708</v>
      </c>
      <c r="E29" s="114">
        <v>28118</v>
      </c>
      <c r="F29" s="114">
        <v>9927</v>
      </c>
      <c r="G29" s="114">
        <v>4509</v>
      </c>
      <c r="H29" s="114">
        <v>12764</v>
      </c>
      <c r="I29" s="115">
        <v>11198</v>
      </c>
      <c r="J29" s="114">
        <v>8254</v>
      </c>
      <c r="K29" s="114">
        <v>2944</v>
      </c>
      <c r="L29" s="423">
        <v>1866</v>
      </c>
      <c r="M29" s="424">
        <v>2195</v>
      </c>
    </row>
    <row r="30" spans="1:13" ht="15" customHeight="1" x14ac:dyDescent="0.2">
      <c r="A30" s="422" t="s">
        <v>394</v>
      </c>
      <c r="B30" s="115">
        <v>38307</v>
      </c>
      <c r="C30" s="114">
        <v>20365</v>
      </c>
      <c r="D30" s="114">
        <v>17942</v>
      </c>
      <c r="E30" s="114">
        <v>28192</v>
      </c>
      <c r="F30" s="114">
        <v>10100</v>
      </c>
      <c r="G30" s="114">
        <v>4360</v>
      </c>
      <c r="H30" s="114">
        <v>12991</v>
      </c>
      <c r="I30" s="115">
        <v>10887</v>
      </c>
      <c r="J30" s="114">
        <v>8032</v>
      </c>
      <c r="K30" s="114">
        <v>2855</v>
      </c>
      <c r="L30" s="423">
        <v>3020</v>
      </c>
      <c r="M30" s="424">
        <v>2870</v>
      </c>
    </row>
    <row r="31" spans="1:13" ht="11.1" customHeight="1" x14ac:dyDescent="0.2">
      <c r="A31" s="422" t="s">
        <v>387</v>
      </c>
      <c r="B31" s="115">
        <v>38452</v>
      </c>
      <c r="C31" s="114">
        <v>20426</v>
      </c>
      <c r="D31" s="114">
        <v>18026</v>
      </c>
      <c r="E31" s="114">
        <v>28218</v>
      </c>
      <c r="F31" s="114">
        <v>10222</v>
      </c>
      <c r="G31" s="114">
        <v>4162</v>
      </c>
      <c r="H31" s="114">
        <v>13159</v>
      </c>
      <c r="I31" s="115">
        <v>10919</v>
      </c>
      <c r="J31" s="114">
        <v>8008</v>
      </c>
      <c r="K31" s="114">
        <v>2911</v>
      </c>
      <c r="L31" s="423">
        <v>2136</v>
      </c>
      <c r="M31" s="424">
        <v>1984</v>
      </c>
    </row>
    <row r="32" spans="1:13" ht="11.1" customHeight="1" x14ac:dyDescent="0.2">
      <c r="A32" s="422" t="s">
        <v>388</v>
      </c>
      <c r="B32" s="115">
        <v>39046</v>
      </c>
      <c r="C32" s="114">
        <v>20731</v>
      </c>
      <c r="D32" s="114">
        <v>18315</v>
      </c>
      <c r="E32" s="114">
        <v>28675</v>
      </c>
      <c r="F32" s="114">
        <v>10365</v>
      </c>
      <c r="G32" s="114">
        <v>4510</v>
      </c>
      <c r="H32" s="114">
        <v>13307</v>
      </c>
      <c r="I32" s="115">
        <v>11175</v>
      </c>
      <c r="J32" s="114">
        <v>8143</v>
      </c>
      <c r="K32" s="114">
        <v>3032</v>
      </c>
      <c r="L32" s="423">
        <v>3188</v>
      </c>
      <c r="M32" s="424">
        <v>2749</v>
      </c>
    </row>
    <row r="33" spans="1:13" s="110" customFormat="1" ht="11.1" customHeight="1" x14ac:dyDescent="0.2">
      <c r="A33" s="422" t="s">
        <v>389</v>
      </c>
      <c r="B33" s="115">
        <v>38922</v>
      </c>
      <c r="C33" s="114">
        <v>20490</v>
      </c>
      <c r="D33" s="114">
        <v>18432</v>
      </c>
      <c r="E33" s="114">
        <v>28416</v>
      </c>
      <c r="F33" s="114">
        <v>10501</v>
      </c>
      <c r="G33" s="114">
        <v>4376</v>
      </c>
      <c r="H33" s="114">
        <v>13450</v>
      </c>
      <c r="I33" s="115">
        <v>11199</v>
      </c>
      <c r="J33" s="114">
        <v>8185</v>
      </c>
      <c r="K33" s="114">
        <v>3014</v>
      </c>
      <c r="L33" s="423">
        <v>2275</v>
      </c>
      <c r="M33" s="424">
        <v>2347</v>
      </c>
    </row>
    <row r="34" spans="1:13" ht="15" customHeight="1" x14ac:dyDescent="0.2">
      <c r="A34" s="422" t="s">
        <v>395</v>
      </c>
      <c r="B34" s="115">
        <v>38973</v>
      </c>
      <c r="C34" s="114">
        <v>20489</v>
      </c>
      <c r="D34" s="114">
        <v>18484</v>
      </c>
      <c r="E34" s="114">
        <v>28299</v>
      </c>
      <c r="F34" s="114">
        <v>10670</v>
      </c>
      <c r="G34" s="114">
        <v>4196</v>
      </c>
      <c r="H34" s="114">
        <v>13578</v>
      </c>
      <c r="I34" s="115">
        <v>11193</v>
      </c>
      <c r="J34" s="114">
        <v>8181</v>
      </c>
      <c r="K34" s="114">
        <v>3012</v>
      </c>
      <c r="L34" s="423">
        <v>2481</v>
      </c>
      <c r="M34" s="424">
        <v>2515</v>
      </c>
    </row>
    <row r="35" spans="1:13" ht="11.1" customHeight="1" x14ac:dyDescent="0.2">
      <c r="A35" s="422" t="s">
        <v>387</v>
      </c>
      <c r="B35" s="115">
        <v>39016</v>
      </c>
      <c r="C35" s="114">
        <v>20545</v>
      </c>
      <c r="D35" s="114">
        <v>18471</v>
      </c>
      <c r="E35" s="114">
        <v>28227</v>
      </c>
      <c r="F35" s="114">
        <v>10787</v>
      </c>
      <c r="G35" s="114">
        <v>4032</v>
      </c>
      <c r="H35" s="114">
        <v>13742</v>
      </c>
      <c r="I35" s="115">
        <v>11274</v>
      </c>
      <c r="J35" s="114">
        <v>8204</v>
      </c>
      <c r="K35" s="114">
        <v>3070</v>
      </c>
      <c r="L35" s="423">
        <v>2264</v>
      </c>
      <c r="M35" s="424">
        <v>2198</v>
      </c>
    </row>
    <row r="36" spans="1:13" ht="11.1" customHeight="1" x14ac:dyDescent="0.2">
      <c r="A36" s="422" t="s">
        <v>388</v>
      </c>
      <c r="B36" s="115">
        <v>39621</v>
      </c>
      <c r="C36" s="114">
        <v>20958</v>
      </c>
      <c r="D36" s="114">
        <v>18663</v>
      </c>
      <c r="E36" s="114">
        <v>28743</v>
      </c>
      <c r="F36" s="114">
        <v>10876</v>
      </c>
      <c r="G36" s="114">
        <v>4406</v>
      </c>
      <c r="H36" s="114">
        <v>13962</v>
      </c>
      <c r="I36" s="115">
        <v>11419</v>
      </c>
      <c r="J36" s="114">
        <v>8256</v>
      </c>
      <c r="K36" s="114">
        <v>3163</v>
      </c>
      <c r="L36" s="423">
        <v>3226</v>
      </c>
      <c r="M36" s="424">
        <v>2683</v>
      </c>
    </row>
    <row r="37" spans="1:13" s="110" customFormat="1" ht="11.1" customHeight="1" x14ac:dyDescent="0.2">
      <c r="A37" s="422" t="s">
        <v>389</v>
      </c>
      <c r="B37" s="115">
        <v>39385</v>
      </c>
      <c r="C37" s="114">
        <v>20748</v>
      </c>
      <c r="D37" s="114">
        <v>18637</v>
      </c>
      <c r="E37" s="114">
        <v>28539</v>
      </c>
      <c r="F37" s="114">
        <v>10845</v>
      </c>
      <c r="G37" s="114">
        <v>4314</v>
      </c>
      <c r="H37" s="114">
        <v>14037</v>
      </c>
      <c r="I37" s="115">
        <v>11185</v>
      </c>
      <c r="J37" s="114">
        <v>8131</v>
      </c>
      <c r="K37" s="114">
        <v>3054</v>
      </c>
      <c r="L37" s="423">
        <v>2035</v>
      </c>
      <c r="M37" s="424">
        <v>2278</v>
      </c>
    </row>
    <row r="38" spans="1:13" ht="15" customHeight="1" x14ac:dyDescent="0.2">
      <c r="A38" s="425" t="s">
        <v>396</v>
      </c>
      <c r="B38" s="115">
        <v>39317</v>
      </c>
      <c r="C38" s="114">
        <v>20702</v>
      </c>
      <c r="D38" s="114">
        <v>18615</v>
      </c>
      <c r="E38" s="114">
        <v>28321</v>
      </c>
      <c r="F38" s="114">
        <v>10996</v>
      </c>
      <c r="G38" s="114">
        <v>4158</v>
      </c>
      <c r="H38" s="114">
        <v>14081</v>
      </c>
      <c r="I38" s="115">
        <v>10900</v>
      </c>
      <c r="J38" s="114">
        <v>7894</v>
      </c>
      <c r="K38" s="114">
        <v>3006</v>
      </c>
      <c r="L38" s="423">
        <v>2942</v>
      </c>
      <c r="M38" s="424">
        <v>3024</v>
      </c>
    </row>
    <row r="39" spans="1:13" ht="11.1" customHeight="1" x14ac:dyDescent="0.2">
      <c r="A39" s="422" t="s">
        <v>387</v>
      </c>
      <c r="B39" s="115">
        <v>39479</v>
      </c>
      <c r="C39" s="114">
        <v>20878</v>
      </c>
      <c r="D39" s="114">
        <v>18601</v>
      </c>
      <c r="E39" s="114">
        <v>28320</v>
      </c>
      <c r="F39" s="114">
        <v>11159</v>
      </c>
      <c r="G39" s="114">
        <v>3920</v>
      </c>
      <c r="H39" s="114">
        <v>14286</v>
      </c>
      <c r="I39" s="115">
        <v>11019</v>
      </c>
      <c r="J39" s="114">
        <v>7930</v>
      </c>
      <c r="K39" s="114">
        <v>3089</v>
      </c>
      <c r="L39" s="423">
        <v>2416</v>
      </c>
      <c r="M39" s="424">
        <v>2272</v>
      </c>
    </row>
    <row r="40" spans="1:13" ht="11.1" customHeight="1" x14ac:dyDescent="0.2">
      <c r="A40" s="425" t="s">
        <v>388</v>
      </c>
      <c r="B40" s="115">
        <v>40083</v>
      </c>
      <c r="C40" s="114">
        <v>21163</v>
      </c>
      <c r="D40" s="114">
        <v>18920</v>
      </c>
      <c r="E40" s="114">
        <v>28810</v>
      </c>
      <c r="F40" s="114">
        <v>11273</v>
      </c>
      <c r="G40" s="114">
        <v>4302</v>
      </c>
      <c r="H40" s="114">
        <v>14420</v>
      </c>
      <c r="I40" s="115">
        <v>11185</v>
      </c>
      <c r="J40" s="114">
        <v>7973</v>
      </c>
      <c r="K40" s="114">
        <v>3212</v>
      </c>
      <c r="L40" s="423">
        <v>3501</v>
      </c>
      <c r="M40" s="424">
        <v>3046</v>
      </c>
    </row>
    <row r="41" spans="1:13" s="110" customFormat="1" ht="11.1" customHeight="1" x14ac:dyDescent="0.2">
      <c r="A41" s="422" t="s">
        <v>389</v>
      </c>
      <c r="B41" s="115">
        <v>39865</v>
      </c>
      <c r="C41" s="114">
        <v>20884</v>
      </c>
      <c r="D41" s="114">
        <v>18981</v>
      </c>
      <c r="E41" s="114">
        <v>28574</v>
      </c>
      <c r="F41" s="114">
        <v>11291</v>
      </c>
      <c r="G41" s="114">
        <v>4187</v>
      </c>
      <c r="H41" s="114">
        <v>14489</v>
      </c>
      <c r="I41" s="115">
        <v>11146</v>
      </c>
      <c r="J41" s="114">
        <v>7950</v>
      </c>
      <c r="K41" s="114">
        <v>3196</v>
      </c>
      <c r="L41" s="423">
        <v>2263</v>
      </c>
      <c r="M41" s="424">
        <v>2602</v>
      </c>
    </row>
    <row r="42" spans="1:13" ht="15" customHeight="1" x14ac:dyDescent="0.2">
      <c r="A42" s="422" t="s">
        <v>397</v>
      </c>
      <c r="B42" s="115">
        <v>39616</v>
      </c>
      <c r="C42" s="114">
        <v>20821</v>
      </c>
      <c r="D42" s="114">
        <v>18795</v>
      </c>
      <c r="E42" s="114">
        <v>28436</v>
      </c>
      <c r="F42" s="114">
        <v>11180</v>
      </c>
      <c r="G42" s="114">
        <v>4044</v>
      </c>
      <c r="H42" s="114">
        <v>14499</v>
      </c>
      <c r="I42" s="115">
        <v>11000</v>
      </c>
      <c r="J42" s="114">
        <v>7778</v>
      </c>
      <c r="K42" s="114">
        <v>3222</v>
      </c>
      <c r="L42" s="423">
        <v>2834</v>
      </c>
      <c r="M42" s="424">
        <v>3128</v>
      </c>
    </row>
    <row r="43" spans="1:13" ht="11.1" customHeight="1" x14ac:dyDescent="0.2">
      <c r="A43" s="422" t="s">
        <v>387</v>
      </c>
      <c r="B43" s="115">
        <v>39583</v>
      </c>
      <c r="C43" s="114">
        <v>20843</v>
      </c>
      <c r="D43" s="114">
        <v>18740</v>
      </c>
      <c r="E43" s="114">
        <v>28293</v>
      </c>
      <c r="F43" s="114">
        <v>11290</v>
      </c>
      <c r="G43" s="114">
        <v>3908</v>
      </c>
      <c r="H43" s="114">
        <v>14608</v>
      </c>
      <c r="I43" s="115">
        <v>11062</v>
      </c>
      <c r="J43" s="114">
        <v>7858</v>
      </c>
      <c r="K43" s="114">
        <v>3204</v>
      </c>
      <c r="L43" s="423">
        <v>2496</v>
      </c>
      <c r="M43" s="424">
        <v>2544</v>
      </c>
    </row>
    <row r="44" spans="1:13" ht="11.1" customHeight="1" x14ac:dyDescent="0.2">
      <c r="A44" s="422" t="s">
        <v>388</v>
      </c>
      <c r="B44" s="115">
        <v>40140</v>
      </c>
      <c r="C44" s="114">
        <v>21070</v>
      </c>
      <c r="D44" s="114">
        <v>19070</v>
      </c>
      <c r="E44" s="114">
        <v>28671</v>
      </c>
      <c r="F44" s="114">
        <v>11469</v>
      </c>
      <c r="G44" s="114">
        <v>4207</v>
      </c>
      <c r="H44" s="114">
        <v>14820</v>
      </c>
      <c r="I44" s="115">
        <v>11000</v>
      </c>
      <c r="J44" s="114">
        <v>7683</v>
      </c>
      <c r="K44" s="114">
        <v>3317</v>
      </c>
      <c r="L44" s="423">
        <v>3348</v>
      </c>
      <c r="M44" s="424">
        <v>2784</v>
      </c>
    </row>
    <row r="45" spans="1:13" s="110" customFormat="1" ht="11.1" customHeight="1" x14ac:dyDescent="0.2">
      <c r="A45" s="422" t="s">
        <v>389</v>
      </c>
      <c r="B45" s="115">
        <v>39990</v>
      </c>
      <c r="C45" s="114">
        <v>20809</v>
      </c>
      <c r="D45" s="114">
        <v>19181</v>
      </c>
      <c r="E45" s="114">
        <v>28511</v>
      </c>
      <c r="F45" s="114">
        <v>11479</v>
      </c>
      <c r="G45" s="114">
        <v>4133</v>
      </c>
      <c r="H45" s="114">
        <v>14823</v>
      </c>
      <c r="I45" s="115">
        <v>11004</v>
      </c>
      <c r="J45" s="114">
        <v>7678</v>
      </c>
      <c r="K45" s="114">
        <v>3326</v>
      </c>
      <c r="L45" s="423">
        <v>2405</v>
      </c>
      <c r="M45" s="424">
        <v>2615</v>
      </c>
    </row>
    <row r="46" spans="1:13" ht="15" customHeight="1" x14ac:dyDescent="0.2">
      <c r="A46" s="422" t="s">
        <v>398</v>
      </c>
      <c r="B46" s="115">
        <v>39908</v>
      </c>
      <c r="C46" s="114">
        <v>20805</v>
      </c>
      <c r="D46" s="114">
        <v>19103</v>
      </c>
      <c r="E46" s="114">
        <v>28464</v>
      </c>
      <c r="F46" s="114">
        <v>11444</v>
      </c>
      <c r="G46" s="114">
        <v>3976</v>
      </c>
      <c r="H46" s="114">
        <v>14835</v>
      </c>
      <c r="I46" s="115">
        <v>10822</v>
      </c>
      <c r="J46" s="114">
        <v>7567</v>
      </c>
      <c r="K46" s="114">
        <v>3255</v>
      </c>
      <c r="L46" s="423">
        <v>2698</v>
      </c>
      <c r="M46" s="424">
        <v>2756</v>
      </c>
    </row>
    <row r="47" spans="1:13" ht="11.1" customHeight="1" x14ac:dyDescent="0.2">
      <c r="A47" s="422" t="s">
        <v>387</v>
      </c>
      <c r="B47" s="115">
        <v>39854</v>
      </c>
      <c r="C47" s="114">
        <v>20792</v>
      </c>
      <c r="D47" s="114">
        <v>19062</v>
      </c>
      <c r="E47" s="114">
        <v>28244</v>
      </c>
      <c r="F47" s="114">
        <v>11610</v>
      </c>
      <c r="G47" s="114">
        <v>3818</v>
      </c>
      <c r="H47" s="114">
        <v>15010</v>
      </c>
      <c r="I47" s="115">
        <v>10836</v>
      </c>
      <c r="J47" s="114">
        <v>7541</v>
      </c>
      <c r="K47" s="114">
        <v>3295</v>
      </c>
      <c r="L47" s="423">
        <v>2480</v>
      </c>
      <c r="M47" s="424">
        <v>2553</v>
      </c>
    </row>
    <row r="48" spans="1:13" ht="11.1" customHeight="1" x14ac:dyDescent="0.2">
      <c r="A48" s="422" t="s">
        <v>388</v>
      </c>
      <c r="B48" s="115">
        <v>40235</v>
      </c>
      <c r="C48" s="114">
        <v>20964</v>
      </c>
      <c r="D48" s="114">
        <v>19271</v>
      </c>
      <c r="E48" s="114">
        <v>28607</v>
      </c>
      <c r="F48" s="114">
        <v>11628</v>
      </c>
      <c r="G48" s="114">
        <v>4145</v>
      </c>
      <c r="H48" s="114">
        <v>14985</v>
      </c>
      <c r="I48" s="115">
        <v>10896</v>
      </c>
      <c r="J48" s="114">
        <v>7440</v>
      </c>
      <c r="K48" s="114">
        <v>3456</v>
      </c>
      <c r="L48" s="423">
        <v>3243</v>
      </c>
      <c r="M48" s="424">
        <v>3031</v>
      </c>
    </row>
    <row r="49" spans="1:17" s="110" customFormat="1" ht="11.1" customHeight="1" x14ac:dyDescent="0.2">
      <c r="A49" s="422" t="s">
        <v>389</v>
      </c>
      <c r="B49" s="115">
        <v>39888</v>
      </c>
      <c r="C49" s="114">
        <v>20626</v>
      </c>
      <c r="D49" s="114">
        <v>19262</v>
      </c>
      <c r="E49" s="114">
        <v>28290</v>
      </c>
      <c r="F49" s="114">
        <v>11598</v>
      </c>
      <c r="G49" s="114">
        <v>4066</v>
      </c>
      <c r="H49" s="114">
        <v>14960</v>
      </c>
      <c r="I49" s="115">
        <v>10890</v>
      </c>
      <c r="J49" s="114">
        <v>7413</v>
      </c>
      <c r="K49" s="114">
        <v>3477</v>
      </c>
      <c r="L49" s="423">
        <v>2244</v>
      </c>
      <c r="M49" s="424">
        <v>2634</v>
      </c>
    </row>
    <row r="50" spans="1:17" ht="15" customHeight="1" x14ac:dyDescent="0.2">
      <c r="A50" s="422" t="s">
        <v>399</v>
      </c>
      <c r="B50" s="143">
        <v>39517</v>
      </c>
      <c r="C50" s="144">
        <v>20409</v>
      </c>
      <c r="D50" s="144">
        <v>19108</v>
      </c>
      <c r="E50" s="144">
        <v>27925</v>
      </c>
      <c r="F50" s="144">
        <v>11592</v>
      </c>
      <c r="G50" s="144">
        <v>3889</v>
      </c>
      <c r="H50" s="144">
        <v>14910</v>
      </c>
      <c r="I50" s="143">
        <v>10409</v>
      </c>
      <c r="J50" s="144">
        <v>7061</v>
      </c>
      <c r="K50" s="144">
        <v>3348</v>
      </c>
      <c r="L50" s="426">
        <v>2501</v>
      </c>
      <c r="M50" s="427">
        <v>2952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-0.97975343289565997</v>
      </c>
      <c r="C6" s="480">
        <f>'Tabelle 3.3'!J11</f>
        <v>-3.8163001293661063</v>
      </c>
      <c r="D6" s="481">
        <f t="shared" ref="D6:E9" si="0">IF(OR(AND(B6&gt;=-50,B6&lt;=50),ISNUMBER(B6)=FALSE),B6,"")</f>
        <v>-0.97975343289565997</v>
      </c>
      <c r="E6" s="481">
        <f t="shared" si="0"/>
        <v>-3.8163001293661063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-0.20180321762601858</v>
      </c>
      <c r="C7" s="480">
        <f>'Tabelle 3.1'!J23</f>
        <v>-4.2268774619623501</v>
      </c>
      <c r="D7" s="481">
        <f t="shared" si="0"/>
        <v>-0.20180321762601858</v>
      </c>
      <c r="E7" s="481">
        <f>IF(OR(AND(C7&gt;=-50,C7&lt;=50),ISNUMBER(C7)=FALSE),C7,"")</f>
        <v>-4.2268774619623501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-0.97975343289565997</v>
      </c>
      <c r="C14" s="480">
        <f>'Tabelle 3.3'!J11</f>
        <v>-3.8163001293661063</v>
      </c>
      <c r="D14" s="481">
        <f>IF(OR(AND(B14&gt;=-50,B14&lt;=50),ISNUMBER(B14)=FALSE),B14,"")</f>
        <v>-0.97975343289565997</v>
      </c>
      <c r="E14" s="481">
        <f>IF(OR(AND(C14&gt;=-50,C14&lt;=50),ISNUMBER(C14)=FALSE),C14,"")</f>
        <v>-3.8163001293661063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-2.6315789473684212</v>
      </c>
      <c r="C15" s="480">
        <f>'Tabelle 3.3'!J12</f>
        <v>0</v>
      </c>
      <c r="D15" s="481">
        <f t="shared" ref="D15:E45" si="3">IF(OR(AND(B15&gt;=-50,B15&lt;=50),ISNUMBER(B15)=FALSE),B15,"")</f>
        <v>-2.6315789473684212</v>
      </c>
      <c r="E15" s="481">
        <f t="shared" si="3"/>
        <v>0</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7.8358208955223878</v>
      </c>
      <c r="C16" s="480">
        <f>'Tabelle 3.3'!J13</f>
        <v>27.118644067796609</v>
      </c>
      <c r="D16" s="481">
        <f t="shared" si="3"/>
        <v>7.8358208955223878</v>
      </c>
      <c r="E16" s="481">
        <f t="shared" si="3"/>
        <v>27.118644067796609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-6.3154180877337414</v>
      </c>
      <c r="C17" s="480">
        <f>'Tabelle 3.3'!J14</f>
        <v>-6.1624649859943981</v>
      </c>
      <c r="D17" s="481">
        <f t="shared" si="3"/>
        <v>-6.3154180877337414</v>
      </c>
      <c r="E17" s="481">
        <f t="shared" si="3"/>
        <v>-6.1624649859943981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-1.9025875190258752</v>
      </c>
      <c r="C18" s="480">
        <f>'Tabelle 3.3'!J15</f>
        <v>-9.4827586206896548</v>
      </c>
      <c r="D18" s="481">
        <f t="shared" si="3"/>
        <v>-1.9025875190258752</v>
      </c>
      <c r="E18" s="481">
        <f t="shared" si="3"/>
        <v>-9.4827586206896548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-7.4407195421095667</v>
      </c>
      <c r="C19" s="480">
        <f>'Tabelle 3.3'!J16</f>
        <v>-3.9603960396039604</v>
      </c>
      <c r="D19" s="481">
        <f t="shared" si="3"/>
        <v>-7.4407195421095667</v>
      </c>
      <c r="E19" s="481">
        <f t="shared" si="3"/>
        <v>-3.9603960396039604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-5.3072625698324023</v>
      </c>
      <c r="C20" s="480">
        <f>'Tabelle 3.3'!J17</f>
        <v>1.5873015873015872</v>
      </c>
      <c r="D20" s="481">
        <f t="shared" si="3"/>
        <v>-5.3072625698324023</v>
      </c>
      <c r="E20" s="481">
        <f t="shared" si="3"/>
        <v>1.5873015873015872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0.37388553350589587</v>
      </c>
      <c r="C21" s="480">
        <f>'Tabelle 3.3'!J18</f>
        <v>3.5276073619631902</v>
      </c>
      <c r="D21" s="481">
        <f t="shared" si="3"/>
        <v>0.37388553350589587</v>
      </c>
      <c r="E21" s="481">
        <f t="shared" si="3"/>
        <v>3.5276073619631902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0.36484771573604063</v>
      </c>
      <c r="C22" s="480">
        <f>'Tabelle 3.3'!J19</f>
        <v>-4.3561512685495449</v>
      </c>
      <c r="D22" s="481">
        <f t="shared" si="3"/>
        <v>0.36484771573604063</v>
      </c>
      <c r="E22" s="481">
        <f t="shared" si="3"/>
        <v>-4.3561512685495449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-1.685823754789272</v>
      </c>
      <c r="C23" s="480">
        <f>'Tabelle 3.3'!J20</f>
        <v>3.3441208198489751</v>
      </c>
      <c r="D23" s="481">
        <f t="shared" si="3"/>
        <v>-1.685823754789272</v>
      </c>
      <c r="E23" s="481">
        <f t="shared" si="3"/>
        <v>3.3441208198489751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-2.9989658738366081</v>
      </c>
      <c r="C24" s="480">
        <f>'Tabelle 3.3'!J21</f>
        <v>-9.0490797546012267</v>
      </c>
      <c r="D24" s="481">
        <f t="shared" si="3"/>
        <v>-2.9989658738366081</v>
      </c>
      <c r="E24" s="481">
        <f t="shared" si="3"/>
        <v>-9.0490797546012267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3.4210526315789473</v>
      </c>
      <c r="C25" s="480">
        <f>'Tabelle 3.3'!J22</f>
        <v>-2.6490066225165565</v>
      </c>
      <c r="D25" s="481">
        <f t="shared" si="3"/>
        <v>3.4210526315789473</v>
      </c>
      <c r="E25" s="481">
        <f t="shared" si="3"/>
        <v>-2.6490066225165565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1.7112299465240641</v>
      </c>
      <c r="C26" s="480">
        <f>'Tabelle 3.3'!J23</f>
        <v>-2.0979020979020979</v>
      </c>
      <c r="D26" s="481">
        <f t="shared" si="3"/>
        <v>1.7112299465240641</v>
      </c>
      <c r="E26" s="481">
        <f t="shared" si="3"/>
        <v>-2.0979020979020979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-1.7344497607655502</v>
      </c>
      <c r="C27" s="480">
        <f>'Tabelle 3.3'!J24</f>
        <v>-1.2850467289719627</v>
      </c>
      <c r="D27" s="481">
        <f t="shared" si="3"/>
        <v>-1.7344497607655502</v>
      </c>
      <c r="E27" s="481">
        <f t="shared" si="3"/>
        <v>-1.2850467289719627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2.5988700564971752</v>
      </c>
      <c r="C28" s="480">
        <f>'Tabelle 3.3'!J25</f>
        <v>-13.60759493670886</v>
      </c>
      <c r="D28" s="481">
        <f t="shared" si="3"/>
        <v>2.5988700564971752</v>
      </c>
      <c r="E28" s="481">
        <f t="shared" si="3"/>
        <v>-13.60759493670886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-7.4688796680497926</v>
      </c>
      <c r="C29" s="480">
        <f>'Tabelle 3.3'!J26</f>
        <v>-9.5890410958904102</v>
      </c>
      <c r="D29" s="481">
        <f t="shared" si="3"/>
        <v>-7.4688796680497926</v>
      </c>
      <c r="E29" s="481">
        <f t="shared" si="3"/>
        <v>-9.5890410958904102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0.88529638183217862</v>
      </c>
      <c r="C30" s="480">
        <f>'Tabelle 3.3'!J27</f>
        <v>-5.1546391752577323</v>
      </c>
      <c r="D30" s="481">
        <f t="shared" si="3"/>
        <v>0.88529638183217862</v>
      </c>
      <c r="E30" s="481">
        <f t="shared" si="3"/>
        <v>-5.1546391752577323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-0.4012841091492777</v>
      </c>
      <c r="C31" s="480">
        <f>'Tabelle 3.3'!J28</f>
        <v>0</v>
      </c>
      <c r="D31" s="481">
        <f t="shared" si="3"/>
        <v>-0.4012841091492777</v>
      </c>
      <c r="E31" s="481">
        <f t="shared" si="3"/>
        <v>0</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0.11621150493898896</v>
      </c>
      <c r="C32" s="480">
        <f>'Tabelle 3.3'!J29</f>
        <v>0.46583850931677018</v>
      </c>
      <c r="D32" s="481">
        <f t="shared" si="3"/>
        <v>0.11621150493898896</v>
      </c>
      <c r="E32" s="481">
        <f t="shared" si="3"/>
        <v>0.46583850931677018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1.520300482918977</v>
      </c>
      <c r="C33" s="480">
        <f>'Tabelle 3.3'!J30</f>
        <v>-6.88622754491018</v>
      </c>
      <c r="D33" s="481">
        <f t="shared" si="3"/>
        <v>1.520300482918977</v>
      </c>
      <c r="E33" s="481">
        <f t="shared" si="3"/>
        <v>-6.88622754491018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-1.6203703703703705</v>
      </c>
      <c r="C34" s="480">
        <f>'Tabelle 3.3'!J31</f>
        <v>-2.2151898734177213</v>
      </c>
      <c r="D34" s="481">
        <f t="shared" si="3"/>
        <v>-1.6203703703703705</v>
      </c>
      <c r="E34" s="481">
        <f t="shared" si="3"/>
        <v>-2.2151898734177213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-2.6315789473684212</v>
      </c>
      <c r="C37" s="480">
        <f>'Tabelle 3.3'!J34</f>
        <v>0</v>
      </c>
      <c r="D37" s="481">
        <f t="shared" si="3"/>
        <v>-2.6315789473684212</v>
      </c>
      <c r="E37" s="481">
        <f t="shared" si="3"/>
        <v>0</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-3.8510706295941195</v>
      </c>
      <c r="C38" s="480">
        <f>'Tabelle 3.3'!J35</f>
        <v>-0.35087719298245612</v>
      </c>
      <c r="D38" s="481">
        <f t="shared" si="3"/>
        <v>-3.8510706295941195</v>
      </c>
      <c r="E38" s="481">
        <f t="shared" si="3"/>
        <v>-0.35087719298245612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0.34047226798462382</v>
      </c>
      <c r="C39" s="480">
        <f>'Tabelle 3.3'!J36</f>
        <v>-4.3701799485861184</v>
      </c>
      <c r="D39" s="481">
        <f t="shared" si="3"/>
        <v>0.34047226798462382</v>
      </c>
      <c r="E39" s="481">
        <f t="shared" si="3"/>
        <v>-4.3701799485861184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0.34047226798462382</v>
      </c>
      <c r="C45" s="480">
        <f>'Tabelle 3.3'!J36</f>
        <v>-4.3701799485861184</v>
      </c>
      <c r="D45" s="481">
        <f t="shared" si="3"/>
        <v>0.34047226798462382</v>
      </c>
      <c r="E45" s="481">
        <f t="shared" si="3"/>
        <v>-4.3701799485861184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38651</v>
      </c>
      <c r="C51" s="487">
        <v>8177</v>
      </c>
      <c r="D51" s="487">
        <v>2827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38322</v>
      </c>
      <c r="C52" s="487">
        <v>8242</v>
      </c>
      <c r="D52" s="487">
        <v>2882</v>
      </c>
      <c r="E52" s="488">
        <f t="shared" ref="E52:G70" si="11">IF($A$51=37802,IF(COUNTBLANK(B$51:B$70)&gt;0,#N/A,B52/B$51*100),IF(COUNTBLANK(B$51:B$75)&gt;0,#N/A,B52/B$51*100))</f>
        <v>99.148793045458078</v>
      </c>
      <c r="F52" s="488">
        <f t="shared" si="11"/>
        <v>100.79491255961844</v>
      </c>
      <c r="G52" s="488">
        <f t="shared" si="11"/>
        <v>101.94552529182879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38378</v>
      </c>
      <c r="C53" s="487">
        <v>8231</v>
      </c>
      <c r="D53" s="487">
        <v>3057</v>
      </c>
      <c r="E53" s="488">
        <f t="shared" si="11"/>
        <v>99.29367933559287</v>
      </c>
      <c r="F53" s="488">
        <f t="shared" si="11"/>
        <v>100.66038889568301</v>
      </c>
      <c r="G53" s="488">
        <f t="shared" si="11"/>
        <v>108.13583303855678</v>
      </c>
      <c r="H53" s="489">
        <f>IF(ISERROR(L53)=TRUE,IF(MONTH(A53)=MONTH(MAX(A$51:A$75)),A53,""),"")</f>
        <v>41883</v>
      </c>
      <c r="I53" s="488">
        <f t="shared" si="12"/>
        <v>99.29367933559287</v>
      </c>
      <c r="J53" s="488">
        <f t="shared" si="10"/>
        <v>100.66038889568301</v>
      </c>
      <c r="K53" s="488">
        <f t="shared" si="10"/>
        <v>108.13583303855678</v>
      </c>
      <c r="L53" s="488" t="e">
        <f t="shared" si="13"/>
        <v>#N/A</v>
      </c>
    </row>
    <row r="54" spans="1:14" ht="15" customHeight="1" x14ac:dyDescent="0.2">
      <c r="A54" s="490" t="s">
        <v>462</v>
      </c>
      <c r="B54" s="487">
        <v>38106</v>
      </c>
      <c r="C54" s="487">
        <v>8254</v>
      </c>
      <c r="D54" s="487">
        <v>2944</v>
      </c>
      <c r="E54" s="488">
        <f t="shared" si="11"/>
        <v>98.589945926366724</v>
      </c>
      <c r="F54" s="488">
        <f t="shared" si="11"/>
        <v>100.94166564754801</v>
      </c>
      <c r="G54" s="488">
        <f t="shared" si="11"/>
        <v>104.13866289352671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38307</v>
      </c>
      <c r="C55" s="487">
        <v>8032</v>
      </c>
      <c r="D55" s="487">
        <v>2855</v>
      </c>
      <c r="E55" s="488">
        <f t="shared" si="11"/>
        <v>99.109984217743403</v>
      </c>
      <c r="F55" s="488">
        <f t="shared" si="11"/>
        <v>98.22673352085117</v>
      </c>
      <c r="G55" s="488">
        <f t="shared" si="11"/>
        <v>100.99044923947649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38452</v>
      </c>
      <c r="C56" s="487">
        <v>8008</v>
      </c>
      <c r="D56" s="487">
        <v>2911</v>
      </c>
      <c r="E56" s="488">
        <f t="shared" si="11"/>
        <v>99.485136218985275</v>
      </c>
      <c r="F56" s="488">
        <f t="shared" si="11"/>
        <v>97.933227344992048</v>
      </c>
      <c r="G56" s="488">
        <f t="shared" si="11"/>
        <v>102.97134771842944</v>
      </c>
      <c r="H56" s="489" t="str">
        <f t="shared" si="14"/>
        <v/>
      </c>
      <c r="I56" s="488" t="str">
        <f t="shared" si="12"/>
        <v/>
      </c>
      <c r="J56" s="488" t="str">
        <f t="shared" si="10"/>
        <v/>
      </c>
      <c r="K56" s="488" t="str">
        <f t="shared" si="10"/>
        <v/>
      </c>
      <c r="L56" s="488" t="e">
        <f t="shared" si="13"/>
        <v>#N/A</v>
      </c>
    </row>
    <row r="57" spans="1:14" ht="15" customHeight="1" x14ac:dyDescent="0.2">
      <c r="A57" s="490">
        <v>42248</v>
      </c>
      <c r="B57" s="487">
        <v>39046</v>
      </c>
      <c r="C57" s="487">
        <v>8143</v>
      </c>
      <c r="D57" s="487">
        <v>3032</v>
      </c>
      <c r="E57" s="488">
        <f t="shared" si="11"/>
        <v>101.0219657964865</v>
      </c>
      <c r="F57" s="488">
        <f t="shared" si="11"/>
        <v>99.584199584199581</v>
      </c>
      <c r="G57" s="488">
        <f t="shared" si="11"/>
        <v>107.25150336045277</v>
      </c>
      <c r="H57" s="489">
        <f t="shared" si="14"/>
        <v>42248</v>
      </c>
      <c r="I57" s="488">
        <f t="shared" si="12"/>
        <v>101.0219657964865</v>
      </c>
      <c r="J57" s="488">
        <f t="shared" si="10"/>
        <v>99.584199584199581</v>
      </c>
      <c r="K57" s="488">
        <f t="shared" si="10"/>
        <v>107.25150336045277</v>
      </c>
      <c r="L57" s="488" t="e">
        <f t="shared" si="13"/>
        <v>#N/A</v>
      </c>
    </row>
    <row r="58" spans="1:14" ht="15" customHeight="1" x14ac:dyDescent="0.2">
      <c r="A58" s="490" t="s">
        <v>465</v>
      </c>
      <c r="B58" s="487">
        <v>38922</v>
      </c>
      <c r="C58" s="487">
        <v>8185</v>
      </c>
      <c r="D58" s="487">
        <v>3014</v>
      </c>
      <c r="E58" s="488">
        <f t="shared" si="11"/>
        <v>100.70114615404518</v>
      </c>
      <c r="F58" s="488">
        <f t="shared" si="11"/>
        <v>100.09783539195305</v>
      </c>
      <c r="G58" s="488">
        <f t="shared" si="11"/>
        <v>106.6147859922179</v>
      </c>
      <c r="H58" s="489" t="str">
        <f t="shared" si="14"/>
        <v/>
      </c>
      <c r="I58" s="488" t="str">
        <f t="shared" si="12"/>
        <v/>
      </c>
      <c r="J58" s="488" t="str">
        <f t="shared" si="10"/>
        <v/>
      </c>
      <c r="K58" s="488" t="str">
        <f t="shared" si="10"/>
        <v/>
      </c>
      <c r="L58" s="488" t="e">
        <f t="shared" si="13"/>
        <v>#N/A</v>
      </c>
    </row>
    <row r="59" spans="1:14" ht="15" customHeight="1" x14ac:dyDescent="0.2">
      <c r="A59" s="490" t="s">
        <v>466</v>
      </c>
      <c r="B59" s="487">
        <v>38973</v>
      </c>
      <c r="C59" s="487">
        <v>8181</v>
      </c>
      <c r="D59" s="487">
        <v>3012</v>
      </c>
      <c r="E59" s="488">
        <f t="shared" si="11"/>
        <v>100.83309616827508</v>
      </c>
      <c r="F59" s="488">
        <f t="shared" si="11"/>
        <v>100.04891769597653</v>
      </c>
      <c r="G59" s="488">
        <f t="shared" si="11"/>
        <v>106.54403961796959</v>
      </c>
      <c r="H59" s="489" t="str">
        <f t="shared" si="14"/>
        <v/>
      </c>
      <c r="I59" s="488" t="str">
        <f t="shared" si="12"/>
        <v/>
      </c>
      <c r="J59" s="488" t="str">
        <f t="shared" si="10"/>
        <v/>
      </c>
      <c r="K59" s="488" t="str">
        <f t="shared" si="10"/>
        <v/>
      </c>
      <c r="L59" s="488" t="e">
        <f t="shared" si="13"/>
        <v>#N/A</v>
      </c>
    </row>
    <row r="60" spans="1:14" ht="15" customHeight="1" x14ac:dyDescent="0.2">
      <c r="A60" s="490" t="s">
        <v>467</v>
      </c>
      <c r="B60" s="487">
        <v>39016</v>
      </c>
      <c r="C60" s="487">
        <v>8204</v>
      </c>
      <c r="D60" s="487">
        <v>3070</v>
      </c>
      <c r="E60" s="488">
        <f t="shared" si="11"/>
        <v>100.94434814105715</v>
      </c>
      <c r="F60" s="488">
        <f t="shared" si="11"/>
        <v>100.33019444784151</v>
      </c>
      <c r="G60" s="488">
        <f t="shared" si="11"/>
        <v>108.59568447117086</v>
      </c>
      <c r="H60" s="489" t="str">
        <f t="shared" si="14"/>
        <v/>
      </c>
      <c r="I60" s="488" t="str">
        <f t="shared" si="12"/>
        <v/>
      </c>
      <c r="J60" s="488" t="str">
        <f t="shared" si="10"/>
        <v/>
      </c>
      <c r="K60" s="488" t="str">
        <f t="shared" si="10"/>
        <v/>
      </c>
      <c r="L60" s="488" t="e">
        <f t="shared" si="13"/>
        <v>#N/A</v>
      </c>
    </row>
    <row r="61" spans="1:14" ht="15" customHeight="1" x14ac:dyDescent="0.2">
      <c r="A61" s="490">
        <v>42614</v>
      </c>
      <c r="B61" s="487">
        <v>39621</v>
      </c>
      <c r="C61" s="487">
        <v>8256</v>
      </c>
      <c r="D61" s="487">
        <v>3163</v>
      </c>
      <c r="E61" s="488">
        <f t="shared" si="11"/>
        <v>102.50963752554914</v>
      </c>
      <c r="F61" s="488">
        <f t="shared" si="11"/>
        <v>100.96612449553626</v>
      </c>
      <c r="G61" s="488">
        <f t="shared" si="11"/>
        <v>111.88539087371771</v>
      </c>
      <c r="H61" s="489">
        <f t="shared" si="14"/>
        <v>42614</v>
      </c>
      <c r="I61" s="488">
        <f t="shared" si="12"/>
        <v>102.50963752554914</v>
      </c>
      <c r="J61" s="488">
        <f t="shared" si="10"/>
        <v>100.96612449553626</v>
      </c>
      <c r="K61" s="488">
        <f t="shared" si="10"/>
        <v>111.88539087371771</v>
      </c>
      <c r="L61" s="488" t="e">
        <f t="shared" si="13"/>
        <v>#N/A</v>
      </c>
    </row>
    <row r="62" spans="1:14" ht="15" customHeight="1" x14ac:dyDescent="0.2">
      <c r="A62" s="490" t="s">
        <v>468</v>
      </c>
      <c r="B62" s="487">
        <v>39385</v>
      </c>
      <c r="C62" s="487">
        <v>8131</v>
      </c>
      <c r="D62" s="487">
        <v>3054</v>
      </c>
      <c r="E62" s="488">
        <f t="shared" si="11"/>
        <v>101.89904530283822</v>
      </c>
      <c r="F62" s="488">
        <f t="shared" si="11"/>
        <v>99.437446496270027</v>
      </c>
      <c r="G62" s="488">
        <f t="shared" si="11"/>
        <v>108.02971347718429</v>
      </c>
      <c r="H62" s="489" t="str">
        <f t="shared" si="14"/>
        <v/>
      </c>
      <c r="I62" s="488" t="str">
        <f t="shared" si="12"/>
        <v/>
      </c>
      <c r="J62" s="488" t="str">
        <f t="shared" si="10"/>
        <v/>
      </c>
      <c r="K62" s="488" t="str">
        <f t="shared" si="10"/>
        <v/>
      </c>
      <c r="L62" s="488" t="e">
        <f t="shared" si="13"/>
        <v>#N/A</v>
      </c>
    </row>
    <row r="63" spans="1:14" ht="15" customHeight="1" x14ac:dyDescent="0.2">
      <c r="A63" s="490" t="s">
        <v>469</v>
      </c>
      <c r="B63" s="487">
        <v>39317</v>
      </c>
      <c r="C63" s="487">
        <v>7894</v>
      </c>
      <c r="D63" s="487">
        <v>3006</v>
      </c>
      <c r="E63" s="488">
        <f t="shared" si="11"/>
        <v>101.72311195053167</v>
      </c>
      <c r="F63" s="488">
        <f t="shared" si="11"/>
        <v>96.539073009661251</v>
      </c>
      <c r="G63" s="488">
        <f t="shared" si="11"/>
        <v>106.33180049522461</v>
      </c>
      <c r="H63" s="489" t="str">
        <f t="shared" si="14"/>
        <v/>
      </c>
      <c r="I63" s="488" t="str">
        <f t="shared" si="12"/>
        <v/>
      </c>
      <c r="J63" s="488" t="str">
        <f t="shared" si="10"/>
        <v/>
      </c>
      <c r="K63" s="488" t="str">
        <f t="shared" si="10"/>
        <v/>
      </c>
      <c r="L63" s="488" t="e">
        <f t="shared" si="13"/>
        <v>#N/A</v>
      </c>
    </row>
    <row r="64" spans="1:14" ht="15" customHeight="1" x14ac:dyDescent="0.2">
      <c r="A64" s="490" t="s">
        <v>470</v>
      </c>
      <c r="B64" s="487">
        <v>39479</v>
      </c>
      <c r="C64" s="487">
        <v>7930</v>
      </c>
      <c r="D64" s="487">
        <v>3089</v>
      </c>
      <c r="E64" s="488">
        <f t="shared" si="11"/>
        <v>102.14224728985019</v>
      </c>
      <c r="F64" s="488">
        <f t="shared" si="11"/>
        <v>96.979332273449927</v>
      </c>
      <c r="G64" s="488">
        <f t="shared" si="11"/>
        <v>109.26777502652989</v>
      </c>
      <c r="H64" s="489" t="str">
        <f t="shared" si="14"/>
        <v/>
      </c>
      <c r="I64" s="488" t="str">
        <f t="shared" si="12"/>
        <v/>
      </c>
      <c r="J64" s="488" t="str">
        <f t="shared" si="10"/>
        <v/>
      </c>
      <c r="K64" s="488" t="str">
        <f t="shared" si="10"/>
        <v/>
      </c>
      <c r="L64" s="488" t="e">
        <f t="shared" si="13"/>
        <v>#N/A</v>
      </c>
    </row>
    <row r="65" spans="1:12" ht="15" customHeight="1" x14ac:dyDescent="0.2">
      <c r="A65" s="490">
        <v>42979</v>
      </c>
      <c r="B65" s="487">
        <v>40083</v>
      </c>
      <c r="C65" s="487">
        <v>7973</v>
      </c>
      <c r="D65" s="487">
        <v>3212</v>
      </c>
      <c r="E65" s="488">
        <f t="shared" si="11"/>
        <v>103.70494941916122</v>
      </c>
      <c r="F65" s="488">
        <f t="shared" si="11"/>
        <v>97.505197505197501</v>
      </c>
      <c r="G65" s="488">
        <f t="shared" si="11"/>
        <v>113.61867704280155</v>
      </c>
      <c r="H65" s="489">
        <f t="shared" si="14"/>
        <v>42979</v>
      </c>
      <c r="I65" s="488">
        <f t="shared" si="12"/>
        <v>103.70494941916122</v>
      </c>
      <c r="J65" s="488">
        <f t="shared" si="10"/>
        <v>97.505197505197501</v>
      </c>
      <c r="K65" s="488">
        <f t="shared" si="10"/>
        <v>113.61867704280155</v>
      </c>
      <c r="L65" s="488" t="e">
        <f t="shared" si="13"/>
        <v>#N/A</v>
      </c>
    </row>
    <row r="66" spans="1:12" ht="15" customHeight="1" x14ac:dyDescent="0.2">
      <c r="A66" s="490" t="s">
        <v>471</v>
      </c>
      <c r="B66" s="487">
        <v>39865</v>
      </c>
      <c r="C66" s="487">
        <v>7950</v>
      </c>
      <c r="D66" s="487">
        <v>3196</v>
      </c>
      <c r="E66" s="488">
        <f t="shared" si="11"/>
        <v>103.14092778970789</v>
      </c>
      <c r="F66" s="488">
        <f t="shared" si="11"/>
        <v>97.223920753332521</v>
      </c>
      <c r="G66" s="488">
        <f t="shared" si="11"/>
        <v>113.05270604881498</v>
      </c>
      <c r="H66" s="489" t="str">
        <f t="shared" si="14"/>
        <v/>
      </c>
      <c r="I66" s="488" t="str">
        <f t="shared" si="12"/>
        <v/>
      </c>
      <c r="J66" s="488" t="str">
        <f t="shared" si="10"/>
        <v/>
      </c>
      <c r="K66" s="488" t="str">
        <f t="shared" si="10"/>
        <v/>
      </c>
      <c r="L66" s="488" t="e">
        <f t="shared" si="13"/>
        <v>#N/A</v>
      </c>
    </row>
    <row r="67" spans="1:12" ht="15" customHeight="1" x14ac:dyDescent="0.2">
      <c r="A67" s="490" t="s">
        <v>472</v>
      </c>
      <c r="B67" s="487">
        <v>39616</v>
      </c>
      <c r="C67" s="487">
        <v>7778</v>
      </c>
      <c r="D67" s="487">
        <v>3222</v>
      </c>
      <c r="E67" s="488">
        <f t="shared" si="11"/>
        <v>102.49670124964425</v>
      </c>
      <c r="F67" s="488">
        <f t="shared" si="11"/>
        <v>95.12045982634217</v>
      </c>
      <c r="G67" s="488">
        <f t="shared" si="11"/>
        <v>113.97240891404317</v>
      </c>
      <c r="H67" s="489" t="str">
        <f t="shared" si="14"/>
        <v/>
      </c>
      <c r="I67" s="488" t="str">
        <f t="shared" si="12"/>
        <v/>
      </c>
      <c r="J67" s="488" t="str">
        <f t="shared" si="12"/>
        <v/>
      </c>
      <c r="K67" s="488" t="str">
        <f t="shared" si="12"/>
        <v/>
      </c>
      <c r="L67" s="488" t="e">
        <f t="shared" si="13"/>
        <v>#N/A</v>
      </c>
    </row>
    <row r="68" spans="1:12" ht="15" customHeight="1" x14ac:dyDescent="0.2">
      <c r="A68" s="490" t="s">
        <v>473</v>
      </c>
      <c r="B68" s="487">
        <v>39583</v>
      </c>
      <c r="C68" s="487">
        <v>7858</v>
      </c>
      <c r="D68" s="487">
        <v>3204</v>
      </c>
      <c r="E68" s="488">
        <f t="shared" si="11"/>
        <v>102.41132182867196</v>
      </c>
      <c r="F68" s="488">
        <f t="shared" si="11"/>
        <v>96.098813745872576</v>
      </c>
      <c r="G68" s="488">
        <f t="shared" si="11"/>
        <v>113.33569154580827</v>
      </c>
      <c r="H68" s="489" t="str">
        <f t="shared" si="14"/>
        <v/>
      </c>
      <c r="I68" s="488" t="str">
        <f t="shared" si="12"/>
        <v/>
      </c>
      <c r="J68" s="488" t="str">
        <f t="shared" si="12"/>
        <v/>
      </c>
      <c r="K68" s="488" t="str">
        <f t="shared" si="12"/>
        <v/>
      </c>
      <c r="L68" s="488" t="e">
        <f t="shared" si="13"/>
        <v>#N/A</v>
      </c>
    </row>
    <row r="69" spans="1:12" ht="15" customHeight="1" x14ac:dyDescent="0.2">
      <c r="A69" s="490">
        <v>43344</v>
      </c>
      <c r="B69" s="487">
        <v>40140</v>
      </c>
      <c r="C69" s="487">
        <v>7683</v>
      </c>
      <c r="D69" s="487">
        <v>3317</v>
      </c>
      <c r="E69" s="488">
        <f t="shared" si="11"/>
        <v>103.85242296447699</v>
      </c>
      <c r="F69" s="488">
        <f t="shared" si="11"/>
        <v>93.95866454689984</v>
      </c>
      <c r="G69" s="488">
        <f t="shared" si="11"/>
        <v>117.33286169083834</v>
      </c>
      <c r="H69" s="489">
        <f t="shared" si="14"/>
        <v>43344</v>
      </c>
      <c r="I69" s="488">
        <f t="shared" si="12"/>
        <v>103.85242296447699</v>
      </c>
      <c r="J69" s="488">
        <f t="shared" si="12"/>
        <v>93.95866454689984</v>
      </c>
      <c r="K69" s="488">
        <f t="shared" si="12"/>
        <v>117.33286169083834</v>
      </c>
      <c r="L69" s="488" t="e">
        <f t="shared" si="13"/>
        <v>#N/A</v>
      </c>
    </row>
    <row r="70" spans="1:12" ht="15" customHeight="1" x14ac:dyDescent="0.2">
      <c r="A70" s="490" t="s">
        <v>474</v>
      </c>
      <c r="B70" s="487">
        <v>39990</v>
      </c>
      <c r="C70" s="487">
        <v>7678</v>
      </c>
      <c r="D70" s="487">
        <v>3326</v>
      </c>
      <c r="E70" s="488">
        <f t="shared" si="11"/>
        <v>103.46433468733021</v>
      </c>
      <c r="F70" s="488">
        <f t="shared" si="11"/>
        <v>93.897517426929184</v>
      </c>
      <c r="G70" s="488">
        <f t="shared" si="11"/>
        <v>117.65122037495578</v>
      </c>
      <c r="H70" s="489" t="str">
        <f t="shared" si="14"/>
        <v/>
      </c>
      <c r="I70" s="488" t="str">
        <f t="shared" si="12"/>
        <v/>
      </c>
      <c r="J70" s="488" t="str">
        <f t="shared" si="12"/>
        <v/>
      </c>
      <c r="K70" s="488" t="str">
        <f t="shared" si="12"/>
        <v/>
      </c>
      <c r="L70" s="488" t="e">
        <f t="shared" si="13"/>
        <v>#N/A</v>
      </c>
    </row>
    <row r="71" spans="1:12" ht="15" customHeight="1" x14ac:dyDescent="0.2">
      <c r="A71" s="490" t="s">
        <v>475</v>
      </c>
      <c r="B71" s="487">
        <v>39908</v>
      </c>
      <c r="C71" s="487">
        <v>7567</v>
      </c>
      <c r="D71" s="487">
        <v>3255</v>
      </c>
      <c r="E71" s="491">
        <f t="shared" ref="E71:G75" si="15">IF($A$51=37802,IF(COUNTBLANK(B$51:B$70)&gt;0,#N/A,IF(ISBLANK(B71)=FALSE,B71/B$51*100,#N/A)),IF(COUNTBLANK(B$51:B$75)&gt;0,#N/A,B71/B$51*100))</f>
        <v>103.25217976248997</v>
      </c>
      <c r="F71" s="491">
        <f t="shared" si="15"/>
        <v>92.540051363580773</v>
      </c>
      <c r="G71" s="491">
        <f t="shared" si="15"/>
        <v>115.13972408914044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39854</v>
      </c>
      <c r="C72" s="487">
        <v>7541</v>
      </c>
      <c r="D72" s="487">
        <v>3295</v>
      </c>
      <c r="E72" s="491">
        <f t="shared" si="15"/>
        <v>103.11246798271713</v>
      </c>
      <c r="F72" s="491">
        <f t="shared" si="15"/>
        <v>92.222086339733394</v>
      </c>
      <c r="G72" s="491">
        <f t="shared" si="15"/>
        <v>116.55465157410683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40235</v>
      </c>
      <c r="C73" s="487">
        <v>7440</v>
      </c>
      <c r="D73" s="487">
        <v>3456</v>
      </c>
      <c r="E73" s="491">
        <f t="shared" si="15"/>
        <v>104.09821220666996</v>
      </c>
      <c r="F73" s="491">
        <f t="shared" si="15"/>
        <v>90.98691451632628</v>
      </c>
      <c r="G73" s="491">
        <f t="shared" si="15"/>
        <v>122.24973470109657</v>
      </c>
      <c r="H73" s="492">
        <f>IF(A$51=37802,IF(ISERROR(L73)=TRUE,IF(ISBLANK(A73)=FALSE,IF(MONTH(A73)=MONTH(MAX(A$51:A$75)),A73,""),""),""),IF(ISERROR(L73)=TRUE,IF(MONTH(A73)=MONTH(MAX(A$51:A$75)),A73,""),""))</f>
        <v>43709</v>
      </c>
      <c r="I73" s="488">
        <f t="shared" si="12"/>
        <v>104.09821220666996</v>
      </c>
      <c r="J73" s="488">
        <f t="shared" si="12"/>
        <v>90.98691451632628</v>
      </c>
      <c r="K73" s="488">
        <f t="shared" si="12"/>
        <v>122.24973470109657</v>
      </c>
      <c r="L73" s="488" t="e">
        <f t="shared" si="13"/>
        <v>#N/A</v>
      </c>
    </row>
    <row r="74" spans="1:12" ht="15" customHeight="1" x14ac:dyDescent="0.2">
      <c r="A74" s="490" t="s">
        <v>477</v>
      </c>
      <c r="B74" s="487">
        <v>39888</v>
      </c>
      <c r="C74" s="487">
        <v>7413</v>
      </c>
      <c r="D74" s="487">
        <v>3477</v>
      </c>
      <c r="E74" s="491">
        <f t="shared" si="15"/>
        <v>103.20043465887041</v>
      </c>
      <c r="F74" s="491">
        <f t="shared" si="15"/>
        <v>90.656720068484773</v>
      </c>
      <c r="G74" s="491">
        <f t="shared" si="15"/>
        <v>122.99257163070392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39517</v>
      </c>
      <c r="C75" s="493">
        <v>7061</v>
      </c>
      <c r="D75" s="493">
        <v>3348</v>
      </c>
      <c r="E75" s="491">
        <f t="shared" si="15"/>
        <v>102.24056298672738</v>
      </c>
      <c r="F75" s="491">
        <f t="shared" si="15"/>
        <v>86.351962822551059</v>
      </c>
      <c r="G75" s="491">
        <f t="shared" si="15"/>
        <v>118.4294304916873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104.09821220666996</v>
      </c>
      <c r="J77" s="488">
        <f>IF(J75&lt;&gt;"",J75,IF(J74&lt;&gt;"",J74,IF(J73&lt;&gt;"",J73,IF(J72&lt;&gt;"",J72,IF(J71&lt;&gt;"",J71,IF(J70&lt;&gt;"",J70,""))))))</f>
        <v>90.98691451632628</v>
      </c>
      <c r="K77" s="488">
        <f>IF(K75&lt;&gt;"",K75,IF(K74&lt;&gt;"",K74,IF(K73&lt;&gt;"",K73,IF(K72&lt;&gt;"",K72,IF(K71&lt;&gt;"",K71,IF(K70&lt;&gt;"",K70,""))))))</f>
        <v>122.24973470109657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+4,1%</v>
      </c>
      <c r="J79" s="488" t="str">
        <f>"GeB - ausschließlich: "&amp;IF(J77&gt;100,"+","")&amp;TEXT(J77-100,"0,0")&amp;"%"</f>
        <v>GeB - ausschließlich: -9,0%</v>
      </c>
      <c r="K79" s="488" t="str">
        <f>"GeB - im Nebenjob: "&amp;IF(K77&gt;100,"+","")&amp;TEXT(K77-100,"0,0")&amp;"%"</f>
        <v>GeB - im Nebenjob: +22,2%</v>
      </c>
    </row>
    <row r="81" spans="9:9" ht="15" customHeight="1" x14ac:dyDescent="0.2">
      <c r="I81" s="488" t="str">
        <f>IF(ISERROR(HLOOKUP(1,I$78:K$79,2,FALSE)),"",HLOOKUP(1,I$78:K$79,2,FALSE))</f>
        <v>GeB - im Nebenjob: +22,2%</v>
      </c>
    </row>
    <row r="82" spans="9:9" ht="15" customHeight="1" x14ac:dyDescent="0.2">
      <c r="I82" s="488" t="str">
        <f>IF(ISERROR(HLOOKUP(2,I$78:K$79,2,FALSE)),"",HLOOKUP(2,I$78:K$79,2,FALSE))</f>
        <v>SvB: +4,1%</v>
      </c>
    </row>
    <row r="83" spans="9:9" ht="15" customHeight="1" x14ac:dyDescent="0.2">
      <c r="I83" s="488" t="str">
        <f>IF(ISERROR(HLOOKUP(3,I$78:K$79,2,FALSE)),"",HLOOKUP(3,I$78:K$79,2,FALSE))</f>
        <v>GeB - ausschließlich: -9,0%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39517</v>
      </c>
      <c r="E12" s="114">
        <v>39888</v>
      </c>
      <c r="F12" s="114">
        <v>40235</v>
      </c>
      <c r="G12" s="114">
        <v>39854</v>
      </c>
      <c r="H12" s="114">
        <v>39908</v>
      </c>
      <c r="I12" s="115">
        <v>-391</v>
      </c>
      <c r="J12" s="116">
        <v>-0.97975343289565997</v>
      </c>
      <c r="N12" s="117"/>
    </row>
    <row r="13" spans="1:15" s="110" customFormat="1" ht="13.5" customHeight="1" x14ac:dyDescent="0.2">
      <c r="A13" s="118" t="s">
        <v>105</v>
      </c>
      <c r="B13" s="119" t="s">
        <v>106</v>
      </c>
      <c r="C13" s="113">
        <v>51.646126983323633</v>
      </c>
      <c r="D13" s="114">
        <v>20409</v>
      </c>
      <c r="E13" s="114">
        <v>20626</v>
      </c>
      <c r="F13" s="114">
        <v>20964</v>
      </c>
      <c r="G13" s="114">
        <v>20792</v>
      </c>
      <c r="H13" s="114">
        <v>20805</v>
      </c>
      <c r="I13" s="115">
        <v>-396</v>
      </c>
      <c r="J13" s="116">
        <v>-1.9033886085075702</v>
      </c>
    </row>
    <row r="14" spans="1:15" s="110" customFormat="1" ht="13.5" customHeight="1" x14ac:dyDescent="0.2">
      <c r="A14" s="120"/>
      <c r="B14" s="119" t="s">
        <v>107</v>
      </c>
      <c r="C14" s="113">
        <v>48.353873016676367</v>
      </c>
      <c r="D14" s="114">
        <v>19108</v>
      </c>
      <c r="E14" s="114">
        <v>19262</v>
      </c>
      <c r="F14" s="114">
        <v>19271</v>
      </c>
      <c r="G14" s="114">
        <v>19062</v>
      </c>
      <c r="H14" s="114">
        <v>19103</v>
      </c>
      <c r="I14" s="115">
        <v>5</v>
      </c>
      <c r="J14" s="116">
        <v>2.6173899387530754E-2</v>
      </c>
    </row>
    <row r="15" spans="1:15" s="110" customFormat="1" ht="13.5" customHeight="1" x14ac:dyDescent="0.2">
      <c r="A15" s="118" t="s">
        <v>105</v>
      </c>
      <c r="B15" s="121" t="s">
        <v>108</v>
      </c>
      <c r="C15" s="113">
        <v>9.841334109370651</v>
      </c>
      <c r="D15" s="114">
        <v>3889</v>
      </c>
      <c r="E15" s="114">
        <v>4066</v>
      </c>
      <c r="F15" s="114">
        <v>4145</v>
      </c>
      <c r="G15" s="114">
        <v>3818</v>
      </c>
      <c r="H15" s="114">
        <v>3976</v>
      </c>
      <c r="I15" s="115">
        <v>-87</v>
      </c>
      <c r="J15" s="116">
        <v>-2.1881287726358147</v>
      </c>
    </row>
    <row r="16" spans="1:15" s="110" customFormat="1" ht="13.5" customHeight="1" x14ac:dyDescent="0.2">
      <c r="A16" s="118"/>
      <c r="B16" s="121" t="s">
        <v>109</v>
      </c>
      <c r="C16" s="113">
        <v>65.255459675582657</v>
      </c>
      <c r="D16" s="114">
        <v>25787</v>
      </c>
      <c r="E16" s="114">
        <v>25990</v>
      </c>
      <c r="F16" s="114">
        <v>26335</v>
      </c>
      <c r="G16" s="114">
        <v>26377</v>
      </c>
      <c r="H16" s="114">
        <v>26448</v>
      </c>
      <c r="I16" s="115">
        <v>-661</v>
      </c>
      <c r="J16" s="116">
        <v>-2.4992437991530552</v>
      </c>
    </row>
    <row r="17" spans="1:10" s="110" customFormat="1" ht="13.5" customHeight="1" x14ac:dyDescent="0.2">
      <c r="A17" s="118"/>
      <c r="B17" s="121" t="s">
        <v>110</v>
      </c>
      <c r="C17" s="113">
        <v>23.574664068628692</v>
      </c>
      <c r="D17" s="114">
        <v>9316</v>
      </c>
      <c r="E17" s="114">
        <v>9289</v>
      </c>
      <c r="F17" s="114">
        <v>9217</v>
      </c>
      <c r="G17" s="114">
        <v>9149</v>
      </c>
      <c r="H17" s="114">
        <v>9002</v>
      </c>
      <c r="I17" s="115">
        <v>314</v>
      </c>
      <c r="J17" s="116">
        <v>3.4881137524994448</v>
      </c>
    </row>
    <row r="18" spans="1:10" s="110" customFormat="1" ht="13.5" customHeight="1" x14ac:dyDescent="0.2">
      <c r="A18" s="120"/>
      <c r="B18" s="121" t="s">
        <v>111</v>
      </c>
      <c r="C18" s="113">
        <v>1.3285421464179974</v>
      </c>
      <c r="D18" s="114">
        <v>525</v>
      </c>
      <c r="E18" s="114">
        <v>543</v>
      </c>
      <c r="F18" s="114">
        <v>538</v>
      </c>
      <c r="G18" s="114">
        <v>510</v>
      </c>
      <c r="H18" s="114">
        <v>482</v>
      </c>
      <c r="I18" s="115">
        <v>43</v>
      </c>
      <c r="J18" s="116">
        <v>8.9211618257261414</v>
      </c>
    </row>
    <row r="19" spans="1:10" s="110" customFormat="1" ht="13.5" customHeight="1" x14ac:dyDescent="0.2">
      <c r="A19" s="120"/>
      <c r="B19" s="121" t="s">
        <v>112</v>
      </c>
      <c r="C19" s="113">
        <v>0.41248070450692109</v>
      </c>
      <c r="D19" s="114">
        <v>163</v>
      </c>
      <c r="E19" s="114">
        <v>164</v>
      </c>
      <c r="F19" s="114">
        <v>162</v>
      </c>
      <c r="G19" s="114">
        <v>142</v>
      </c>
      <c r="H19" s="114">
        <v>132</v>
      </c>
      <c r="I19" s="115">
        <v>31</v>
      </c>
      <c r="J19" s="116">
        <v>23.484848484848484</v>
      </c>
    </row>
    <row r="20" spans="1:10" s="110" customFormat="1" ht="13.5" customHeight="1" x14ac:dyDescent="0.2">
      <c r="A20" s="118" t="s">
        <v>113</v>
      </c>
      <c r="B20" s="122" t="s">
        <v>114</v>
      </c>
      <c r="C20" s="113">
        <v>70.665789407090614</v>
      </c>
      <c r="D20" s="114">
        <v>27925</v>
      </c>
      <c r="E20" s="114">
        <v>28290</v>
      </c>
      <c r="F20" s="114">
        <v>28607</v>
      </c>
      <c r="G20" s="114">
        <v>28244</v>
      </c>
      <c r="H20" s="114">
        <v>28464</v>
      </c>
      <c r="I20" s="115">
        <v>-539</v>
      </c>
      <c r="J20" s="116">
        <v>-1.893620011242271</v>
      </c>
    </row>
    <row r="21" spans="1:10" s="110" customFormat="1" ht="13.5" customHeight="1" x14ac:dyDescent="0.2">
      <c r="A21" s="120"/>
      <c r="B21" s="122" t="s">
        <v>115</v>
      </c>
      <c r="C21" s="113">
        <v>29.334210592909379</v>
      </c>
      <c r="D21" s="114">
        <v>11592</v>
      </c>
      <c r="E21" s="114">
        <v>11598</v>
      </c>
      <c r="F21" s="114">
        <v>11628</v>
      </c>
      <c r="G21" s="114">
        <v>11610</v>
      </c>
      <c r="H21" s="114">
        <v>11444</v>
      </c>
      <c r="I21" s="115">
        <v>148</v>
      </c>
      <c r="J21" s="116">
        <v>1.2932541069556098</v>
      </c>
    </row>
    <row r="22" spans="1:10" s="110" customFormat="1" ht="13.5" customHeight="1" x14ac:dyDescent="0.2">
      <c r="A22" s="118" t="s">
        <v>113</v>
      </c>
      <c r="B22" s="122" t="s">
        <v>116</v>
      </c>
      <c r="C22" s="113">
        <v>91.58083862641395</v>
      </c>
      <c r="D22" s="114">
        <v>36190</v>
      </c>
      <c r="E22" s="114">
        <v>36582</v>
      </c>
      <c r="F22" s="114">
        <v>36854</v>
      </c>
      <c r="G22" s="114">
        <v>36507</v>
      </c>
      <c r="H22" s="114">
        <v>36611</v>
      </c>
      <c r="I22" s="115">
        <v>-421</v>
      </c>
      <c r="J22" s="116">
        <v>-1.1499276173827537</v>
      </c>
    </row>
    <row r="23" spans="1:10" s="110" customFormat="1" ht="13.5" customHeight="1" x14ac:dyDescent="0.2">
      <c r="A23" s="123"/>
      <c r="B23" s="124" t="s">
        <v>117</v>
      </c>
      <c r="C23" s="125">
        <v>8.3736113571374347</v>
      </c>
      <c r="D23" s="114">
        <v>3309</v>
      </c>
      <c r="E23" s="114">
        <v>3288</v>
      </c>
      <c r="F23" s="114">
        <v>3367</v>
      </c>
      <c r="G23" s="114">
        <v>3333</v>
      </c>
      <c r="H23" s="114">
        <v>3283</v>
      </c>
      <c r="I23" s="115">
        <v>26</v>
      </c>
      <c r="J23" s="116">
        <v>0.79195857447456597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10409</v>
      </c>
      <c r="E26" s="114">
        <v>10890</v>
      </c>
      <c r="F26" s="114">
        <v>10896</v>
      </c>
      <c r="G26" s="114">
        <v>10836</v>
      </c>
      <c r="H26" s="140">
        <v>10822</v>
      </c>
      <c r="I26" s="115">
        <v>-413</v>
      </c>
      <c r="J26" s="116">
        <v>-3.8163001293661063</v>
      </c>
    </row>
    <row r="27" spans="1:10" s="110" customFormat="1" ht="13.5" customHeight="1" x14ac:dyDescent="0.2">
      <c r="A27" s="118" t="s">
        <v>105</v>
      </c>
      <c r="B27" s="119" t="s">
        <v>106</v>
      </c>
      <c r="C27" s="113">
        <v>40.993371121145159</v>
      </c>
      <c r="D27" s="115">
        <v>4267</v>
      </c>
      <c r="E27" s="114">
        <v>4438</v>
      </c>
      <c r="F27" s="114">
        <v>4417</v>
      </c>
      <c r="G27" s="114">
        <v>4372</v>
      </c>
      <c r="H27" s="140">
        <v>4329</v>
      </c>
      <c r="I27" s="115">
        <v>-62</v>
      </c>
      <c r="J27" s="116">
        <v>-1.4322014322014323</v>
      </c>
    </row>
    <row r="28" spans="1:10" s="110" customFormat="1" ht="13.5" customHeight="1" x14ac:dyDescent="0.2">
      <c r="A28" s="120"/>
      <c r="B28" s="119" t="s">
        <v>107</v>
      </c>
      <c r="C28" s="113">
        <v>59.006628878854841</v>
      </c>
      <c r="D28" s="115">
        <v>6142</v>
      </c>
      <c r="E28" s="114">
        <v>6452</v>
      </c>
      <c r="F28" s="114">
        <v>6479</v>
      </c>
      <c r="G28" s="114">
        <v>6464</v>
      </c>
      <c r="H28" s="140">
        <v>6493</v>
      </c>
      <c r="I28" s="115">
        <v>-351</v>
      </c>
      <c r="J28" s="116">
        <v>-5.4058216540890189</v>
      </c>
    </row>
    <row r="29" spans="1:10" s="110" customFormat="1" ht="13.5" customHeight="1" x14ac:dyDescent="0.2">
      <c r="A29" s="118" t="s">
        <v>105</v>
      </c>
      <c r="B29" s="121" t="s">
        <v>108</v>
      </c>
      <c r="C29" s="113">
        <v>12.527620328561822</v>
      </c>
      <c r="D29" s="115">
        <v>1304</v>
      </c>
      <c r="E29" s="114">
        <v>1450</v>
      </c>
      <c r="F29" s="114">
        <v>1433</v>
      </c>
      <c r="G29" s="114">
        <v>1440</v>
      </c>
      <c r="H29" s="140">
        <v>1404</v>
      </c>
      <c r="I29" s="115">
        <v>-100</v>
      </c>
      <c r="J29" s="116">
        <v>-7.1225071225071224</v>
      </c>
    </row>
    <row r="30" spans="1:10" s="110" customFormat="1" ht="13.5" customHeight="1" x14ac:dyDescent="0.2">
      <c r="A30" s="118"/>
      <c r="B30" s="121" t="s">
        <v>109</v>
      </c>
      <c r="C30" s="113">
        <v>41.886828705927563</v>
      </c>
      <c r="D30" s="115">
        <v>4360</v>
      </c>
      <c r="E30" s="114">
        <v>4582</v>
      </c>
      <c r="F30" s="114">
        <v>4610</v>
      </c>
      <c r="G30" s="114">
        <v>4569</v>
      </c>
      <c r="H30" s="140">
        <v>4610</v>
      </c>
      <c r="I30" s="115">
        <v>-250</v>
      </c>
      <c r="J30" s="116">
        <v>-5.4229934924078087</v>
      </c>
    </row>
    <row r="31" spans="1:10" s="110" customFormat="1" ht="13.5" customHeight="1" x14ac:dyDescent="0.2">
      <c r="A31" s="118"/>
      <c r="B31" s="121" t="s">
        <v>110</v>
      </c>
      <c r="C31" s="113">
        <v>26.150446728792392</v>
      </c>
      <c r="D31" s="115">
        <v>2722</v>
      </c>
      <c r="E31" s="114">
        <v>2774</v>
      </c>
      <c r="F31" s="114">
        <v>2810</v>
      </c>
      <c r="G31" s="114">
        <v>2810</v>
      </c>
      <c r="H31" s="140">
        <v>2807</v>
      </c>
      <c r="I31" s="115">
        <v>-85</v>
      </c>
      <c r="J31" s="116">
        <v>-3.0281439258995371</v>
      </c>
    </row>
    <row r="32" spans="1:10" s="110" customFormat="1" ht="13.5" customHeight="1" x14ac:dyDescent="0.2">
      <c r="A32" s="120"/>
      <c r="B32" s="121" t="s">
        <v>111</v>
      </c>
      <c r="C32" s="113">
        <v>19.435104236718225</v>
      </c>
      <c r="D32" s="115">
        <v>2023</v>
      </c>
      <c r="E32" s="114">
        <v>2084</v>
      </c>
      <c r="F32" s="114">
        <v>2043</v>
      </c>
      <c r="G32" s="114">
        <v>2017</v>
      </c>
      <c r="H32" s="140">
        <v>2001</v>
      </c>
      <c r="I32" s="115">
        <v>22</v>
      </c>
      <c r="J32" s="116">
        <v>1.0994502748625687</v>
      </c>
    </row>
    <row r="33" spans="1:10" s="110" customFormat="1" ht="13.5" customHeight="1" x14ac:dyDescent="0.2">
      <c r="A33" s="120"/>
      <c r="B33" s="121" t="s">
        <v>112</v>
      </c>
      <c r="C33" s="113">
        <v>1.8925929484100297</v>
      </c>
      <c r="D33" s="115">
        <v>197</v>
      </c>
      <c r="E33" s="114">
        <v>221</v>
      </c>
      <c r="F33" s="114">
        <v>239</v>
      </c>
      <c r="G33" s="114">
        <v>200</v>
      </c>
      <c r="H33" s="140">
        <v>175</v>
      </c>
      <c r="I33" s="115">
        <v>22</v>
      </c>
      <c r="J33" s="116">
        <v>12.571428571428571</v>
      </c>
    </row>
    <row r="34" spans="1:10" s="110" customFormat="1" ht="13.5" customHeight="1" x14ac:dyDescent="0.2">
      <c r="A34" s="118" t="s">
        <v>113</v>
      </c>
      <c r="B34" s="122" t="s">
        <v>116</v>
      </c>
      <c r="C34" s="113">
        <v>92.045345374195406</v>
      </c>
      <c r="D34" s="115">
        <v>9581</v>
      </c>
      <c r="E34" s="114">
        <v>10029</v>
      </c>
      <c r="F34" s="114">
        <v>10043</v>
      </c>
      <c r="G34" s="114">
        <v>10007</v>
      </c>
      <c r="H34" s="140">
        <v>9997</v>
      </c>
      <c r="I34" s="115">
        <v>-416</v>
      </c>
      <c r="J34" s="116">
        <v>-4.1612483745123541</v>
      </c>
    </row>
    <row r="35" spans="1:10" s="110" customFormat="1" ht="13.5" customHeight="1" x14ac:dyDescent="0.2">
      <c r="A35" s="118"/>
      <c r="B35" s="119" t="s">
        <v>117</v>
      </c>
      <c r="C35" s="113">
        <v>7.7913344221346907</v>
      </c>
      <c r="D35" s="115">
        <v>811</v>
      </c>
      <c r="E35" s="114">
        <v>846</v>
      </c>
      <c r="F35" s="114">
        <v>842</v>
      </c>
      <c r="G35" s="114">
        <v>818</v>
      </c>
      <c r="H35" s="140">
        <v>814</v>
      </c>
      <c r="I35" s="115">
        <v>-3</v>
      </c>
      <c r="J35" s="116">
        <v>-0.36855036855036855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7061</v>
      </c>
      <c r="E37" s="114">
        <v>7413</v>
      </c>
      <c r="F37" s="114">
        <v>7440</v>
      </c>
      <c r="G37" s="114">
        <v>7541</v>
      </c>
      <c r="H37" s="140">
        <v>7567</v>
      </c>
      <c r="I37" s="115">
        <v>-506</v>
      </c>
      <c r="J37" s="116">
        <v>-6.6869300911854106</v>
      </c>
    </row>
    <row r="38" spans="1:10" s="110" customFormat="1" ht="13.5" customHeight="1" x14ac:dyDescent="0.2">
      <c r="A38" s="118" t="s">
        <v>105</v>
      </c>
      <c r="B38" s="119" t="s">
        <v>106</v>
      </c>
      <c r="C38" s="113">
        <v>39.711089080866735</v>
      </c>
      <c r="D38" s="115">
        <v>2804</v>
      </c>
      <c r="E38" s="114">
        <v>2934</v>
      </c>
      <c r="F38" s="114">
        <v>2935</v>
      </c>
      <c r="G38" s="114">
        <v>2973</v>
      </c>
      <c r="H38" s="140">
        <v>2952</v>
      </c>
      <c r="I38" s="115">
        <v>-148</v>
      </c>
      <c r="J38" s="116">
        <v>-5.0135501355013554</v>
      </c>
    </row>
    <row r="39" spans="1:10" s="110" customFormat="1" ht="13.5" customHeight="1" x14ac:dyDescent="0.2">
      <c r="A39" s="120"/>
      <c r="B39" s="119" t="s">
        <v>107</v>
      </c>
      <c r="C39" s="113">
        <v>60.288910919133265</v>
      </c>
      <c r="D39" s="115">
        <v>4257</v>
      </c>
      <c r="E39" s="114">
        <v>4479</v>
      </c>
      <c r="F39" s="114">
        <v>4505</v>
      </c>
      <c r="G39" s="114">
        <v>4568</v>
      </c>
      <c r="H39" s="140">
        <v>4615</v>
      </c>
      <c r="I39" s="115">
        <v>-358</v>
      </c>
      <c r="J39" s="116">
        <v>-7.7573131094257857</v>
      </c>
    </row>
    <row r="40" spans="1:10" s="110" customFormat="1" ht="13.5" customHeight="1" x14ac:dyDescent="0.2">
      <c r="A40" s="118" t="s">
        <v>105</v>
      </c>
      <c r="B40" s="121" t="s">
        <v>108</v>
      </c>
      <c r="C40" s="113">
        <v>12.703583061889251</v>
      </c>
      <c r="D40" s="115">
        <v>897</v>
      </c>
      <c r="E40" s="114">
        <v>1008</v>
      </c>
      <c r="F40" s="114">
        <v>992</v>
      </c>
      <c r="G40" s="114">
        <v>1061</v>
      </c>
      <c r="H40" s="140">
        <v>1024</v>
      </c>
      <c r="I40" s="115">
        <v>-127</v>
      </c>
      <c r="J40" s="116">
        <v>-12.40234375</v>
      </c>
    </row>
    <row r="41" spans="1:10" s="110" customFormat="1" ht="13.5" customHeight="1" x14ac:dyDescent="0.2">
      <c r="A41" s="118"/>
      <c r="B41" s="121" t="s">
        <v>109</v>
      </c>
      <c r="C41" s="113">
        <v>30.378133408865601</v>
      </c>
      <c r="D41" s="115">
        <v>2145</v>
      </c>
      <c r="E41" s="114">
        <v>2272</v>
      </c>
      <c r="F41" s="114">
        <v>2313</v>
      </c>
      <c r="G41" s="114">
        <v>2340</v>
      </c>
      <c r="H41" s="140">
        <v>2414</v>
      </c>
      <c r="I41" s="115">
        <v>-269</v>
      </c>
      <c r="J41" s="116">
        <v>-11.143330571665286</v>
      </c>
    </row>
    <row r="42" spans="1:10" s="110" customFormat="1" ht="13.5" customHeight="1" x14ac:dyDescent="0.2">
      <c r="A42" s="118"/>
      <c r="B42" s="121" t="s">
        <v>110</v>
      </c>
      <c r="C42" s="113">
        <v>28.91941651324175</v>
      </c>
      <c r="D42" s="115">
        <v>2042</v>
      </c>
      <c r="E42" s="114">
        <v>2094</v>
      </c>
      <c r="F42" s="114">
        <v>2132</v>
      </c>
      <c r="G42" s="114">
        <v>2160</v>
      </c>
      <c r="H42" s="140">
        <v>2163</v>
      </c>
      <c r="I42" s="115">
        <v>-121</v>
      </c>
      <c r="J42" s="116">
        <v>-5.5940822931114189</v>
      </c>
    </row>
    <row r="43" spans="1:10" s="110" customFormat="1" ht="13.5" customHeight="1" x14ac:dyDescent="0.2">
      <c r="A43" s="120"/>
      <c r="B43" s="121" t="s">
        <v>111</v>
      </c>
      <c r="C43" s="113">
        <v>27.998867016003398</v>
      </c>
      <c r="D43" s="115">
        <v>1977</v>
      </c>
      <c r="E43" s="114">
        <v>2039</v>
      </c>
      <c r="F43" s="114">
        <v>2003</v>
      </c>
      <c r="G43" s="114">
        <v>1980</v>
      </c>
      <c r="H43" s="140">
        <v>1966</v>
      </c>
      <c r="I43" s="115">
        <v>11</v>
      </c>
      <c r="J43" s="116">
        <v>0.55951169888097663</v>
      </c>
    </row>
    <row r="44" spans="1:10" s="110" customFormat="1" ht="13.5" customHeight="1" x14ac:dyDescent="0.2">
      <c r="A44" s="120"/>
      <c r="B44" s="121" t="s">
        <v>112</v>
      </c>
      <c r="C44" s="113">
        <v>2.5633762923098713</v>
      </c>
      <c r="D44" s="115">
        <v>181</v>
      </c>
      <c r="E44" s="114">
        <v>202</v>
      </c>
      <c r="F44" s="114">
        <v>220</v>
      </c>
      <c r="G44" s="114">
        <v>182</v>
      </c>
      <c r="H44" s="140">
        <v>166</v>
      </c>
      <c r="I44" s="115">
        <v>15</v>
      </c>
      <c r="J44" s="116">
        <v>9.0361445783132535</v>
      </c>
    </row>
    <row r="45" spans="1:10" s="110" customFormat="1" ht="13.5" customHeight="1" x14ac:dyDescent="0.2">
      <c r="A45" s="118" t="s">
        <v>113</v>
      </c>
      <c r="B45" s="122" t="s">
        <v>116</v>
      </c>
      <c r="C45" s="113">
        <v>91.715054524854835</v>
      </c>
      <c r="D45" s="115">
        <v>6476</v>
      </c>
      <c r="E45" s="114">
        <v>6780</v>
      </c>
      <c r="F45" s="114">
        <v>6799</v>
      </c>
      <c r="G45" s="114">
        <v>6920</v>
      </c>
      <c r="H45" s="140">
        <v>6938</v>
      </c>
      <c r="I45" s="115">
        <v>-462</v>
      </c>
      <c r="J45" s="116">
        <v>-6.6589795330066304</v>
      </c>
    </row>
    <row r="46" spans="1:10" s="110" customFormat="1" ht="13.5" customHeight="1" x14ac:dyDescent="0.2">
      <c r="A46" s="118"/>
      <c r="B46" s="119" t="s">
        <v>117</v>
      </c>
      <c r="C46" s="113">
        <v>8.0725109757824676</v>
      </c>
      <c r="D46" s="115">
        <v>570</v>
      </c>
      <c r="E46" s="114">
        <v>619</v>
      </c>
      <c r="F46" s="114">
        <v>631</v>
      </c>
      <c r="G46" s="114">
        <v>611</v>
      </c>
      <c r="H46" s="140">
        <v>619</v>
      </c>
      <c r="I46" s="115">
        <v>-49</v>
      </c>
      <c r="J46" s="116">
        <v>-7.915993537964459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3348</v>
      </c>
      <c r="E48" s="114">
        <v>3477</v>
      </c>
      <c r="F48" s="114">
        <v>3456</v>
      </c>
      <c r="G48" s="114">
        <v>3295</v>
      </c>
      <c r="H48" s="140">
        <v>3255</v>
      </c>
      <c r="I48" s="115">
        <v>93</v>
      </c>
      <c r="J48" s="116">
        <v>2.8571428571428572</v>
      </c>
    </row>
    <row r="49" spans="1:12" s="110" customFormat="1" ht="13.5" customHeight="1" x14ac:dyDescent="0.2">
      <c r="A49" s="118" t="s">
        <v>105</v>
      </c>
      <c r="B49" s="119" t="s">
        <v>106</v>
      </c>
      <c r="C49" s="113">
        <v>43.697729988052572</v>
      </c>
      <c r="D49" s="115">
        <v>1463</v>
      </c>
      <c r="E49" s="114">
        <v>1504</v>
      </c>
      <c r="F49" s="114">
        <v>1482</v>
      </c>
      <c r="G49" s="114">
        <v>1399</v>
      </c>
      <c r="H49" s="140">
        <v>1377</v>
      </c>
      <c r="I49" s="115">
        <v>86</v>
      </c>
      <c r="J49" s="116">
        <v>6.2454611474219321</v>
      </c>
    </row>
    <row r="50" spans="1:12" s="110" customFormat="1" ht="13.5" customHeight="1" x14ac:dyDescent="0.2">
      <c r="A50" s="120"/>
      <c r="B50" s="119" t="s">
        <v>107</v>
      </c>
      <c r="C50" s="113">
        <v>56.302270011947428</v>
      </c>
      <c r="D50" s="115">
        <v>1885</v>
      </c>
      <c r="E50" s="114">
        <v>1973</v>
      </c>
      <c r="F50" s="114">
        <v>1974</v>
      </c>
      <c r="G50" s="114">
        <v>1896</v>
      </c>
      <c r="H50" s="140">
        <v>1878</v>
      </c>
      <c r="I50" s="115">
        <v>7</v>
      </c>
      <c r="J50" s="116">
        <v>0.37273695420660274</v>
      </c>
    </row>
    <row r="51" spans="1:12" s="110" customFormat="1" ht="13.5" customHeight="1" x14ac:dyDescent="0.2">
      <c r="A51" s="118" t="s">
        <v>105</v>
      </c>
      <c r="B51" s="121" t="s">
        <v>108</v>
      </c>
      <c r="C51" s="113">
        <v>12.156511350059738</v>
      </c>
      <c r="D51" s="115">
        <v>407</v>
      </c>
      <c r="E51" s="114">
        <v>442</v>
      </c>
      <c r="F51" s="114">
        <v>441</v>
      </c>
      <c r="G51" s="114">
        <v>379</v>
      </c>
      <c r="H51" s="140">
        <v>380</v>
      </c>
      <c r="I51" s="115">
        <v>27</v>
      </c>
      <c r="J51" s="116">
        <v>7.1052631578947372</v>
      </c>
    </row>
    <row r="52" spans="1:12" s="110" customFormat="1" ht="13.5" customHeight="1" x14ac:dyDescent="0.2">
      <c r="A52" s="118"/>
      <c r="B52" s="121" t="s">
        <v>109</v>
      </c>
      <c r="C52" s="113">
        <v>66.158900836320186</v>
      </c>
      <c r="D52" s="115">
        <v>2215</v>
      </c>
      <c r="E52" s="114">
        <v>2310</v>
      </c>
      <c r="F52" s="114">
        <v>2297</v>
      </c>
      <c r="G52" s="114">
        <v>2229</v>
      </c>
      <c r="H52" s="140">
        <v>2196</v>
      </c>
      <c r="I52" s="115">
        <v>19</v>
      </c>
      <c r="J52" s="116">
        <v>0.86520947176684881</v>
      </c>
    </row>
    <row r="53" spans="1:12" s="110" customFormat="1" ht="13.5" customHeight="1" x14ac:dyDescent="0.2">
      <c r="A53" s="118"/>
      <c r="B53" s="121" t="s">
        <v>110</v>
      </c>
      <c r="C53" s="113">
        <v>20.31063321385902</v>
      </c>
      <c r="D53" s="115">
        <v>680</v>
      </c>
      <c r="E53" s="114">
        <v>680</v>
      </c>
      <c r="F53" s="114">
        <v>678</v>
      </c>
      <c r="G53" s="114">
        <v>650</v>
      </c>
      <c r="H53" s="140">
        <v>644</v>
      </c>
      <c r="I53" s="115">
        <v>36</v>
      </c>
      <c r="J53" s="116">
        <v>5.5900621118012426</v>
      </c>
    </row>
    <row r="54" spans="1:12" s="110" customFormat="1" ht="13.5" customHeight="1" x14ac:dyDescent="0.2">
      <c r="A54" s="120"/>
      <c r="B54" s="121" t="s">
        <v>111</v>
      </c>
      <c r="C54" s="113">
        <v>1.3739545997610514</v>
      </c>
      <c r="D54" s="115">
        <v>46</v>
      </c>
      <c r="E54" s="114">
        <v>45</v>
      </c>
      <c r="F54" s="114">
        <v>40</v>
      </c>
      <c r="G54" s="114">
        <v>37</v>
      </c>
      <c r="H54" s="140">
        <v>35</v>
      </c>
      <c r="I54" s="115">
        <v>11</v>
      </c>
      <c r="J54" s="116">
        <v>31.428571428571427</v>
      </c>
    </row>
    <row r="55" spans="1:12" s="110" customFormat="1" ht="13.5" customHeight="1" x14ac:dyDescent="0.2">
      <c r="A55" s="120"/>
      <c r="B55" s="121" t="s">
        <v>112</v>
      </c>
      <c r="C55" s="113">
        <v>0.47789725209080047</v>
      </c>
      <c r="D55" s="115">
        <v>16</v>
      </c>
      <c r="E55" s="114">
        <v>19</v>
      </c>
      <c r="F55" s="114">
        <v>19</v>
      </c>
      <c r="G55" s="114">
        <v>18</v>
      </c>
      <c r="H55" s="140">
        <v>9</v>
      </c>
      <c r="I55" s="115">
        <v>7</v>
      </c>
      <c r="J55" s="116">
        <v>77.777777777777771</v>
      </c>
    </row>
    <row r="56" spans="1:12" s="110" customFormat="1" ht="13.5" customHeight="1" x14ac:dyDescent="0.2">
      <c r="A56" s="118" t="s">
        <v>113</v>
      </c>
      <c r="B56" s="122" t="s">
        <v>116</v>
      </c>
      <c r="C56" s="113">
        <v>92.741935483870961</v>
      </c>
      <c r="D56" s="115">
        <v>3105</v>
      </c>
      <c r="E56" s="114">
        <v>3249</v>
      </c>
      <c r="F56" s="114">
        <v>3244</v>
      </c>
      <c r="G56" s="114">
        <v>3087</v>
      </c>
      <c r="H56" s="140">
        <v>3059</v>
      </c>
      <c r="I56" s="115">
        <v>46</v>
      </c>
      <c r="J56" s="116">
        <v>1.5037593984962405</v>
      </c>
    </row>
    <row r="57" spans="1:12" s="110" customFormat="1" ht="13.5" customHeight="1" x14ac:dyDescent="0.2">
      <c r="A57" s="142"/>
      <c r="B57" s="124" t="s">
        <v>117</v>
      </c>
      <c r="C57" s="125">
        <v>7.1983273596176822</v>
      </c>
      <c r="D57" s="143">
        <v>241</v>
      </c>
      <c r="E57" s="144">
        <v>227</v>
      </c>
      <c r="F57" s="144">
        <v>211</v>
      </c>
      <c r="G57" s="144">
        <v>207</v>
      </c>
      <c r="H57" s="145">
        <v>195</v>
      </c>
      <c r="I57" s="143">
        <v>46</v>
      </c>
      <c r="J57" s="146">
        <v>23.589743589743591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39517</v>
      </c>
      <c r="E12" s="236">
        <v>39888</v>
      </c>
      <c r="F12" s="114">
        <v>40235</v>
      </c>
      <c r="G12" s="114">
        <v>39854</v>
      </c>
      <c r="H12" s="140">
        <v>39908</v>
      </c>
      <c r="I12" s="115">
        <v>-391</v>
      </c>
      <c r="J12" s="116">
        <v>-0.97975343289565997</v>
      </c>
    </row>
    <row r="13" spans="1:15" s="110" customFormat="1" ht="12" customHeight="1" x14ac:dyDescent="0.2">
      <c r="A13" s="118" t="s">
        <v>105</v>
      </c>
      <c r="B13" s="119" t="s">
        <v>106</v>
      </c>
      <c r="C13" s="113">
        <v>51.646126983323633</v>
      </c>
      <c r="D13" s="115">
        <v>20409</v>
      </c>
      <c r="E13" s="114">
        <v>20626</v>
      </c>
      <c r="F13" s="114">
        <v>20964</v>
      </c>
      <c r="G13" s="114">
        <v>20792</v>
      </c>
      <c r="H13" s="140">
        <v>20805</v>
      </c>
      <c r="I13" s="115">
        <v>-396</v>
      </c>
      <c r="J13" s="116">
        <v>-1.9033886085075702</v>
      </c>
    </row>
    <row r="14" spans="1:15" s="110" customFormat="1" ht="12" customHeight="1" x14ac:dyDescent="0.2">
      <c r="A14" s="118"/>
      <c r="B14" s="119" t="s">
        <v>107</v>
      </c>
      <c r="C14" s="113">
        <v>48.353873016676367</v>
      </c>
      <c r="D14" s="115">
        <v>19108</v>
      </c>
      <c r="E14" s="114">
        <v>19262</v>
      </c>
      <c r="F14" s="114">
        <v>19271</v>
      </c>
      <c r="G14" s="114">
        <v>19062</v>
      </c>
      <c r="H14" s="140">
        <v>19103</v>
      </c>
      <c r="I14" s="115">
        <v>5</v>
      </c>
      <c r="J14" s="116">
        <v>2.6173899387530754E-2</v>
      </c>
    </row>
    <row r="15" spans="1:15" s="110" customFormat="1" ht="12" customHeight="1" x14ac:dyDescent="0.2">
      <c r="A15" s="118" t="s">
        <v>105</v>
      </c>
      <c r="B15" s="121" t="s">
        <v>108</v>
      </c>
      <c r="C15" s="113">
        <v>9.841334109370651</v>
      </c>
      <c r="D15" s="115">
        <v>3889</v>
      </c>
      <c r="E15" s="114">
        <v>4066</v>
      </c>
      <c r="F15" s="114">
        <v>4145</v>
      </c>
      <c r="G15" s="114">
        <v>3818</v>
      </c>
      <c r="H15" s="140">
        <v>3976</v>
      </c>
      <c r="I15" s="115">
        <v>-87</v>
      </c>
      <c r="J15" s="116">
        <v>-2.1881287726358147</v>
      </c>
    </row>
    <row r="16" spans="1:15" s="110" customFormat="1" ht="12" customHeight="1" x14ac:dyDescent="0.2">
      <c r="A16" s="118"/>
      <c r="B16" s="121" t="s">
        <v>109</v>
      </c>
      <c r="C16" s="113">
        <v>65.255459675582657</v>
      </c>
      <c r="D16" s="115">
        <v>25787</v>
      </c>
      <c r="E16" s="114">
        <v>25990</v>
      </c>
      <c r="F16" s="114">
        <v>26335</v>
      </c>
      <c r="G16" s="114">
        <v>26377</v>
      </c>
      <c r="H16" s="140">
        <v>26448</v>
      </c>
      <c r="I16" s="115">
        <v>-661</v>
      </c>
      <c r="J16" s="116">
        <v>-2.4992437991530552</v>
      </c>
    </row>
    <row r="17" spans="1:10" s="110" customFormat="1" ht="12" customHeight="1" x14ac:dyDescent="0.2">
      <c r="A17" s="118"/>
      <c r="B17" s="121" t="s">
        <v>110</v>
      </c>
      <c r="C17" s="113">
        <v>23.574664068628692</v>
      </c>
      <c r="D17" s="115">
        <v>9316</v>
      </c>
      <c r="E17" s="114">
        <v>9289</v>
      </c>
      <c r="F17" s="114">
        <v>9217</v>
      </c>
      <c r="G17" s="114">
        <v>9149</v>
      </c>
      <c r="H17" s="140">
        <v>9002</v>
      </c>
      <c r="I17" s="115">
        <v>314</v>
      </c>
      <c r="J17" s="116">
        <v>3.4881137524994448</v>
      </c>
    </row>
    <row r="18" spans="1:10" s="110" customFormat="1" ht="12" customHeight="1" x14ac:dyDescent="0.2">
      <c r="A18" s="120"/>
      <c r="B18" s="121" t="s">
        <v>111</v>
      </c>
      <c r="C18" s="113">
        <v>1.3285421464179974</v>
      </c>
      <c r="D18" s="115">
        <v>525</v>
      </c>
      <c r="E18" s="114">
        <v>543</v>
      </c>
      <c r="F18" s="114">
        <v>538</v>
      </c>
      <c r="G18" s="114">
        <v>510</v>
      </c>
      <c r="H18" s="140">
        <v>482</v>
      </c>
      <c r="I18" s="115">
        <v>43</v>
      </c>
      <c r="J18" s="116">
        <v>8.9211618257261414</v>
      </c>
    </row>
    <row r="19" spans="1:10" s="110" customFormat="1" ht="12" customHeight="1" x14ac:dyDescent="0.2">
      <c r="A19" s="120"/>
      <c r="B19" s="121" t="s">
        <v>112</v>
      </c>
      <c r="C19" s="113">
        <v>0.41248070450692109</v>
      </c>
      <c r="D19" s="115">
        <v>163</v>
      </c>
      <c r="E19" s="114">
        <v>164</v>
      </c>
      <c r="F19" s="114">
        <v>162</v>
      </c>
      <c r="G19" s="114">
        <v>142</v>
      </c>
      <c r="H19" s="140">
        <v>132</v>
      </c>
      <c r="I19" s="115">
        <v>31</v>
      </c>
      <c r="J19" s="116">
        <v>23.484848484848484</v>
      </c>
    </row>
    <row r="20" spans="1:10" s="110" customFormat="1" ht="12" customHeight="1" x14ac:dyDescent="0.2">
      <c r="A20" s="118" t="s">
        <v>113</v>
      </c>
      <c r="B20" s="119" t="s">
        <v>181</v>
      </c>
      <c r="C20" s="113">
        <v>70.665789407090614</v>
      </c>
      <c r="D20" s="115">
        <v>27925</v>
      </c>
      <c r="E20" s="114">
        <v>28290</v>
      </c>
      <c r="F20" s="114">
        <v>28607</v>
      </c>
      <c r="G20" s="114">
        <v>28244</v>
      </c>
      <c r="H20" s="140">
        <v>28464</v>
      </c>
      <c r="I20" s="115">
        <v>-539</v>
      </c>
      <c r="J20" s="116">
        <v>-1.893620011242271</v>
      </c>
    </row>
    <row r="21" spans="1:10" s="110" customFormat="1" ht="12" customHeight="1" x14ac:dyDescent="0.2">
      <c r="A21" s="118"/>
      <c r="B21" s="119" t="s">
        <v>182</v>
      </c>
      <c r="C21" s="113">
        <v>29.334210592909379</v>
      </c>
      <c r="D21" s="115">
        <v>11592</v>
      </c>
      <c r="E21" s="114">
        <v>11598</v>
      </c>
      <c r="F21" s="114">
        <v>11628</v>
      </c>
      <c r="G21" s="114">
        <v>11610</v>
      </c>
      <c r="H21" s="140">
        <v>11444</v>
      </c>
      <c r="I21" s="115">
        <v>148</v>
      </c>
      <c r="J21" s="116">
        <v>1.2932541069556098</v>
      </c>
    </row>
    <row r="22" spans="1:10" s="110" customFormat="1" ht="12" customHeight="1" x14ac:dyDescent="0.2">
      <c r="A22" s="118" t="s">
        <v>113</v>
      </c>
      <c r="B22" s="119" t="s">
        <v>116</v>
      </c>
      <c r="C22" s="113">
        <v>91.58083862641395</v>
      </c>
      <c r="D22" s="115">
        <v>36190</v>
      </c>
      <c r="E22" s="114">
        <v>36582</v>
      </c>
      <c r="F22" s="114">
        <v>36854</v>
      </c>
      <c r="G22" s="114">
        <v>36507</v>
      </c>
      <c r="H22" s="140">
        <v>36611</v>
      </c>
      <c r="I22" s="115">
        <v>-421</v>
      </c>
      <c r="J22" s="116">
        <v>-1.1499276173827537</v>
      </c>
    </row>
    <row r="23" spans="1:10" s="110" customFormat="1" ht="12" customHeight="1" x14ac:dyDescent="0.2">
      <c r="A23" s="118"/>
      <c r="B23" s="119" t="s">
        <v>117</v>
      </c>
      <c r="C23" s="113">
        <v>8.3736113571374347</v>
      </c>
      <c r="D23" s="115">
        <v>3309</v>
      </c>
      <c r="E23" s="114">
        <v>3288</v>
      </c>
      <c r="F23" s="114">
        <v>3367</v>
      </c>
      <c r="G23" s="114">
        <v>3333</v>
      </c>
      <c r="H23" s="140">
        <v>3283</v>
      </c>
      <c r="I23" s="115">
        <v>26</v>
      </c>
      <c r="J23" s="116">
        <v>0.79195857447456597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391175</v>
      </c>
      <c r="E25" s="236">
        <v>393534</v>
      </c>
      <c r="F25" s="236">
        <v>395985</v>
      </c>
      <c r="G25" s="236">
        <v>391368</v>
      </c>
      <c r="H25" s="241">
        <v>391966</v>
      </c>
      <c r="I25" s="235">
        <v>-791</v>
      </c>
      <c r="J25" s="116">
        <v>-0.20180321762601858</v>
      </c>
    </row>
    <row r="26" spans="1:10" s="110" customFormat="1" ht="12" customHeight="1" x14ac:dyDescent="0.2">
      <c r="A26" s="118" t="s">
        <v>105</v>
      </c>
      <c r="B26" s="119" t="s">
        <v>106</v>
      </c>
      <c r="C26" s="113">
        <v>53.819645938518569</v>
      </c>
      <c r="D26" s="115">
        <v>210529</v>
      </c>
      <c r="E26" s="114">
        <v>212106</v>
      </c>
      <c r="F26" s="114">
        <v>214813</v>
      </c>
      <c r="G26" s="114">
        <v>213235</v>
      </c>
      <c r="H26" s="140">
        <v>212930</v>
      </c>
      <c r="I26" s="115">
        <v>-2401</v>
      </c>
      <c r="J26" s="116">
        <v>-1.1276006199220401</v>
      </c>
    </row>
    <row r="27" spans="1:10" s="110" customFormat="1" ht="12" customHeight="1" x14ac:dyDescent="0.2">
      <c r="A27" s="118"/>
      <c r="B27" s="119" t="s">
        <v>107</v>
      </c>
      <c r="C27" s="113">
        <v>46.180354061481431</v>
      </c>
      <c r="D27" s="115">
        <v>180646</v>
      </c>
      <c r="E27" s="114">
        <v>181428</v>
      </c>
      <c r="F27" s="114">
        <v>181172</v>
      </c>
      <c r="G27" s="114">
        <v>178133</v>
      </c>
      <c r="H27" s="140">
        <v>179036</v>
      </c>
      <c r="I27" s="115">
        <v>1610</v>
      </c>
      <c r="J27" s="116">
        <v>0.89926048392502067</v>
      </c>
    </row>
    <row r="28" spans="1:10" s="110" customFormat="1" ht="12" customHeight="1" x14ac:dyDescent="0.2">
      <c r="A28" s="118" t="s">
        <v>105</v>
      </c>
      <c r="B28" s="121" t="s">
        <v>108</v>
      </c>
      <c r="C28" s="113">
        <v>9.951044928740334</v>
      </c>
      <c r="D28" s="115">
        <v>38926</v>
      </c>
      <c r="E28" s="114">
        <v>40825</v>
      </c>
      <c r="F28" s="114">
        <v>41783</v>
      </c>
      <c r="G28" s="114">
        <v>38231</v>
      </c>
      <c r="H28" s="140">
        <v>39545</v>
      </c>
      <c r="I28" s="115">
        <v>-619</v>
      </c>
      <c r="J28" s="116">
        <v>-1.5653053483373371</v>
      </c>
    </row>
    <row r="29" spans="1:10" s="110" customFormat="1" ht="12" customHeight="1" x14ac:dyDescent="0.2">
      <c r="A29" s="118"/>
      <c r="B29" s="121" t="s">
        <v>109</v>
      </c>
      <c r="C29" s="113">
        <v>66.454144564453244</v>
      </c>
      <c r="D29" s="115">
        <v>259952</v>
      </c>
      <c r="E29" s="114">
        <v>260929</v>
      </c>
      <c r="F29" s="114">
        <v>263132</v>
      </c>
      <c r="G29" s="114">
        <v>263303</v>
      </c>
      <c r="H29" s="140">
        <v>263919</v>
      </c>
      <c r="I29" s="115">
        <v>-3967</v>
      </c>
      <c r="J29" s="116">
        <v>-1.5031126974564166</v>
      </c>
    </row>
    <row r="30" spans="1:10" s="110" customFormat="1" ht="12" customHeight="1" x14ac:dyDescent="0.2">
      <c r="A30" s="118"/>
      <c r="B30" s="121" t="s">
        <v>110</v>
      </c>
      <c r="C30" s="113">
        <v>22.314309452291173</v>
      </c>
      <c r="D30" s="115">
        <v>87288</v>
      </c>
      <c r="E30" s="114">
        <v>86718</v>
      </c>
      <c r="F30" s="114">
        <v>86129</v>
      </c>
      <c r="G30" s="114">
        <v>85057</v>
      </c>
      <c r="H30" s="140">
        <v>83962</v>
      </c>
      <c r="I30" s="115">
        <v>3326</v>
      </c>
      <c r="J30" s="116">
        <v>3.9613158333531837</v>
      </c>
    </row>
    <row r="31" spans="1:10" s="110" customFormat="1" ht="12" customHeight="1" x14ac:dyDescent="0.2">
      <c r="A31" s="120"/>
      <c r="B31" s="121" t="s">
        <v>111</v>
      </c>
      <c r="C31" s="113">
        <v>1.2805010545152424</v>
      </c>
      <c r="D31" s="115">
        <v>5009</v>
      </c>
      <c r="E31" s="114">
        <v>5062</v>
      </c>
      <c r="F31" s="114">
        <v>4941</v>
      </c>
      <c r="G31" s="114">
        <v>4777</v>
      </c>
      <c r="H31" s="140">
        <v>4540</v>
      </c>
      <c r="I31" s="115">
        <v>469</v>
      </c>
      <c r="J31" s="116">
        <v>10.330396475770925</v>
      </c>
    </row>
    <row r="32" spans="1:10" s="110" customFormat="1" ht="12" customHeight="1" x14ac:dyDescent="0.2">
      <c r="A32" s="120"/>
      <c r="B32" s="121" t="s">
        <v>112</v>
      </c>
      <c r="C32" s="113">
        <v>0.36965552502077076</v>
      </c>
      <c r="D32" s="115">
        <v>1446</v>
      </c>
      <c r="E32" s="114">
        <v>1452</v>
      </c>
      <c r="F32" s="114">
        <v>1507</v>
      </c>
      <c r="G32" s="114">
        <v>1358</v>
      </c>
      <c r="H32" s="140">
        <v>1262</v>
      </c>
      <c r="I32" s="115">
        <v>184</v>
      </c>
      <c r="J32" s="116">
        <v>14.580031695721077</v>
      </c>
    </row>
    <row r="33" spans="1:10" s="110" customFormat="1" ht="12" customHeight="1" x14ac:dyDescent="0.2">
      <c r="A33" s="118" t="s">
        <v>113</v>
      </c>
      <c r="B33" s="119" t="s">
        <v>181</v>
      </c>
      <c r="C33" s="113">
        <v>72.472934108774851</v>
      </c>
      <c r="D33" s="115">
        <v>283496</v>
      </c>
      <c r="E33" s="114">
        <v>285688</v>
      </c>
      <c r="F33" s="114">
        <v>288623</v>
      </c>
      <c r="G33" s="114">
        <v>284964</v>
      </c>
      <c r="H33" s="140">
        <v>286234</v>
      </c>
      <c r="I33" s="115">
        <v>-2738</v>
      </c>
      <c r="J33" s="116">
        <v>-0.95656001732847951</v>
      </c>
    </row>
    <row r="34" spans="1:10" s="110" customFormat="1" ht="12" customHeight="1" x14ac:dyDescent="0.2">
      <c r="A34" s="118"/>
      <c r="B34" s="119" t="s">
        <v>182</v>
      </c>
      <c r="C34" s="113">
        <v>27.527065891225156</v>
      </c>
      <c r="D34" s="115">
        <v>107679</v>
      </c>
      <c r="E34" s="114">
        <v>107846</v>
      </c>
      <c r="F34" s="114">
        <v>107362</v>
      </c>
      <c r="G34" s="114">
        <v>106404</v>
      </c>
      <c r="H34" s="140">
        <v>105732</v>
      </c>
      <c r="I34" s="115">
        <v>1947</v>
      </c>
      <c r="J34" s="116">
        <v>1.8414481897627966</v>
      </c>
    </row>
    <row r="35" spans="1:10" s="110" customFormat="1" ht="12" customHeight="1" x14ac:dyDescent="0.2">
      <c r="A35" s="118" t="s">
        <v>113</v>
      </c>
      <c r="B35" s="119" t="s">
        <v>116</v>
      </c>
      <c r="C35" s="113">
        <v>87.212117338786982</v>
      </c>
      <c r="D35" s="115">
        <v>341152</v>
      </c>
      <c r="E35" s="114">
        <v>343674</v>
      </c>
      <c r="F35" s="114">
        <v>345324</v>
      </c>
      <c r="G35" s="114">
        <v>341152</v>
      </c>
      <c r="H35" s="140">
        <v>342561</v>
      </c>
      <c r="I35" s="115">
        <v>-1409</v>
      </c>
      <c r="J35" s="116">
        <v>-0.41131360546004947</v>
      </c>
    </row>
    <row r="36" spans="1:10" s="110" customFormat="1" ht="12" customHeight="1" x14ac:dyDescent="0.2">
      <c r="A36" s="118"/>
      <c r="B36" s="119" t="s">
        <v>117</v>
      </c>
      <c r="C36" s="113">
        <v>12.760273534862913</v>
      </c>
      <c r="D36" s="115">
        <v>49915</v>
      </c>
      <c r="E36" s="114">
        <v>49752</v>
      </c>
      <c r="F36" s="114">
        <v>50555</v>
      </c>
      <c r="G36" s="114">
        <v>50103</v>
      </c>
      <c r="H36" s="140">
        <v>49294</v>
      </c>
      <c r="I36" s="115">
        <v>621</v>
      </c>
      <c r="J36" s="116">
        <v>1.2597882095183999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50271</v>
      </c>
      <c r="E64" s="236">
        <v>50666</v>
      </c>
      <c r="F64" s="236">
        <v>50930</v>
      </c>
      <c r="G64" s="236">
        <v>50227</v>
      </c>
      <c r="H64" s="140">
        <v>50394</v>
      </c>
      <c r="I64" s="115">
        <v>-123</v>
      </c>
      <c r="J64" s="116">
        <v>-0.24407667579473746</v>
      </c>
    </row>
    <row r="65" spans="1:12" s="110" customFormat="1" ht="12" customHeight="1" x14ac:dyDescent="0.2">
      <c r="A65" s="118" t="s">
        <v>105</v>
      </c>
      <c r="B65" s="119" t="s">
        <v>106</v>
      </c>
      <c r="C65" s="113">
        <v>53.675081060651273</v>
      </c>
      <c r="D65" s="235">
        <v>26983</v>
      </c>
      <c r="E65" s="236">
        <v>27229</v>
      </c>
      <c r="F65" s="236">
        <v>27529</v>
      </c>
      <c r="G65" s="236">
        <v>27177</v>
      </c>
      <c r="H65" s="140">
        <v>27234</v>
      </c>
      <c r="I65" s="115">
        <v>-251</v>
      </c>
      <c r="J65" s="116">
        <v>-0.92164206506572666</v>
      </c>
    </row>
    <row r="66" spans="1:12" s="110" customFormat="1" ht="12" customHeight="1" x14ac:dyDescent="0.2">
      <c r="A66" s="118"/>
      <c r="B66" s="119" t="s">
        <v>107</v>
      </c>
      <c r="C66" s="113">
        <v>46.324918939348727</v>
      </c>
      <c r="D66" s="235">
        <v>23288</v>
      </c>
      <c r="E66" s="236">
        <v>23437</v>
      </c>
      <c r="F66" s="236">
        <v>23401</v>
      </c>
      <c r="G66" s="236">
        <v>23050</v>
      </c>
      <c r="H66" s="140">
        <v>23160</v>
      </c>
      <c r="I66" s="115">
        <v>128</v>
      </c>
      <c r="J66" s="116">
        <v>0.55267702936096719</v>
      </c>
    </row>
    <row r="67" spans="1:12" s="110" customFormat="1" ht="12" customHeight="1" x14ac:dyDescent="0.2">
      <c r="A67" s="118" t="s">
        <v>105</v>
      </c>
      <c r="B67" s="121" t="s">
        <v>108</v>
      </c>
      <c r="C67" s="113">
        <v>10.027650136261462</v>
      </c>
      <c r="D67" s="235">
        <v>5041</v>
      </c>
      <c r="E67" s="236">
        <v>5237</v>
      </c>
      <c r="F67" s="236">
        <v>5352</v>
      </c>
      <c r="G67" s="236">
        <v>4946</v>
      </c>
      <c r="H67" s="140">
        <v>5110</v>
      </c>
      <c r="I67" s="115">
        <v>-69</v>
      </c>
      <c r="J67" s="116">
        <v>-1.350293542074364</v>
      </c>
    </row>
    <row r="68" spans="1:12" s="110" customFormat="1" ht="12" customHeight="1" x14ac:dyDescent="0.2">
      <c r="A68" s="118"/>
      <c r="B68" s="121" t="s">
        <v>109</v>
      </c>
      <c r="C68" s="113">
        <v>66.328499532533669</v>
      </c>
      <c r="D68" s="235">
        <v>33344</v>
      </c>
      <c r="E68" s="236">
        <v>33562</v>
      </c>
      <c r="F68" s="236">
        <v>33844</v>
      </c>
      <c r="G68" s="236">
        <v>33692</v>
      </c>
      <c r="H68" s="140">
        <v>33893</v>
      </c>
      <c r="I68" s="115">
        <v>-549</v>
      </c>
      <c r="J68" s="116">
        <v>-1.6198034992476322</v>
      </c>
    </row>
    <row r="69" spans="1:12" s="110" customFormat="1" ht="12" customHeight="1" x14ac:dyDescent="0.2">
      <c r="A69" s="118"/>
      <c r="B69" s="121" t="s">
        <v>110</v>
      </c>
      <c r="C69" s="113">
        <v>22.454297706431142</v>
      </c>
      <c r="D69" s="235">
        <v>11288</v>
      </c>
      <c r="E69" s="236">
        <v>11258</v>
      </c>
      <c r="F69" s="236">
        <v>11139</v>
      </c>
      <c r="G69" s="236">
        <v>11015</v>
      </c>
      <c r="H69" s="140">
        <v>10858</v>
      </c>
      <c r="I69" s="115">
        <v>430</v>
      </c>
      <c r="J69" s="116">
        <v>3.9602136673420518</v>
      </c>
    </row>
    <row r="70" spans="1:12" s="110" customFormat="1" ht="12" customHeight="1" x14ac:dyDescent="0.2">
      <c r="A70" s="120"/>
      <c r="B70" s="121" t="s">
        <v>111</v>
      </c>
      <c r="C70" s="113">
        <v>1.1895526247737265</v>
      </c>
      <c r="D70" s="235">
        <v>598</v>
      </c>
      <c r="E70" s="236">
        <v>609</v>
      </c>
      <c r="F70" s="236">
        <v>595</v>
      </c>
      <c r="G70" s="236">
        <v>574</v>
      </c>
      <c r="H70" s="140">
        <v>533</v>
      </c>
      <c r="I70" s="115">
        <v>65</v>
      </c>
      <c r="J70" s="116">
        <v>12.195121951219512</v>
      </c>
    </row>
    <row r="71" spans="1:12" s="110" customFormat="1" ht="12" customHeight="1" x14ac:dyDescent="0.2">
      <c r="A71" s="120"/>
      <c r="B71" s="121" t="s">
        <v>112</v>
      </c>
      <c r="C71" s="113">
        <v>0.33219947882476974</v>
      </c>
      <c r="D71" s="235">
        <v>167</v>
      </c>
      <c r="E71" s="236">
        <v>179</v>
      </c>
      <c r="F71" s="236">
        <v>189</v>
      </c>
      <c r="G71" s="236">
        <v>176</v>
      </c>
      <c r="H71" s="140">
        <v>142</v>
      </c>
      <c r="I71" s="115">
        <v>25</v>
      </c>
      <c r="J71" s="116">
        <v>17.6056338028169</v>
      </c>
    </row>
    <row r="72" spans="1:12" s="110" customFormat="1" ht="12" customHeight="1" x14ac:dyDescent="0.2">
      <c r="A72" s="118" t="s">
        <v>113</v>
      </c>
      <c r="B72" s="119" t="s">
        <v>181</v>
      </c>
      <c r="C72" s="113">
        <v>72.775556483857486</v>
      </c>
      <c r="D72" s="235">
        <v>36585</v>
      </c>
      <c r="E72" s="236">
        <v>36945</v>
      </c>
      <c r="F72" s="236">
        <v>37240</v>
      </c>
      <c r="G72" s="236">
        <v>36694</v>
      </c>
      <c r="H72" s="140">
        <v>36906</v>
      </c>
      <c r="I72" s="115">
        <v>-321</v>
      </c>
      <c r="J72" s="116">
        <v>-0.86977727198829458</v>
      </c>
    </row>
    <row r="73" spans="1:12" s="110" customFormat="1" ht="12" customHeight="1" x14ac:dyDescent="0.2">
      <c r="A73" s="118"/>
      <c r="B73" s="119" t="s">
        <v>182</v>
      </c>
      <c r="C73" s="113">
        <v>27.224443516142507</v>
      </c>
      <c r="D73" s="115">
        <v>13686</v>
      </c>
      <c r="E73" s="114">
        <v>13721</v>
      </c>
      <c r="F73" s="114">
        <v>13690</v>
      </c>
      <c r="G73" s="114">
        <v>13533</v>
      </c>
      <c r="H73" s="140">
        <v>13488</v>
      </c>
      <c r="I73" s="115">
        <v>198</v>
      </c>
      <c r="J73" s="116">
        <v>1.4679715302491103</v>
      </c>
    </row>
    <row r="74" spans="1:12" s="110" customFormat="1" ht="12" customHeight="1" x14ac:dyDescent="0.2">
      <c r="A74" s="118" t="s">
        <v>113</v>
      </c>
      <c r="B74" s="119" t="s">
        <v>116</v>
      </c>
      <c r="C74" s="113">
        <v>92.110759682520737</v>
      </c>
      <c r="D74" s="115">
        <v>46305</v>
      </c>
      <c r="E74" s="114">
        <v>46698</v>
      </c>
      <c r="F74" s="114">
        <v>46915</v>
      </c>
      <c r="G74" s="114">
        <v>46273</v>
      </c>
      <c r="H74" s="140">
        <v>46492</v>
      </c>
      <c r="I74" s="115">
        <v>-187</v>
      </c>
      <c r="J74" s="116">
        <v>-0.4022197367288996</v>
      </c>
    </row>
    <row r="75" spans="1:12" s="110" customFormat="1" ht="12" customHeight="1" x14ac:dyDescent="0.2">
      <c r="A75" s="142"/>
      <c r="B75" s="124" t="s">
        <v>117</v>
      </c>
      <c r="C75" s="125">
        <v>7.8613912593741917</v>
      </c>
      <c r="D75" s="143">
        <v>3952</v>
      </c>
      <c r="E75" s="144">
        <v>3951</v>
      </c>
      <c r="F75" s="144">
        <v>4002</v>
      </c>
      <c r="G75" s="144">
        <v>3934</v>
      </c>
      <c r="H75" s="145">
        <v>3883</v>
      </c>
      <c r="I75" s="143">
        <v>69</v>
      </c>
      <c r="J75" s="146">
        <v>1.7769765645119753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39517</v>
      </c>
      <c r="G11" s="114">
        <v>39888</v>
      </c>
      <c r="H11" s="114">
        <v>40235</v>
      </c>
      <c r="I11" s="114">
        <v>39854</v>
      </c>
      <c r="J11" s="140">
        <v>39908</v>
      </c>
      <c r="K11" s="114">
        <v>-391</v>
      </c>
      <c r="L11" s="116">
        <v>-0.97975343289565997</v>
      </c>
    </row>
    <row r="12" spans="1:17" s="110" customFormat="1" ht="24.95" customHeight="1" x14ac:dyDescent="0.2">
      <c r="A12" s="604" t="s">
        <v>185</v>
      </c>
      <c r="B12" s="605"/>
      <c r="C12" s="605"/>
      <c r="D12" s="606"/>
      <c r="E12" s="113">
        <v>51.646126983323633</v>
      </c>
      <c r="F12" s="115">
        <v>20409</v>
      </c>
      <c r="G12" s="114">
        <v>20626</v>
      </c>
      <c r="H12" s="114">
        <v>20964</v>
      </c>
      <c r="I12" s="114">
        <v>20792</v>
      </c>
      <c r="J12" s="140">
        <v>20805</v>
      </c>
      <c r="K12" s="114">
        <v>-396</v>
      </c>
      <c r="L12" s="116">
        <v>-1.9033886085075702</v>
      </c>
    </row>
    <row r="13" spans="1:17" s="110" customFormat="1" ht="15" customHeight="1" x14ac:dyDescent="0.2">
      <c r="A13" s="120"/>
      <c r="B13" s="612" t="s">
        <v>107</v>
      </c>
      <c r="C13" s="612"/>
      <c r="E13" s="113">
        <v>48.353873016676367</v>
      </c>
      <c r="F13" s="115">
        <v>19108</v>
      </c>
      <c r="G13" s="114">
        <v>19262</v>
      </c>
      <c r="H13" s="114">
        <v>19271</v>
      </c>
      <c r="I13" s="114">
        <v>19062</v>
      </c>
      <c r="J13" s="140">
        <v>19103</v>
      </c>
      <c r="K13" s="114">
        <v>5</v>
      </c>
      <c r="L13" s="116">
        <v>2.6173899387530754E-2</v>
      </c>
    </row>
    <row r="14" spans="1:17" s="110" customFormat="1" ht="24.95" customHeight="1" x14ac:dyDescent="0.2">
      <c r="A14" s="604" t="s">
        <v>186</v>
      </c>
      <c r="B14" s="605"/>
      <c r="C14" s="605"/>
      <c r="D14" s="606"/>
      <c r="E14" s="113">
        <v>9.841334109370651</v>
      </c>
      <c r="F14" s="115">
        <v>3889</v>
      </c>
      <c r="G14" s="114">
        <v>4066</v>
      </c>
      <c r="H14" s="114">
        <v>4145</v>
      </c>
      <c r="I14" s="114">
        <v>3818</v>
      </c>
      <c r="J14" s="140">
        <v>3976</v>
      </c>
      <c r="K14" s="114">
        <v>-87</v>
      </c>
      <c r="L14" s="116">
        <v>-2.1881287726358147</v>
      </c>
    </row>
    <row r="15" spans="1:17" s="110" customFormat="1" ht="15" customHeight="1" x14ac:dyDescent="0.2">
      <c r="A15" s="120"/>
      <c r="B15" s="119"/>
      <c r="C15" s="258" t="s">
        <v>106</v>
      </c>
      <c r="E15" s="113">
        <v>53.43275906402674</v>
      </c>
      <c r="F15" s="115">
        <v>2078</v>
      </c>
      <c r="G15" s="114">
        <v>2173</v>
      </c>
      <c r="H15" s="114">
        <v>2271</v>
      </c>
      <c r="I15" s="114">
        <v>2102</v>
      </c>
      <c r="J15" s="140">
        <v>2152</v>
      </c>
      <c r="K15" s="114">
        <v>-74</v>
      </c>
      <c r="L15" s="116">
        <v>-3.4386617100371746</v>
      </c>
    </row>
    <row r="16" spans="1:17" s="110" customFormat="1" ht="15" customHeight="1" x14ac:dyDescent="0.2">
      <c r="A16" s="120"/>
      <c r="B16" s="119"/>
      <c r="C16" s="258" t="s">
        <v>107</v>
      </c>
      <c r="E16" s="113">
        <v>46.56724093597326</v>
      </c>
      <c r="F16" s="115">
        <v>1811</v>
      </c>
      <c r="G16" s="114">
        <v>1893</v>
      </c>
      <c r="H16" s="114">
        <v>1874</v>
      </c>
      <c r="I16" s="114">
        <v>1716</v>
      </c>
      <c r="J16" s="140">
        <v>1824</v>
      </c>
      <c r="K16" s="114">
        <v>-13</v>
      </c>
      <c r="L16" s="116">
        <v>-0.71271929824561409</v>
      </c>
    </row>
    <row r="17" spans="1:12" s="110" customFormat="1" ht="15" customHeight="1" x14ac:dyDescent="0.2">
      <c r="A17" s="120"/>
      <c r="B17" s="121" t="s">
        <v>109</v>
      </c>
      <c r="C17" s="258"/>
      <c r="E17" s="113">
        <v>65.255459675582657</v>
      </c>
      <c r="F17" s="115">
        <v>25787</v>
      </c>
      <c r="G17" s="114">
        <v>25990</v>
      </c>
      <c r="H17" s="114">
        <v>26335</v>
      </c>
      <c r="I17" s="114">
        <v>26377</v>
      </c>
      <c r="J17" s="140">
        <v>26448</v>
      </c>
      <c r="K17" s="114">
        <v>-661</v>
      </c>
      <c r="L17" s="116">
        <v>-2.4992437991530552</v>
      </c>
    </row>
    <row r="18" spans="1:12" s="110" customFormat="1" ht="15" customHeight="1" x14ac:dyDescent="0.2">
      <c r="A18" s="120"/>
      <c r="B18" s="119"/>
      <c r="C18" s="258" t="s">
        <v>106</v>
      </c>
      <c r="E18" s="113">
        <v>51.902121223872491</v>
      </c>
      <c r="F18" s="115">
        <v>13384</v>
      </c>
      <c r="G18" s="114">
        <v>13494</v>
      </c>
      <c r="H18" s="114">
        <v>13748</v>
      </c>
      <c r="I18" s="114">
        <v>13793</v>
      </c>
      <c r="J18" s="140">
        <v>13833</v>
      </c>
      <c r="K18" s="114">
        <v>-449</v>
      </c>
      <c r="L18" s="116">
        <v>-3.2458613460565315</v>
      </c>
    </row>
    <row r="19" spans="1:12" s="110" customFormat="1" ht="15" customHeight="1" x14ac:dyDescent="0.2">
      <c r="A19" s="120"/>
      <c r="B19" s="119"/>
      <c r="C19" s="258" t="s">
        <v>107</v>
      </c>
      <c r="E19" s="113">
        <v>48.097878776127509</v>
      </c>
      <c r="F19" s="115">
        <v>12403</v>
      </c>
      <c r="G19" s="114">
        <v>12496</v>
      </c>
      <c r="H19" s="114">
        <v>12587</v>
      </c>
      <c r="I19" s="114">
        <v>12584</v>
      </c>
      <c r="J19" s="140">
        <v>12615</v>
      </c>
      <c r="K19" s="114">
        <v>-212</v>
      </c>
      <c r="L19" s="116">
        <v>-1.6805390408244154</v>
      </c>
    </row>
    <row r="20" spans="1:12" s="110" customFormat="1" ht="15" customHeight="1" x14ac:dyDescent="0.2">
      <c r="A20" s="120"/>
      <c r="B20" s="121" t="s">
        <v>110</v>
      </c>
      <c r="C20" s="258"/>
      <c r="E20" s="113">
        <v>23.574664068628692</v>
      </c>
      <c r="F20" s="115">
        <v>9316</v>
      </c>
      <c r="G20" s="114">
        <v>9289</v>
      </c>
      <c r="H20" s="114">
        <v>9217</v>
      </c>
      <c r="I20" s="114">
        <v>9149</v>
      </c>
      <c r="J20" s="140">
        <v>9002</v>
      </c>
      <c r="K20" s="114">
        <v>314</v>
      </c>
      <c r="L20" s="116">
        <v>3.4881137524994448</v>
      </c>
    </row>
    <row r="21" spans="1:12" s="110" customFormat="1" ht="15" customHeight="1" x14ac:dyDescent="0.2">
      <c r="A21" s="120"/>
      <c r="B21" s="119"/>
      <c r="C21" s="258" t="s">
        <v>106</v>
      </c>
      <c r="E21" s="113">
        <v>49.710176041219405</v>
      </c>
      <c r="F21" s="115">
        <v>4631</v>
      </c>
      <c r="G21" s="114">
        <v>4635</v>
      </c>
      <c r="H21" s="114">
        <v>4616</v>
      </c>
      <c r="I21" s="114">
        <v>4589</v>
      </c>
      <c r="J21" s="140">
        <v>4514</v>
      </c>
      <c r="K21" s="114">
        <v>117</v>
      </c>
      <c r="L21" s="116">
        <v>2.5919361984935754</v>
      </c>
    </row>
    <row r="22" spans="1:12" s="110" customFormat="1" ht="15" customHeight="1" x14ac:dyDescent="0.2">
      <c r="A22" s="120"/>
      <c r="B22" s="119"/>
      <c r="C22" s="258" t="s">
        <v>107</v>
      </c>
      <c r="E22" s="113">
        <v>50.289823958780595</v>
      </c>
      <c r="F22" s="115">
        <v>4685</v>
      </c>
      <c r="G22" s="114">
        <v>4654</v>
      </c>
      <c r="H22" s="114">
        <v>4601</v>
      </c>
      <c r="I22" s="114">
        <v>4560</v>
      </c>
      <c r="J22" s="140">
        <v>4488</v>
      </c>
      <c r="K22" s="114">
        <v>197</v>
      </c>
      <c r="L22" s="116">
        <v>4.3894830659536543</v>
      </c>
    </row>
    <row r="23" spans="1:12" s="110" customFormat="1" ht="15" customHeight="1" x14ac:dyDescent="0.2">
      <c r="A23" s="120"/>
      <c r="B23" s="121" t="s">
        <v>111</v>
      </c>
      <c r="C23" s="258"/>
      <c r="E23" s="113">
        <v>1.3285421464179974</v>
      </c>
      <c r="F23" s="115">
        <v>525</v>
      </c>
      <c r="G23" s="114">
        <v>543</v>
      </c>
      <c r="H23" s="114">
        <v>538</v>
      </c>
      <c r="I23" s="114">
        <v>510</v>
      </c>
      <c r="J23" s="140">
        <v>482</v>
      </c>
      <c r="K23" s="114">
        <v>43</v>
      </c>
      <c r="L23" s="116">
        <v>8.9211618257261414</v>
      </c>
    </row>
    <row r="24" spans="1:12" s="110" customFormat="1" ht="15" customHeight="1" x14ac:dyDescent="0.2">
      <c r="A24" s="120"/>
      <c r="B24" s="119"/>
      <c r="C24" s="258" t="s">
        <v>106</v>
      </c>
      <c r="E24" s="113">
        <v>60.19047619047619</v>
      </c>
      <c r="F24" s="115">
        <v>316</v>
      </c>
      <c r="G24" s="114">
        <v>324</v>
      </c>
      <c r="H24" s="114">
        <v>329</v>
      </c>
      <c r="I24" s="114">
        <v>308</v>
      </c>
      <c r="J24" s="140">
        <v>306</v>
      </c>
      <c r="K24" s="114">
        <v>10</v>
      </c>
      <c r="L24" s="116">
        <v>3.2679738562091503</v>
      </c>
    </row>
    <row r="25" spans="1:12" s="110" customFormat="1" ht="15" customHeight="1" x14ac:dyDescent="0.2">
      <c r="A25" s="120"/>
      <c r="B25" s="119"/>
      <c r="C25" s="258" t="s">
        <v>107</v>
      </c>
      <c r="E25" s="113">
        <v>39.80952380952381</v>
      </c>
      <c r="F25" s="115">
        <v>209</v>
      </c>
      <c r="G25" s="114">
        <v>219</v>
      </c>
      <c r="H25" s="114">
        <v>209</v>
      </c>
      <c r="I25" s="114">
        <v>202</v>
      </c>
      <c r="J25" s="140">
        <v>176</v>
      </c>
      <c r="K25" s="114">
        <v>33</v>
      </c>
      <c r="L25" s="116">
        <v>18.75</v>
      </c>
    </row>
    <row r="26" spans="1:12" s="110" customFormat="1" ht="15" customHeight="1" x14ac:dyDescent="0.2">
      <c r="A26" s="120"/>
      <c r="C26" s="121" t="s">
        <v>187</v>
      </c>
      <c r="D26" s="110" t="s">
        <v>188</v>
      </c>
      <c r="E26" s="113">
        <v>0.41248070450692109</v>
      </c>
      <c r="F26" s="115">
        <v>163</v>
      </c>
      <c r="G26" s="114">
        <v>164</v>
      </c>
      <c r="H26" s="114">
        <v>162</v>
      </c>
      <c r="I26" s="114">
        <v>142</v>
      </c>
      <c r="J26" s="140">
        <v>132</v>
      </c>
      <c r="K26" s="114">
        <v>31</v>
      </c>
      <c r="L26" s="116">
        <v>23.484848484848484</v>
      </c>
    </row>
    <row r="27" spans="1:12" s="110" customFormat="1" ht="15" customHeight="1" x14ac:dyDescent="0.2">
      <c r="A27" s="120"/>
      <c r="B27" s="119"/>
      <c r="D27" s="259" t="s">
        <v>106</v>
      </c>
      <c r="E27" s="113">
        <v>45.398773006134967</v>
      </c>
      <c r="F27" s="115">
        <v>74</v>
      </c>
      <c r="G27" s="114">
        <v>71</v>
      </c>
      <c r="H27" s="114">
        <v>73</v>
      </c>
      <c r="I27" s="114">
        <v>60</v>
      </c>
      <c r="J27" s="140">
        <v>66</v>
      </c>
      <c r="K27" s="114">
        <v>8</v>
      </c>
      <c r="L27" s="116">
        <v>12.121212121212121</v>
      </c>
    </row>
    <row r="28" spans="1:12" s="110" customFormat="1" ht="15" customHeight="1" x14ac:dyDescent="0.2">
      <c r="A28" s="120"/>
      <c r="B28" s="119"/>
      <c r="D28" s="259" t="s">
        <v>107</v>
      </c>
      <c r="E28" s="113">
        <v>54.601226993865033</v>
      </c>
      <c r="F28" s="115">
        <v>89</v>
      </c>
      <c r="G28" s="114">
        <v>93</v>
      </c>
      <c r="H28" s="114">
        <v>89</v>
      </c>
      <c r="I28" s="114">
        <v>82</v>
      </c>
      <c r="J28" s="140">
        <v>66</v>
      </c>
      <c r="K28" s="114">
        <v>23</v>
      </c>
      <c r="L28" s="116">
        <v>34.848484848484851</v>
      </c>
    </row>
    <row r="29" spans="1:12" s="110" customFormat="1" ht="24.95" customHeight="1" x14ac:dyDescent="0.2">
      <c r="A29" s="604" t="s">
        <v>189</v>
      </c>
      <c r="B29" s="605"/>
      <c r="C29" s="605"/>
      <c r="D29" s="606"/>
      <c r="E29" s="113">
        <v>91.58083862641395</v>
      </c>
      <c r="F29" s="115">
        <v>36190</v>
      </c>
      <c r="G29" s="114">
        <v>36582</v>
      </c>
      <c r="H29" s="114">
        <v>36854</v>
      </c>
      <c r="I29" s="114">
        <v>36507</v>
      </c>
      <c r="J29" s="140">
        <v>36611</v>
      </c>
      <c r="K29" s="114">
        <v>-421</v>
      </c>
      <c r="L29" s="116">
        <v>-1.1499276173827537</v>
      </c>
    </row>
    <row r="30" spans="1:12" s="110" customFormat="1" ht="15" customHeight="1" x14ac:dyDescent="0.2">
      <c r="A30" s="120"/>
      <c r="B30" s="119"/>
      <c r="C30" s="258" t="s">
        <v>106</v>
      </c>
      <c r="E30" s="113">
        <v>50.270793036750483</v>
      </c>
      <c r="F30" s="115">
        <v>18193</v>
      </c>
      <c r="G30" s="114">
        <v>18417</v>
      </c>
      <c r="H30" s="114">
        <v>18656</v>
      </c>
      <c r="I30" s="114">
        <v>18502</v>
      </c>
      <c r="J30" s="140">
        <v>18554</v>
      </c>
      <c r="K30" s="114">
        <v>-361</v>
      </c>
      <c r="L30" s="116">
        <v>-1.9456720922712083</v>
      </c>
    </row>
    <row r="31" spans="1:12" s="110" customFormat="1" ht="15" customHeight="1" x14ac:dyDescent="0.2">
      <c r="A31" s="120"/>
      <c r="B31" s="119"/>
      <c r="C31" s="258" t="s">
        <v>107</v>
      </c>
      <c r="E31" s="113">
        <v>49.729206963249517</v>
      </c>
      <c r="F31" s="115">
        <v>17997</v>
      </c>
      <c r="G31" s="114">
        <v>18165</v>
      </c>
      <c r="H31" s="114">
        <v>18198</v>
      </c>
      <c r="I31" s="114">
        <v>18005</v>
      </c>
      <c r="J31" s="140">
        <v>18057</v>
      </c>
      <c r="K31" s="114">
        <v>-60</v>
      </c>
      <c r="L31" s="116">
        <v>-0.33228110981890679</v>
      </c>
    </row>
    <row r="32" spans="1:12" s="110" customFormat="1" ht="15" customHeight="1" x14ac:dyDescent="0.2">
      <c r="A32" s="120"/>
      <c r="B32" s="119" t="s">
        <v>117</v>
      </c>
      <c r="C32" s="258"/>
      <c r="E32" s="113">
        <v>8.3736113571374347</v>
      </c>
      <c r="F32" s="115">
        <v>3309</v>
      </c>
      <c r="G32" s="114">
        <v>3288</v>
      </c>
      <c r="H32" s="114">
        <v>3367</v>
      </c>
      <c r="I32" s="114">
        <v>3333</v>
      </c>
      <c r="J32" s="140">
        <v>3283</v>
      </c>
      <c r="K32" s="114">
        <v>26</v>
      </c>
      <c r="L32" s="116">
        <v>0.79195857447456597</v>
      </c>
    </row>
    <row r="33" spans="1:12" s="110" customFormat="1" ht="15" customHeight="1" x14ac:dyDescent="0.2">
      <c r="A33" s="120"/>
      <c r="B33" s="119"/>
      <c r="C33" s="258" t="s">
        <v>106</v>
      </c>
      <c r="E33" s="113">
        <v>66.485343003928676</v>
      </c>
      <c r="F33" s="115">
        <v>2200</v>
      </c>
      <c r="G33" s="114">
        <v>2193</v>
      </c>
      <c r="H33" s="114">
        <v>2296</v>
      </c>
      <c r="I33" s="114">
        <v>2279</v>
      </c>
      <c r="J33" s="140">
        <v>2240</v>
      </c>
      <c r="K33" s="114">
        <v>-40</v>
      </c>
      <c r="L33" s="116">
        <v>-1.7857142857142858</v>
      </c>
    </row>
    <row r="34" spans="1:12" s="110" customFormat="1" ht="15" customHeight="1" x14ac:dyDescent="0.2">
      <c r="A34" s="120"/>
      <c r="B34" s="119"/>
      <c r="C34" s="258" t="s">
        <v>107</v>
      </c>
      <c r="E34" s="113">
        <v>33.514656996071324</v>
      </c>
      <c r="F34" s="115">
        <v>1109</v>
      </c>
      <c r="G34" s="114">
        <v>1095</v>
      </c>
      <c r="H34" s="114">
        <v>1071</v>
      </c>
      <c r="I34" s="114">
        <v>1054</v>
      </c>
      <c r="J34" s="140">
        <v>1043</v>
      </c>
      <c r="K34" s="114">
        <v>66</v>
      </c>
      <c r="L34" s="116">
        <v>6.3279002876318309</v>
      </c>
    </row>
    <row r="35" spans="1:12" s="110" customFormat="1" ht="24.95" customHeight="1" x14ac:dyDescent="0.2">
      <c r="A35" s="604" t="s">
        <v>190</v>
      </c>
      <c r="B35" s="605"/>
      <c r="C35" s="605"/>
      <c r="D35" s="606"/>
      <c r="E35" s="113">
        <v>70.665789407090614</v>
      </c>
      <c r="F35" s="115">
        <v>27925</v>
      </c>
      <c r="G35" s="114">
        <v>28290</v>
      </c>
      <c r="H35" s="114">
        <v>28607</v>
      </c>
      <c r="I35" s="114">
        <v>28244</v>
      </c>
      <c r="J35" s="140">
        <v>28464</v>
      </c>
      <c r="K35" s="114">
        <v>-539</v>
      </c>
      <c r="L35" s="116">
        <v>-1.893620011242271</v>
      </c>
    </row>
    <row r="36" spans="1:12" s="110" customFormat="1" ht="15" customHeight="1" x14ac:dyDescent="0.2">
      <c r="A36" s="120"/>
      <c r="B36" s="119"/>
      <c r="C36" s="258" t="s">
        <v>106</v>
      </c>
      <c r="E36" s="113">
        <v>66.542524619516556</v>
      </c>
      <c r="F36" s="115">
        <v>18582</v>
      </c>
      <c r="G36" s="114">
        <v>18779</v>
      </c>
      <c r="H36" s="114">
        <v>19089</v>
      </c>
      <c r="I36" s="114">
        <v>18917</v>
      </c>
      <c r="J36" s="140">
        <v>19016</v>
      </c>
      <c r="K36" s="114">
        <v>-434</v>
      </c>
      <c r="L36" s="116">
        <v>-2.2822885990744637</v>
      </c>
    </row>
    <row r="37" spans="1:12" s="110" customFormat="1" ht="15" customHeight="1" x14ac:dyDescent="0.2">
      <c r="A37" s="120"/>
      <c r="B37" s="119"/>
      <c r="C37" s="258" t="s">
        <v>107</v>
      </c>
      <c r="E37" s="113">
        <v>33.457475380483437</v>
      </c>
      <c r="F37" s="115">
        <v>9343</v>
      </c>
      <c r="G37" s="114">
        <v>9511</v>
      </c>
      <c r="H37" s="114">
        <v>9518</v>
      </c>
      <c r="I37" s="114">
        <v>9327</v>
      </c>
      <c r="J37" s="140">
        <v>9448</v>
      </c>
      <c r="K37" s="114">
        <v>-105</v>
      </c>
      <c r="L37" s="116">
        <v>-1.1113463166807791</v>
      </c>
    </row>
    <row r="38" spans="1:12" s="110" customFormat="1" ht="15" customHeight="1" x14ac:dyDescent="0.2">
      <c r="A38" s="120"/>
      <c r="B38" s="119" t="s">
        <v>182</v>
      </c>
      <c r="C38" s="258"/>
      <c r="E38" s="113">
        <v>29.334210592909379</v>
      </c>
      <c r="F38" s="115">
        <v>11592</v>
      </c>
      <c r="G38" s="114">
        <v>11598</v>
      </c>
      <c r="H38" s="114">
        <v>11628</v>
      </c>
      <c r="I38" s="114">
        <v>11610</v>
      </c>
      <c r="J38" s="140">
        <v>11444</v>
      </c>
      <c r="K38" s="114">
        <v>148</v>
      </c>
      <c r="L38" s="116">
        <v>1.2932541069556098</v>
      </c>
    </row>
    <row r="39" spans="1:12" s="110" customFormat="1" ht="15" customHeight="1" x14ac:dyDescent="0.2">
      <c r="A39" s="120"/>
      <c r="B39" s="119"/>
      <c r="C39" s="258" t="s">
        <v>106</v>
      </c>
      <c r="E39" s="113">
        <v>15.760869565217391</v>
      </c>
      <c r="F39" s="115">
        <v>1827</v>
      </c>
      <c r="G39" s="114">
        <v>1847</v>
      </c>
      <c r="H39" s="114">
        <v>1875</v>
      </c>
      <c r="I39" s="114">
        <v>1875</v>
      </c>
      <c r="J39" s="140">
        <v>1789</v>
      </c>
      <c r="K39" s="114">
        <v>38</v>
      </c>
      <c r="L39" s="116">
        <v>2.1240916713247624</v>
      </c>
    </row>
    <row r="40" spans="1:12" s="110" customFormat="1" ht="15" customHeight="1" x14ac:dyDescent="0.2">
      <c r="A40" s="120"/>
      <c r="B40" s="119"/>
      <c r="C40" s="258" t="s">
        <v>107</v>
      </c>
      <c r="E40" s="113">
        <v>84.239130434782609</v>
      </c>
      <c r="F40" s="115">
        <v>9765</v>
      </c>
      <c r="G40" s="114">
        <v>9751</v>
      </c>
      <c r="H40" s="114">
        <v>9753</v>
      </c>
      <c r="I40" s="114">
        <v>9735</v>
      </c>
      <c r="J40" s="140">
        <v>9655</v>
      </c>
      <c r="K40" s="114">
        <v>110</v>
      </c>
      <c r="L40" s="116">
        <v>1.1393060590367685</v>
      </c>
    </row>
    <row r="41" spans="1:12" s="110" customFormat="1" ht="24.75" customHeight="1" x14ac:dyDescent="0.2">
      <c r="A41" s="604" t="s">
        <v>518</v>
      </c>
      <c r="B41" s="605"/>
      <c r="C41" s="605"/>
      <c r="D41" s="606"/>
      <c r="E41" s="113">
        <v>4.8662600905939213</v>
      </c>
      <c r="F41" s="115">
        <v>1923</v>
      </c>
      <c r="G41" s="114">
        <v>2068</v>
      </c>
      <c r="H41" s="114">
        <v>2027</v>
      </c>
      <c r="I41" s="114">
        <v>1668</v>
      </c>
      <c r="J41" s="140">
        <v>1903</v>
      </c>
      <c r="K41" s="114">
        <v>20</v>
      </c>
      <c r="L41" s="116">
        <v>1.0509721492380453</v>
      </c>
    </row>
    <row r="42" spans="1:12" s="110" customFormat="1" ht="15" customHeight="1" x14ac:dyDescent="0.2">
      <c r="A42" s="120"/>
      <c r="B42" s="119"/>
      <c r="C42" s="258" t="s">
        <v>106</v>
      </c>
      <c r="E42" s="113">
        <v>52.262090483619346</v>
      </c>
      <c r="F42" s="115">
        <v>1005</v>
      </c>
      <c r="G42" s="114">
        <v>1121</v>
      </c>
      <c r="H42" s="114">
        <v>1125</v>
      </c>
      <c r="I42" s="114">
        <v>910</v>
      </c>
      <c r="J42" s="140">
        <v>1030</v>
      </c>
      <c r="K42" s="114">
        <v>-25</v>
      </c>
      <c r="L42" s="116">
        <v>-2.4271844660194173</v>
      </c>
    </row>
    <row r="43" spans="1:12" s="110" customFormat="1" ht="15" customHeight="1" x14ac:dyDescent="0.2">
      <c r="A43" s="123"/>
      <c r="B43" s="124"/>
      <c r="C43" s="260" t="s">
        <v>107</v>
      </c>
      <c r="D43" s="261"/>
      <c r="E43" s="125">
        <v>47.737909516380654</v>
      </c>
      <c r="F43" s="143">
        <v>918</v>
      </c>
      <c r="G43" s="144">
        <v>947</v>
      </c>
      <c r="H43" s="144">
        <v>902</v>
      </c>
      <c r="I43" s="144">
        <v>758</v>
      </c>
      <c r="J43" s="145">
        <v>873</v>
      </c>
      <c r="K43" s="144">
        <v>45</v>
      </c>
      <c r="L43" s="146">
        <v>5.1546391752577323</v>
      </c>
    </row>
    <row r="44" spans="1:12" s="110" customFormat="1" ht="45.75" customHeight="1" x14ac:dyDescent="0.2">
      <c r="A44" s="604" t="s">
        <v>191</v>
      </c>
      <c r="B44" s="605"/>
      <c r="C44" s="605"/>
      <c r="D44" s="606"/>
      <c r="E44" s="113">
        <v>3.1682566996482526</v>
      </c>
      <c r="F44" s="115">
        <v>1252</v>
      </c>
      <c r="G44" s="114">
        <v>1267</v>
      </c>
      <c r="H44" s="114">
        <v>1278</v>
      </c>
      <c r="I44" s="114">
        <v>1251</v>
      </c>
      <c r="J44" s="140">
        <v>1263</v>
      </c>
      <c r="K44" s="114">
        <v>-11</v>
      </c>
      <c r="L44" s="116">
        <v>-0.87094220110847187</v>
      </c>
    </row>
    <row r="45" spans="1:12" s="110" customFormat="1" ht="15" customHeight="1" x14ac:dyDescent="0.2">
      <c r="A45" s="120"/>
      <c r="B45" s="119"/>
      <c r="C45" s="258" t="s">
        <v>106</v>
      </c>
      <c r="E45" s="113">
        <v>61.421725239616613</v>
      </c>
      <c r="F45" s="115">
        <v>769</v>
      </c>
      <c r="G45" s="114">
        <v>774</v>
      </c>
      <c r="H45" s="114">
        <v>780</v>
      </c>
      <c r="I45" s="114">
        <v>762</v>
      </c>
      <c r="J45" s="140">
        <v>773</v>
      </c>
      <c r="K45" s="114">
        <v>-4</v>
      </c>
      <c r="L45" s="116">
        <v>-0.51746442432082795</v>
      </c>
    </row>
    <row r="46" spans="1:12" s="110" customFormat="1" ht="15" customHeight="1" x14ac:dyDescent="0.2">
      <c r="A46" s="123"/>
      <c r="B46" s="124"/>
      <c r="C46" s="260" t="s">
        <v>107</v>
      </c>
      <c r="D46" s="261"/>
      <c r="E46" s="125">
        <v>38.578274760383387</v>
      </c>
      <c r="F46" s="143">
        <v>483</v>
      </c>
      <c r="G46" s="144">
        <v>493</v>
      </c>
      <c r="H46" s="144">
        <v>498</v>
      </c>
      <c r="I46" s="144">
        <v>489</v>
      </c>
      <c r="J46" s="145">
        <v>490</v>
      </c>
      <c r="K46" s="144">
        <v>-7</v>
      </c>
      <c r="L46" s="146">
        <v>-1.4285714285714286</v>
      </c>
    </row>
    <row r="47" spans="1:12" s="110" customFormat="1" ht="39" customHeight="1" x14ac:dyDescent="0.2">
      <c r="A47" s="604" t="s">
        <v>519</v>
      </c>
      <c r="B47" s="607"/>
      <c r="C47" s="607"/>
      <c r="D47" s="608"/>
      <c r="E47" s="113">
        <v>0.31631955867095174</v>
      </c>
      <c r="F47" s="115">
        <v>125</v>
      </c>
      <c r="G47" s="114">
        <v>126</v>
      </c>
      <c r="H47" s="114">
        <v>125</v>
      </c>
      <c r="I47" s="114">
        <v>137</v>
      </c>
      <c r="J47" s="140">
        <v>149</v>
      </c>
      <c r="K47" s="114">
        <v>-24</v>
      </c>
      <c r="L47" s="116">
        <v>-16.107382550335572</v>
      </c>
    </row>
    <row r="48" spans="1:12" s="110" customFormat="1" ht="15" customHeight="1" x14ac:dyDescent="0.2">
      <c r="A48" s="120"/>
      <c r="B48" s="119"/>
      <c r="C48" s="258" t="s">
        <v>106</v>
      </c>
      <c r="E48" s="113">
        <v>27.2</v>
      </c>
      <c r="F48" s="115">
        <v>34</v>
      </c>
      <c r="G48" s="114">
        <v>36</v>
      </c>
      <c r="H48" s="114">
        <v>42</v>
      </c>
      <c r="I48" s="114">
        <v>41</v>
      </c>
      <c r="J48" s="140">
        <v>47</v>
      </c>
      <c r="K48" s="114">
        <v>-13</v>
      </c>
      <c r="L48" s="116">
        <v>-27.659574468085108</v>
      </c>
    </row>
    <row r="49" spans="1:12" s="110" customFormat="1" ht="15" customHeight="1" x14ac:dyDescent="0.2">
      <c r="A49" s="123"/>
      <c r="B49" s="124"/>
      <c r="C49" s="260" t="s">
        <v>107</v>
      </c>
      <c r="D49" s="261"/>
      <c r="E49" s="125">
        <v>72.8</v>
      </c>
      <c r="F49" s="143">
        <v>91</v>
      </c>
      <c r="G49" s="144">
        <v>90</v>
      </c>
      <c r="H49" s="144">
        <v>83</v>
      </c>
      <c r="I49" s="144">
        <v>96</v>
      </c>
      <c r="J49" s="145">
        <v>102</v>
      </c>
      <c r="K49" s="144">
        <v>-11</v>
      </c>
      <c r="L49" s="146">
        <v>-10.784313725490197</v>
      </c>
    </row>
    <row r="50" spans="1:12" s="110" customFormat="1" ht="24.95" customHeight="1" x14ac:dyDescent="0.2">
      <c r="A50" s="609" t="s">
        <v>192</v>
      </c>
      <c r="B50" s="610"/>
      <c r="C50" s="610"/>
      <c r="D50" s="611"/>
      <c r="E50" s="262">
        <v>13.735860515727408</v>
      </c>
      <c r="F50" s="263">
        <v>5428</v>
      </c>
      <c r="G50" s="264">
        <v>5651</v>
      </c>
      <c r="H50" s="264">
        <v>5668</v>
      </c>
      <c r="I50" s="264">
        <v>5362</v>
      </c>
      <c r="J50" s="265">
        <v>5454</v>
      </c>
      <c r="K50" s="263">
        <v>-26</v>
      </c>
      <c r="L50" s="266">
        <v>-0.4767143381004767</v>
      </c>
    </row>
    <row r="51" spans="1:12" s="110" customFormat="1" ht="15" customHeight="1" x14ac:dyDescent="0.2">
      <c r="A51" s="120"/>
      <c r="B51" s="119"/>
      <c r="C51" s="258" t="s">
        <v>106</v>
      </c>
      <c r="E51" s="113">
        <v>53.647752394988949</v>
      </c>
      <c r="F51" s="115">
        <v>2912</v>
      </c>
      <c r="G51" s="114">
        <v>3005</v>
      </c>
      <c r="H51" s="114">
        <v>3087</v>
      </c>
      <c r="I51" s="114">
        <v>2925</v>
      </c>
      <c r="J51" s="140">
        <v>2950</v>
      </c>
      <c r="K51" s="114">
        <v>-38</v>
      </c>
      <c r="L51" s="116">
        <v>-1.2881355932203389</v>
      </c>
    </row>
    <row r="52" spans="1:12" s="110" customFormat="1" ht="15" customHeight="1" x14ac:dyDescent="0.2">
      <c r="A52" s="120"/>
      <c r="B52" s="119"/>
      <c r="C52" s="258" t="s">
        <v>107</v>
      </c>
      <c r="E52" s="113">
        <v>46.352247605011051</v>
      </c>
      <c r="F52" s="115">
        <v>2516</v>
      </c>
      <c r="G52" s="114">
        <v>2646</v>
      </c>
      <c r="H52" s="114">
        <v>2581</v>
      </c>
      <c r="I52" s="114">
        <v>2437</v>
      </c>
      <c r="J52" s="140">
        <v>2504</v>
      </c>
      <c r="K52" s="114">
        <v>12</v>
      </c>
      <c r="L52" s="116">
        <v>0.47923322683706071</v>
      </c>
    </row>
    <row r="53" spans="1:12" s="110" customFormat="1" ht="15" customHeight="1" x14ac:dyDescent="0.2">
      <c r="A53" s="120"/>
      <c r="B53" s="119"/>
      <c r="C53" s="258" t="s">
        <v>187</v>
      </c>
      <c r="D53" s="110" t="s">
        <v>193</v>
      </c>
      <c r="E53" s="113">
        <v>24.705232129697862</v>
      </c>
      <c r="F53" s="115">
        <v>1341</v>
      </c>
      <c r="G53" s="114">
        <v>1518</v>
      </c>
      <c r="H53" s="114">
        <v>1472</v>
      </c>
      <c r="I53" s="114">
        <v>1183</v>
      </c>
      <c r="J53" s="140">
        <v>1314</v>
      </c>
      <c r="K53" s="114">
        <v>27</v>
      </c>
      <c r="L53" s="116">
        <v>2.0547945205479454</v>
      </c>
    </row>
    <row r="54" spans="1:12" s="110" customFormat="1" ht="15" customHeight="1" x14ac:dyDescent="0.2">
      <c r="A54" s="120"/>
      <c r="B54" s="119"/>
      <c r="D54" s="267" t="s">
        <v>194</v>
      </c>
      <c r="E54" s="113">
        <v>53.392990305741982</v>
      </c>
      <c r="F54" s="115">
        <v>716</v>
      </c>
      <c r="G54" s="114">
        <v>826</v>
      </c>
      <c r="H54" s="114">
        <v>846</v>
      </c>
      <c r="I54" s="114">
        <v>688</v>
      </c>
      <c r="J54" s="140">
        <v>741</v>
      </c>
      <c r="K54" s="114">
        <v>-25</v>
      </c>
      <c r="L54" s="116">
        <v>-3.3738191632928474</v>
      </c>
    </row>
    <row r="55" spans="1:12" s="110" customFormat="1" ht="15" customHeight="1" x14ac:dyDescent="0.2">
      <c r="A55" s="120"/>
      <c r="B55" s="119"/>
      <c r="D55" s="267" t="s">
        <v>195</v>
      </c>
      <c r="E55" s="113">
        <v>46.607009694258018</v>
      </c>
      <c r="F55" s="115">
        <v>625</v>
      </c>
      <c r="G55" s="114">
        <v>692</v>
      </c>
      <c r="H55" s="114">
        <v>626</v>
      </c>
      <c r="I55" s="114">
        <v>495</v>
      </c>
      <c r="J55" s="140">
        <v>573</v>
      </c>
      <c r="K55" s="114">
        <v>52</v>
      </c>
      <c r="L55" s="116">
        <v>9.0750436300174524</v>
      </c>
    </row>
    <row r="56" spans="1:12" s="110" customFormat="1" ht="15" customHeight="1" x14ac:dyDescent="0.2">
      <c r="A56" s="120"/>
      <c r="B56" s="119" t="s">
        <v>196</v>
      </c>
      <c r="C56" s="258"/>
      <c r="E56" s="113">
        <v>67.039501986486826</v>
      </c>
      <c r="F56" s="115">
        <v>26492</v>
      </c>
      <c r="G56" s="114">
        <v>26556</v>
      </c>
      <c r="H56" s="114">
        <v>26787</v>
      </c>
      <c r="I56" s="114">
        <v>26757</v>
      </c>
      <c r="J56" s="140">
        <v>26726</v>
      </c>
      <c r="K56" s="114">
        <v>-234</v>
      </c>
      <c r="L56" s="116">
        <v>-0.87555189702911018</v>
      </c>
    </row>
    <row r="57" spans="1:12" s="110" customFormat="1" ht="15" customHeight="1" x14ac:dyDescent="0.2">
      <c r="A57" s="120"/>
      <c r="B57" s="119"/>
      <c r="C57" s="258" t="s">
        <v>106</v>
      </c>
      <c r="E57" s="113">
        <v>50.207609844481354</v>
      </c>
      <c r="F57" s="115">
        <v>13301</v>
      </c>
      <c r="G57" s="114">
        <v>13375</v>
      </c>
      <c r="H57" s="114">
        <v>13550</v>
      </c>
      <c r="I57" s="114">
        <v>13594</v>
      </c>
      <c r="J57" s="140">
        <v>13605</v>
      </c>
      <c r="K57" s="114">
        <v>-304</v>
      </c>
      <c r="L57" s="116">
        <v>-2.2344726203601617</v>
      </c>
    </row>
    <row r="58" spans="1:12" s="110" customFormat="1" ht="15" customHeight="1" x14ac:dyDescent="0.2">
      <c r="A58" s="120"/>
      <c r="B58" s="119"/>
      <c r="C58" s="258" t="s">
        <v>107</v>
      </c>
      <c r="E58" s="113">
        <v>49.792390155518646</v>
      </c>
      <c r="F58" s="115">
        <v>13191</v>
      </c>
      <c r="G58" s="114">
        <v>13181</v>
      </c>
      <c r="H58" s="114">
        <v>13237</v>
      </c>
      <c r="I58" s="114">
        <v>13163</v>
      </c>
      <c r="J58" s="140">
        <v>13121</v>
      </c>
      <c r="K58" s="114">
        <v>70</v>
      </c>
      <c r="L58" s="116">
        <v>0.5334959225668775</v>
      </c>
    </row>
    <row r="59" spans="1:12" s="110" customFormat="1" ht="15" customHeight="1" x14ac:dyDescent="0.2">
      <c r="A59" s="120"/>
      <c r="B59" s="119"/>
      <c r="C59" s="258" t="s">
        <v>105</v>
      </c>
      <c r="D59" s="110" t="s">
        <v>197</v>
      </c>
      <c r="E59" s="113">
        <v>93.533897025517135</v>
      </c>
      <c r="F59" s="115">
        <v>24779</v>
      </c>
      <c r="G59" s="114">
        <v>24828</v>
      </c>
      <c r="H59" s="114">
        <v>25069</v>
      </c>
      <c r="I59" s="114">
        <v>25063</v>
      </c>
      <c r="J59" s="140">
        <v>25035</v>
      </c>
      <c r="K59" s="114">
        <v>-256</v>
      </c>
      <c r="L59" s="116">
        <v>-1.0225684042340724</v>
      </c>
    </row>
    <row r="60" spans="1:12" s="110" customFormat="1" ht="15" customHeight="1" x14ac:dyDescent="0.2">
      <c r="A60" s="120"/>
      <c r="B60" s="119"/>
      <c r="C60" s="258"/>
      <c r="D60" s="267" t="s">
        <v>198</v>
      </c>
      <c r="E60" s="113">
        <v>48.625852536421974</v>
      </c>
      <c r="F60" s="115">
        <v>12049</v>
      </c>
      <c r="G60" s="114">
        <v>12114</v>
      </c>
      <c r="H60" s="114">
        <v>12297</v>
      </c>
      <c r="I60" s="114">
        <v>12358</v>
      </c>
      <c r="J60" s="140">
        <v>12365</v>
      </c>
      <c r="K60" s="114">
        <v>-316</v>
      </c>
      <c r="L60" s="116">
        <v>-2.5556004852405985</v>
      </c>
    </row>
    <row r="61" spans="1:12" s="110" customFormat="1" ht="15" customHeight="1" x14ac:dyDescent="0.2">
      <c r="A61" s="120"/>
      <c r="B61" s="119"/>
      <c r="C61" s="258"/>
      <c r="D61" s="267" t="s">
        <v>199</v>
      </c>
      <c r="E61" s="113">
        <v>51.374147463578026</v>
      </c>
      <c r="F61" s="115">
        <v>12730</v>
      </c>
      <c r="G61" s="114">
        <v>12714</v>
      </c>
      <c r="H61" s="114">
        <v>12772</v>
      </c>
      <c r="I61" s="114">
        <v>12705</v>
      </c>
      <c r="J61" s="140">
        <v>12670</v>
      </c>
      <c r="K61" s="114">
        <v>60</v>
      </c>
      <c r="L61" s="116">
        <v>0.47355958958168903</v>
      </c>
    </row>
    <row r="62" spans="1:12" s="110" customFormat="1" ht="15" customHeight="1" x14ac:dyDescent="0.2">
      <c r="A62" s="120"/>
      <c r="B62" s="119"/>
      <c r="C62" s="258"/>
      <c r="D62" s="258" t="s">
        <v>200</v>
      </c>
      <c r="E62" s="113">
        <v>6.4661029744828626</v>
      </c>
      <c r="F62" s="115">
        <v>1713</v>
      </c>
      <c r="G62" s="114">
        <v>1728</v>
      </c>
      <c r="H62" s="114">
        <v>1718</v>
      </c>
      <c r="I62" s="114">
        <v>1694</v>
      </c>
      <c r="J62" s="140">
        <v>1691</v>
      </c>
      <c r="K62" s="114">
        <v>22</v>
      </c>
      <c r="L62" s="116">
        <v>1.3010053222945004</v>
      </c>
    </row>
    <row r="63" spans="1:12" s="110" customFormat="1" ht="15" customHeight="1" x14ac:dyDescent="0.2">
      <c r="A63" s="120"/>
      <c r="B63" s="119"/>
      <c r="C63" s="258"/>
      <c r="D63" s="267" t="s">
        <v>198</v>
      </c>
      <c r="E63" s="113">
        <v>73.0881494454174</v>
      </c>
      <c r="F63" s="115">
        <v>1252</v>
      </c>
      <c r="G63" s="114">
        <v>1261</v>
      </c>
      <c r="H63" s="114">
        <v>1253</v>
      </c>
      <c r="I63" s="114">
        <v>1236</v>
      </c>
      <c r="J63" s="140">
        <v>1240</v>
      </c>
      <c r="K63" s="114">
        <v>12</v>
      </c>
      <c r="L63" s="116">
        <v>0.967741935483871</v>
      </c>
    </row>
    <row r="64" spans="1:12" s="110" customFormat="1" ht="15" customHeight="1" x14ac:dyDescent="0.2">
      <c r="A64" s="120"/>
      <c r="B64" s="119"/>
      <c r="C64" s="258"/>
      <c r="D64" s="267" t="s">
        <v>199</v>
      </c>
      <c r="E64" s="113">
        <v>26.911850554582603</v>
      </c>
      <c r="F64" s="115">
        <v>461</v>
      </c>
      <c r="G64" s="114">
        <v>467</v>
      </c>
      <c r="H64" s="114">
        <v>465</v>
      </c>
      <c r="I64" s="114">
        <v>458</v>
      </c>
      <c r="J64" s="140">
        <v>451</v>
      </c>
      <c r="K64" s="114">
        <v>10</v>
      </c>
      <c r="L64" s="116">
        <v>2.2172949002217295</v>
      </c>
    </row>
    <row r="65" spans="1:12" s="110" customFormat="1" ht="15" customHeight="1" x14ac:dyDescent="0.2">
      <c r="A65" s="120"/>
      <c r="B65" s="119" t="s">
        <v>201</v>
      </c>
      <c r="C65" s="258"/>
      <c r="E65" s="113">
        <v>9.5882784624338893</v>
      </c>
      <c r="F65" s="115">
        <v>3789</v>
      </c>
      <c r="G65" s="114">
        <v>3787</v>
      </c>
      <c r="H65" s="114">
        <v>3772</v>
      </c>
      <c r="I65" s="114">
        <v>3763</v>
      </c>
      <c r="J65" s="140">
        <v>3734</v>
      </c>
      <c r="K65" s="114">
        <v>55</v>
      </c>
      <c r="L65" s="116">
        <v>1.4729512587038029</v>
      </c>
    </row>
    <row r="66" spans="1:12" s="110" customFormat="1" ht="15" customHeight="1" x14ac:dyDescent="0.2">
      <c r="A66" s="120"/>
      <c r="B66" s="119"/>
      <c r="C66" s="258" t="s">
        <v>106</v>
      </c>
      <c r="E66" s="113">
        <v>51.464766429136972</v>
      </c>
      <c r="F66" s="115">
        <v>1950</v>
      </c>
      <c r="G66" s="114">
        <v>1950</v>
      </c>
      <c r="H66" s="114">
        <v>1947</v>
      </c>
      <c r="I66" s="114">
        <v>1930</v>
      </c>
      <c r="J66" s="140">
        <v>1930</v>
      </c>
      <c r="K66" s="114">
        <v>20</v>
      </c>
      <c r="L66" s="116">
        <v>1.0362694300518134</v>
      </c>
    </row>
    <row r="67" spans="1:12" s="110" customFormat="1" ht="15" customHeight="1" x14ac:dyDescent="0.2">
      <c r="A67" s="120"/>
      <c r="B67" s="119"/>
      <c r="C67" s="258" t="s">
        <v>107</v>
      </c>
      <c r="E67" s="113">
        <v>48.535233570863028</v>
      </c>
      <c r="F67" s="115">
        <v>1839</v>
      </c>
      <c r="G67" s="114">
        <v>1837</v>
      </c>
      <c r="H67" s="114">
        <v>1825</v>
      </c>
      <c r="I67" s="114">
        <v>1833</v>
      </c>
      <c r="J67" s="140">
        <v>1804</v>
      </c>
      <c r="K67" s="114">
        <v>35</v>
      </c>
      <c r="L67" s="116">
        <v>1.9401330376940134</v>
      </c>
    </row>
    <row r="68" spans="1:12" s="110" customFormat="1" ht="15" customHeight="1" x14ac:dyDescent="0.2">
      <c r="A68" s="120"/>
      <c r="B68" s="119"/>
      <c r="C68" s="258" t="s">
        <v>105</v>
      </c>
      <c r="D68" s="110" t="s">
        <v>202</v>
      </c>
      <c r="E68" s="113">
        <v>15.650567432040116</v>
      </c>
      <c r="F68" s="115">
        <v>593</v>
      </c>
      <c r="G68" s="114">
        <v>591</v>
      </c>
      <c r="H68" s="114">
        <v>586</v>
      </c>
      <c r="I68" s="114">
        <v>564</v>
      </c>
      <c r="J68" s="140">
        <v>557</v>
      </c>
      <c r="K68" s="114">
        <v>36</v>
      </c>
      <c r="L68" s="116">
        <v>6.4631956912028725</v>
      </c>
    </row>
    <row r="69" spans="1:12" s="110" customFormat="1" ht="15" customHeight="1" x14ac:dyDescent="0.2">
      <c r="A69" s="120"/>
      <c r="B69" s="119"/>
      <c r="C69" s="258"/>
      <c r="D69" s="267" t="s">
        <v>198</v>
      </c>
      <c r="E69" s="113">
        <v>54.300168634064079</v>
      </c>
      <c r="F69" s="115">
        <v>322</v>
      </c>
      <c r="G69" s="114">
        <v>316</v>
      </c>
      <c r="H69" s="114">
        <v>317</v>
      </c>
      <c r="I69" s="114">
        <v>301</v>
      </c>
      <c r="J69" s="140">
        <v>297</v>
      </c>
      <c r="K69" s="114">
        <v>25</v>
      </c>
      <c r="L69" s="116">
        <v>8.4175084175084169</v>
      </c>
    </row>
    <row r="70" spans="1:12" s="110" customFormat="1" ht="15" customHeight="1" x14ac:dyDescent="0.2">
      <c r="A70" s="120"/>
      <c r="B70" s="119"/>
      <c r="C70" s="258"/>
      <c r="D70" s="267" t="s">
        <v>199</v>
      </c>
      <c r="E70" s="113">
        <v>45.699831365935921</v>
      </c>
      <c r="F70" s="115">
        <v>271</v>
      </c>
      <c r="G70" s="114">
        <v>275</v>
      </c>
      <c r="H70" s="114">
        <v>269</v>
      </c>
      <c r="I70" s="114">
        <v>263</v>
      </c>
      <c r="J70" s="140">
        <v>260</v>
      </c>
      <c r="K70" s="114">
        <v>11</v>
      </c>
      <c r="L70" s="116">
        <v>4.2307692307692308</v>
      </c>
    </row>
    <row r="71" spans="1:12" s="110" customFormat="1" ht="15" customHeight="1" x14ac:dyDescent="0.2">
      <c r="A71" s="120"/>
      <c r="B71" s="119"/>
      <c r="C71" s="258"/>
      <c r="D71" s="110" t="s">
        <v>203</v>
      </c>
      <c r="E71" s="113">
        <v>78.859857482185276</v>
      </c>
      <c r="F71" s="115">
        <v>2988</v>
      </c>
      <c r="G71" s="114">
        <v>2989</v>
      </c>
      <c r="H71" s="114">
        <v>2987</v>
      </c>
      <c r="I71" s="114">
        <v>3003</v>
      </c>
      <c r="J71" s="140">
        <v>2989</v>
      </c>
      <c r="K71" s="114">
        <v>-1</v>
      </c>
      <c r="L71" s="116">
        <v>-3.3456005352960859E-2</v>
      </c>
    </row>
    <row r="72" spans="1:12" s="110" customFormat="1" ht="15" customHeight="1" x14ac:dyDescent="0.2">
      <c r="A72" s="120"/>
      <c r="B72" s="119"/>
      <c r="C72" s="258"/>
      <c r="D72" s="267" t="s">
        <v>198</v>
      </c>
      <c r="E72" s="113">
        <v>50.736278447121819</v>
      </c>
      <c r="F72" s="115">
        <v>1516</v>
      </c>
      <c r="G72" s="114">
        <v>1523</v>
      </c>
      <c r="H72" s="114">
        <v>1522</v>
      </c>
      <c r="I72" s="114">
        <v>1524</v>
      </c>
      <c r="J72" s="140">
        <v>1535</v>
      </c>
      <c r="K72" s="114">
        <v>-19</v>
      </c>
      <c r="L72" s="116">
        <v>-1.2377850162866451</v>
      </c>
    </row>
    <row r="73" spans="1:12" s="110" customFormat="1" ht="15" customHeight="1" x14ac:dyDescent="0.2">
      <c r="A73" s="120"/>
      <c r="B73" s="119"/>
      <c r="C73" s="258"/>
      <c r="D73" s="267" t="s">
        <v>199</v>
      </c>
      <c r="E73" s="113">
        <v>49.263721552878181</v>
      </c>
      <c r="F73" s="115">
        <v>1472</v>
      </c>
      <c r="G73" s="114">
        <v>1466</v>
      </c>
      <c r="H73" s="114">
        <v>1465</v>
      </c>
      <c r="I73" s="114">
        <v>1479</v>
      </c>
      <c r="J73" s="140">
        <v>1454</v>
      </c>
      <c r="K73" s="114">
        <v>18</v>
      </c>
      <c r="L73" s="116">
        <v>1.2379642365887207</v>
      </c>
    </row>
    <row r="74" spans="1:12" s="110" customFormat="1" ht="15" customHeight="1" x14ac:dyDescent="0.2">
      <c r="A74" s="120"/>
      <c r="B74" s="119"/>
      <c r="C74" s="258"/>
      <c r="D74" s="110" t="s">
        <v>204</v>
      </c>
      <c r="E74" s="113">
        <v>5.4895750857746108</v>
      </c>
      <c r="F74" s="115">
        <v>208</v>
      </c>
      <c r="G74" s="114">
        <v>207</v>
      </c>
      <c r="H74" s="114">
        <v>199</v>
      </c>
      <c r="I74" s="114">
        <v>196</v>
      </c>
      <c r="J74" s="140">
        <v>188</v>
      </c>
      <c r="K74" s="114">
        <v>20</v>
      </c>
      <c r="L74" s="116">
        <v>10.638297872340425</v>
      </c>
    </row>
    <row r="75" spans="1:12" s="110" customFormat="1" ht="15" customHeight="1" x14ac:dyDescent="0.2">
      <c r="A75" s="120"/>
      <c r="B75" s="119"/>
      <c r="C75" s="258"/>
      <c r="D75" s="267" t="s">
        <v>198</v>
      </c>
      <c r="E75" s="113">
        <v>53.846153846153847</v>
      </c>
      <c r="F75" s="115">
        <v>112</v>
      </c>
      <c r="G75" s="114">
        <v>111</v>
      </c>
      <c r="H75" s="114">
        <v>108</v>
      </c>
      <c r="I75" s="114">
        <v>105</v>
      </c>
      <c r="J75" s="140">
        <v>98</v>
      </c>
      <c r="K75" s="114">
        <v>14</v>
      </c>
      <c r="L75" s="116">
        <v>14.285714285714286</v>
      </c>
    </row>
    <row r="76" spans="1:12" s="110" customFormat="1" ht="15" customHeight="1" x14ac:dyDescent="0.2">
      <c r="A76" s="120"/>
      <c r="B76" s="119"/>
      <c r="C76" s="258"/>
      <c r="D76" s="267" t="s">
        <v>199</v>
      </c>
      <c r="E76" s="113">
        <v>46.153846153846153</v>
      </c>
      <c r="F76" s="115">
        <v>96</v>
      </c>
      <c r="G76" s="114">
        <v>96</v>
      </c>
      <c r="H76" s="114">
        <v>91</v>
      </c>
      <c r="I76" s="114">
        <v>91</v>
      </c>
      <c r="J76" s="140">
        <v>90</v>
      </c>
      <c r="K76" s="114">
        <v>6</v>
      </c>
      <c r="L76" s="116">
        <v>6.666666666666667</v>
      </c>
    </row>
    <row r="77" spans="1:12" s="110" customFormat="1" ht="15" customHeight="1" x14ac:dyDescent="0.2">
      <c r="A77" s="534"/>
      <c r="B77" s="119" t="s">
        <v>205</v>
      </c>
      <c r="C77" s="268"/>
      <c r="D77" s="182"/>
      <c r="E77" s="113">
        <v>9.6363590353518731</v>
      </c>
      <c r="F77" s="115">
        <v>3808</v>
      </c>
      <c r="G77" s="114">
        <v>3894</v>
      </c>
      <c r="H77" s="114">
        <v>4008</v>
      </c>
      <c r="I77" s="114">
        <v>3972</v>
      </c>
      <c r="J77" s="140">
        <v>3994</v>
      </c>
      <c r="K77" s="114">
        <v>-186</v>
      </c>
      <c r="L77" s="116">
        <v>-4.6569854782173259</v>
      </c>
    </row>
    <row r="78" spans="1:12" s="110" customFormat="1" ht="15" customHeight="1" x14ac:dyDescent="0.2">
      <c r="A78" s="120"/>
      <c r="B78" s="119"/>
      <c r="C78" s="268" t="s">
        <v>106</v>
      </c>
      <c r="D78" s="182"/>
      <c r="E78" s="113">
        <v>58.981092436974791</v>
      </c>
      <c r="F78" s="115">
        <v>2246</v>
      </c>
      <c r="G78" s="114">
        <v>2296</v>
      </c>
      <c r="H78" s="114">
        <v>2380</v>
      </c>
      <c r="I78" s="114">
        <v>2343</v>
      </c>
      <c r="J78" s="140">
        <v>2320</v>
      </c>
      <c r="K78" s="114">
        <v>-74</v>
      </c>
      <c r="L78" s="116">
        <v>-3.1896551724137931</v>
      </c>
    </row>
    <row r="79" spans="1:12" s="110" customFormat="1" ht="15" customHeight="1" x14ac:dyDescent="0.2">
      <c r="A79" s="123"/>
      <c r="B79" s="124"/>
      <c r="C79" s="260" t="s">
        <v>107</v>
      </c>
      <c r="D79" s="261"/>
      <c r="E79" s="125">
        <v>41.018907563025209</v>
      </c>
      <c r="F79" s="143">
        <v>1562</v>
      </c>
      <c r="G79" s="144">
        <v>1598</v>
      </c>
      <c r="H79" s="144">
        <v>1628</v>
      </c>
      <c r="I79" s="144">
        <v>1629</v>
      </c>
      <c r="J79" s="145">
        <v>1674</v>
      </c>
      <c r="K79" s="144">
        <v>-112</v>
      </c>
      <c r="L79" s="146">
        <v>-6.6905615292712071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39517</v>
      </c>
      <c r="E11" s="114">
        <v>39888</v>
      </c>
      <c r="F11" s="114">
        <v>40235</v>
      </c>
      <c r="G11" s="114">
        <v>39854</v>
      </c>
      <c r="H11" s="140">
        <v>39908</v>
      </c>
      <c r="I11" s="115">
        <v>-391</v>
      </c>
      <c r="J11" s="116">
        <v>-0.97975343289565997</v>
      </c>
    </row>
    <row r="12" spans="1:15" s="110" customFormat="1" ht="24.95" customHeight="1" x14ac:dyDescent="0.2">
      <c r="A12" s="193" t="s">
        <v>132</v>
      </c>
      <c r="B12" s="194" t="s">
        <v>133</v>
      </c>
      <c r="C12" s="113">
        <v>0.18726117873320344</v>
      </c>
      <c r="D12" s="115">
        <v>74</v>
      </c>
      <c r="E12" s="114">
        <v>77</v>
      </c>
      <c r="F12" s="114">
        <v>83</v>
      </c>
      <c r="G12" s="114">
        <v>77</v>
      </c>
      <c r="H12" s="140">
        <v>76</v>
      </c>
      <c r="I12" s="115">
        <v>-2</v>
      </c>
      <c r="J12" s="116">
        <v>-2.6315789473684212</v>
      </c>
    </row>
    <row r="13" spans="1:15" s="110" customFormat="1" ht="24.95" customHeight="1" x14ac:dyDescent="0.2">
      <c r="A13" s="193" t="s">
        <v>134</v>
      </c>
      <c r="B13" s="199" t="s">
        <v>214</v>
      </c>
      <c r="C13" s="113">
        <v>1.4626616392944809</v>
      </c>
      <c r="D13" s="115">
        <v>578</v>
      </c>
      <c r="E13" s="114">
        <v>570</v>
      </c>
      <c r="F13" s="114">
        <v>570</v>
      </c>
      <c r="G13" s="114">
        <v>536</v>
      </c>
      <c r="H13" s="140">
        <v>536</v>
      </c>
      <c r="I13" s="115">
        <v>42</v>
      </c>
      <c r="J13" s="116">
        <v>7.8358208955223878</v>
      </c>
    </row>
    <row r="14" spans="1:15" s="287" customFormat="1" ht="24" customHeight="1" x14ac:dyDescent="0.2">
      <c r="A14" s="193" t="s">
        <v>215</v>
      </c>
      <c r="B14" s="199" t="s">
        <v>137</v>
      </c>
      <c r="C14" s="113">
        <v>20.158412834982414</v>
      </c>
      <c r="D14" s="115">
        <v>7966</v>
      </c>
      <c r="E14" s="114">
        <v>8182</v>
      </c>
      <c r="F14" s="114">
        <v>8355</v>
      </c>
      <c r="G14" s="114">
        <v>8398</v>
      </c>
      <c r="H14" s="140">
        <v>8503</v>
      </c>
      <c r="I14" s="115">
        <v>-537</v>
      </c>
      <c r="J14" s="116">
        <v>-6.3154180877337414</v>
      </c>
      <c r="K14" s="110"/>
      <c r="L14" s="110"/>
      <c r="M14" s="110"/>
      <c r="N14" s="110"/>
      <c r="O14" s="110"/>
    </row>
    <row r="15" spans="1:15" s="110" customFormat="1" ht="24.75" customHeight="1" x14ac:dyDescent="0.2">
      <c r="A15" s="193" t="s">
        <v>216</v>
      </c>
      <c r="B15" s="199" t="s">
        <v>217</v>
      </c>
      <c r="C15" s="113">
        <v>3.2618872890148545</v>
      </c>
      <c r="D15" s="115">
        <v>1289</v>
      </c>
      <c r="E15" s="114">
        <v>1297</v>
      </c>
      <c r="F15" s="114">
        <v>1317</v>
      </c>
      <c r="G15" s="114">
        <v>1300</v>
      </c>
      <c r="H15" s="140">
        <v>1314</v>
      </c>
      <c r="I15" s="115">
        <v>-25</v>
      </c>
      <c r="J15" s="116">
        <v>-1.9025875190258752</v>
      </c>
    </row>
    <row r="16" spans="1:15" s="287" customFormat="1" ht="24.95" customHeight="1" x14ac:dyDescent="0.2">
      <c r="A16" s="193" t="s">
        <v>218</v>
      </c>
      <c r="B16" s="199" t="s">
        <v>141</v>
      </c>
      <c r="C16" s="113">
        <v>14.322949616620695</v>
      </c>
      <c r="D16" s="115">
        <v>5660</v>
      </c>
      <c r="E16" s="114">
        <v>5861</v>
      </c>
      <c r="F16" s="114">
        <v>5989</v>
      </c>
      <c r="G16" s="114">
        <v>6050</v>
      </c>
      <c r="H16" s="140">
        <v>6115</v>
      </c>
      <c r="I16" s="115">
        <v>-455</v>
      </c>
      <c r="J16" s="116">
        <v>-7.4407195421095667</v>
      </c>
      <c r="K16" s="110"/>
      <c r="L16" s="110"/>
      <c r="M16" s="110"/>
      <c r="N16" s="110"/>
      <c r="O16" s="110"/>
    </row>
    <row r="17" spans="1:15" s="110" customFormat="1" ht="24.95" customHeight="1" x14ac:dyDescent="0.2">
      <c r="A17" s="193" t="s">
        <v>219</v>
      </c>
      <c r="B17" s="199" t="s">
        <v>220</v>
      </c>
      <c r="C17" s="113">
        <v>2.5735759293468634</v>
      </c>
      <c r="D17" s="115">
        <v>1017</v>
      </c>
      <c r="E17" s="114">
        <v>1024</v>
      </c>
      <c r="F17" s="114">
        <v>1049</v>
      </c>
      <c r="G17" s="114">
        <v>1048</v>
      </c>
      <c r="H17" s="140">
        <v>1074</v>
      </c>
      <c r="I17" s="115">
        <v>-57</v>
      </c>
      <c r="J17" s="116">
        <v>-5.3072625698324023</v>
      </c>
    </row>
    <row r="18" spans="1:15" s="287" customFormat="1" ht="24.95" customHeight="1" x14ac:dyDescent="0.2">
      <c r="A18" s="201" t="s">
        <v>144</v>
      </c>
      <c r="B18" s="202" t="s">
        <v>145</v>
      </c>
      <c r="C18" s="113">
        <v>8.8316420780929725</v>
      </c>
      <c r="D18" s="115">
        <v>3490</v>
      </c>
      <c r="E18" s="114">
        <v>3502</v>
      </c>
      <c r="F18" s="114">
        <v>3588</v>
      </c>
      <c r="G18" s="114">
        <v>3525</v>
      </c>
      <c r="H18" s="140">
        <v>3477</v>
      </c>
      <c r="I18" s="115">
        <v>13</v>
      </c>
      <c r="J18" s="116">
        <v>0.37388553350589587</v>
      </c>
      <c r="K18" s="110"/>
      <c r="L18" s="110"/>
      <c r="M18" s="110"/>
      <c r="N18" s="110"/>
      <c r="O18" s="110"/>
    </row>
    <row r="19" spans="1:15" s="110" customFormat="1" ht="24.95" customHeight="1" x14ac:dyDescent="0.2">
      <c r="A19" s="193" t="s">
        <v>146</v>
      </c>
      <c r="B19" s="199" t="s">
        <v>147</v>
      </c>
      <c r="C19" s="113">
        <v>16.010830781688892</v>
      </c>
      <c r="D19" s="115">
        <v>6327</v>
      </c>
      <c r="E19" s="114">
        <v>6382</v>
      </c>
      <c r="F19" s="114">
        <v>6384</v>
      </c>
      <c r="G19" s="114">
        <v>6284</v>
      </c>
      <c r="H19" s="140">
        <v>6304</v>
      </c>
      <c r="I19" s="115">
        <v>23</v>
      </c>
      <c r="J19" s="116">
        <v>0.36484771573604063</v>
      </c>
    </row>
    <row r="20" spans="1:15" s="287" customFormat="1" ht="24.95" customHeight="1" x14ac:dyDescent="0.2">
      <c r="A20" s="193" t="s">
        <v>148</v>
      </c>
      <c r="B20" s="199" t="s">
        <v>149</v>
      </c>
      <c r="C20" s="113">
        <v>3.2467039501986488</v>
      </c>
      <c r="D20" s="115">
        <v>1283</v>
      </c>
      <c r="E20" s="114">
        <v>1277</v>
      </c>
      <c r="F20" s="114">
        <v>1316</v>
      </c>
      <c r="G20" s="114">
        <v>1317</v>
      </c>
      <c r="H20" s="140">
        <v>1305</v>
      </c>
      <c r="I20" s="115">
        <v>-22</v>
      </c>
      <c r="J20" s="116">
        <v>-1.685823754789272</v>
      </c>
      <c r="K20" s="110"/>
      <c r="L20" s="110"/>
      <c r="M20" s="110"/>
      <c r="N20" s="110"/>
      <c r="O20" s="110"/>
    </row>
    <row r="21" spans="1:15" s="110" customFormat="1" ht="24.95" customHeight="1" x14ac:dyDescent="0.2">
      <c r="A21" s="201" t="s">
        <v>150</v>
      </c>
      <c r="B21" s="202" t="s">
        <v>151</v>
      </c>
      <c r="C21" s="113">
        <v>2.3736619682668221</v>
      </c>
      <c r="D21" s="115">
        <v>938</v>
      </c>
      <c r="E21" s="114">
        <v>916</v>
      </c>
      <c r="F21" s="114">
        <v>962</v>
      </c>
      <c r="G21" s="114">
        <v>973</v>
      </c>
      <c r="H21" s="140">
        <v>967</v>
      </c>
      <c r="I21" s="115">
        <v>-29</v>
      </c>
      <c r="J21" s="116">
        <v>-2.9989658738366081</v>
      </c>
    </row>
    <row r="22" spans="1:15" s="110" customFormat="1" ht="24.95" customHeight="1" x14ac:dyDescent="0.2">
      <c r="A22" s="201" t="s">
        <v>152</v>
      </c>
      <c r="B22" s="199" t="s">
        <v>153</v>
      </c>
      <c r="C22" s="113">
        <v>0.99450869246147233</v>
      </c>
      <c r="D22" s="115">
        <v>393</v>
      </c>
      <c r="E22" s="114">
        <v>380</v>
      </c>
      <c r="F22" s="114">
        <v>383</v>
      </c>
      <c r="G22" s="114">
        <v>382</v>
      </c>
      <c r="H22" s="140">
        <v>380</v>
      </c>
      <c r="I22" s="115">
        <v>13</v>
      </c>
      <c r="J22" s="116">
        <v>3.4210526315789473</v>
      </c>
    </row>
    <row r="23" spans="1:15" s="110" customFormat="1" ht="24.95" customHeight="1" x14ac:dyDescent="0.2">
      <c r="A23" s="193" t="s">
        <v>154</v>
      </c>
      <c r="B23" s="199" t="s">
        <v>155</v>
      </c>
      <c r="C23" s="113">
        <v>2.4065592023686007</v>
      </c>
      <c r="D23" s="115">
        <v>951</v>
      </c>
      <c r="E23" s="114">
        <v>950</v>
      </c>
      <c r="F23" s="114">
        <v>948</v>
      </c>
      <c r="G23" s="114">
        <v>915</v>
      </c>
      <c r="H23" s="140">
        <v>935</v>
      </c>
      <c r="I23" s="115">
        <v>16</v>
      </c>
      <c r="J23" s="116">
        <v>1.7112299465240641</v>
      </c>
    </row>
    <row r="24" spans="1:15" s="110" customFormat="1" ht="24.95" customHeight="1" x14ac:dyDescent="0.2">
      <c r="A24" s="193" t="s">
        <v>156</v>
      </c>
      <c r="B24" s="199" t="s">
        <v>221</v>
      </c>
      <c r="C24" s="113">
        <v>4.1577042791709893</v>
      </c>
      <c r="D24" s="115">
        <v>1643</v>
      </c>
      <c r="E24" s="114">
        <v>1670</v>
      </c>
      <c r="F24" s="114">
        <v>1665</v>
      </c>
      <c r="G24" s="114">
        <v>1682</v>
      </c>
      <c r="H24" s="140">
        <v>1672</v>
      </c>
      <c r="I24" s="115">
        <v>-29</v>
      </c>
      <c r="J24" s="116">
        <v>-1.7344497607655502</v>
      </c>
    </row>
    <row r="25" spans="1:15" s="110" customFormat="1" ht="24.95" customHeight="1" x14ac:dyDescent="0.2">
      <c r="A25" s="193" t="s">
        <v>222</v>
      </c>
      <c r="B25" s="204" t="s">
        <v>159</v>
      </c>
      <c r="C25" s="113">
        <v>4.5954905483715871</v>
      </c>
      <c r="D25" s="115">
        <v>1816</v>
      </c>
      <c r="E25" s="114">
        <v>1814</v>
      </c>
      <c r="F25" s="114">
        <v>1832</v>
      </c>
      <c r="G25" s="114">
        <v>1822</v>
      </c>
      <c r="H25" s="140">
        <v>1770</v>
      </c>
      <c r="I25" s="115">
        <v>46</v>
      </c>
      <c r="J25" s="116">
        <v>2.5988700564971752</v>
      </c>
    </row>
    <row r="26" spans="1:15" s="110" customFormat="1" ht="24.95" customHeight="1" x14ac:dyDescent="0.2">
      <c r="A26" s="201">
        <v>782.78300000000002</v>
      </c>
      <c r="B26" s="203" t="s">
        <v>160</v>
      </c>
      <c r="C26" s="113">
        <v>0.56431409266897792</v>
      </c>
      <c r="D26" s="115">
        <v>223</v>
      </c>
      <c r="E26" s="114">
        <v>215</v>
      </c>
      <c r="F26" s="114">
        <v>239</v>
      </c>
      <c r="G26" s="114">
        <v>216</v>
      </c>
      <c r="H26" s="140">
        <v>241</v>
      </c>
      <c r="I26" s="115">
        <v>-18</v>
      </c>
      <c r="J26" s="116">
        <v>-7.4688796680497926</v>
      </c>
    </row>
    <row r="27" spans="1:15" s="110" customFormat="1" ht="24.95" customHeight="1" x14ac:dyDescent="0.2">
      <c r="A27" s="193" t="s">
        <v>161</v>
      </c>
      <c r="B27" s="199" t="s">
        <v>223</v>
      </c>
      <c r="C27" s="113">
        <v>6.6325885062125165</v>
      </c>
      <c r="D27" s="115">
        <v>2621</v>
      </c>
      <c r="E27" s="114">
        <v>2649</v>
      </c>
      <c r="F27" s="114">
        <v>2655</v>
      </c>
      <c r="G27" s="114">
        <v>2602</v>
      </c>
      <c r="H27" s="140">
        <v>2598</v>
      </c>
      <c r="I27" s="115">
        <v>23</v>
      </c>
      <c r="J27" s="116">
        <v>0.88529638183217862</v>
      </c>
    </row>
    <row r="28" spans="1:15" s="110" customFormat="1" ht="24.95" customHeight="1" x14ac:dyDescent="0.2">
      <c r="A28" s="193" t="s">
        <v>163</v>
      </c>
      <c r="B28" s="199" t="s">
        <v>164</v>
      </c>
      <c r="C28" s="113">
        <v>3.1404205784852088</v>
      </c>
      <c r="D28" s="115">
        <v>1241</v>
      </c>
      <c r="E28" s="114">
        <v>1257</v>
      </c>
      <c r="F28" s="114">
        <v>1268</v>
      </c>
      <c r="G28" s="114">
        <v>1260</v>
      </c>
      <c r="H28" s="140">
        <v>1246</v>
      </c>
      <c r="I28" s="115">
        <v>-5</v>
      </c>
      <c r="J28" s="116">
        <v>-0.4012841091492777</v>
      </c>
    </row>
    <row r="29" spans="1:15" s="110" customFormat="1" ht="24.95" customHeight="1" x14ac:dyDescent="0.2">
      <c r="A29" s="193">
        <v>86</v>
      </c>
      <c r="B29" s="199" t="s">
        <v>165</v>
      </c>
      <c r="C29" s="113">
        <v>8.7202975934407974</v>
      </c>
      <c r="D29" s="115">
        <v>3446</v>
      </c>
      <c r="E29" s="114">
        <v>3482</v>
      </c>
      <c r="F29" s="114">
        <v>3450</v>
      </c>
      <c r="G29" s="114">
        <v>3421</v>
      </c>
      <c r="H29" s="140">
        <v>3442</v>
      </c>
      <c r="I29" s="115">
        <v>4</v>
      </c>
      <c r="J29" s="116">
        <v>0.11621150493898896</v>
      </c>
    </row>
    <row r="30" spans="1:15" s="110" customFormat="1" ht="24.95" customHeight="1" x14ac:dyDescent="0.2">
      <c r="A30" s="193">
        <v>87.88</v>
      </c>
      <c r="B30" s="204" t="s">
        <v>166</v>
      </c>
      <c r="C30" s="113">
        <v>14.363438520130577</v>
      </c>
      <c r="D30" s="115">
        <v>5676</v>
      </c>
      <c r="E30" s="114">
        <v>5689</v>
      </c>
      <c r="F30" s="114">
        <v>5650</v>
      </c>
      <c r="G30" s="114">
        <v>5584</v>
      </c>
      <c r="H30" s="140">
        <v>5591</v>
      </c>
      <c r="I30" s="115">
        <v>85</v>
      </c>
      <c r="J30" s="116">
        <v>1.520300482918977</v>
      </c>
    </row>
    <row r="31" spans="1:15" s="110" customFormat="1" ht="24.95" customHeight="1" x14ac:dyDescent="0.2">
      <c r="A31" s="193" t="s">
        <v>167</v>
      </c>
      <c r="B31" s="199" t="s">
        <v>168</v>
      </c>
      <c r="C31" s="113">
        <v>2.1509729989624717</v>
      </c>
      <c r="D31" s="115">
        <v>850</v>
      </c>
      <c r="E31" s="114">
        <v>875</v>
      </c>
      <c r="F31" s="114">
        <v>886</v>
      </c>
      <c r="G31" s="114">
        <v>859</v>
      </c>
      <c r="H31" s="140">
        <v>864</v>
      </c>
      <c r="I31" s="115">
        <v>-14</v>
      </c>
      <c r="J31" s="116">
        <v>-1.6203703703703705</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0.18726117873320344</v>
      </c>
      <c r="D34" s="115">
        <v>74</v>
      </c>
      <c r="E34" s="114">
        <v>77</v>
      </c>
      <c r="F34" s="114">
        <v>83</v>
      </c>
      <c r="G34" s="114">
        <v>77</v>
      </c>
      <c r="H34" s="140">
        <v>76</v>
      </c>
      <c r="I34" s="115">
        <v>-2</v>
      </c>
      <c r="J34" s="116">
        <v>-2.6315789473684212</v>
      </c>
    </row>
    <row r="35" spans="1:10" s="110" customFormat="1" ht="24.95" customHeight="1" x14ac:dyDescent="0.2">
      <c r="A35" s="292" t="s">
        <v>171</v>
      </c>
      <c r="B35" s="293" t="s">
        <v>172</v>
      </c>
      <c r="C35" s="113">
        <v>30.452716552369868</v>
      </c>
      <c r="D35" s="115">
        <v>12034</v>
      </c>
      <c r="E35" s="114">
        <v>12254</v>
      </c>
      <c r="F35" s="114">
        <v>12513</v>
      </c>
      <c r="G35" s="114">
        <v>12459</v>
      </c>
      <c r="H35" s="140">
        <v>12516</v>
      </c>
      <c r="I35" s="115">
        <v>-482</v>
      </c>
      <c r="J35" s="116">
        <v>-3.8510706295941195</v>
      </c>
    </row>
    <row r="36" spans="1:10" s="110" customFormat="1" ht="24.95" customHeight="1" x14ac:dyDescent="0.2">
      <c r="A36" s="294" t="s">
        <v>173</v>
      </c>
      <c r="B36" s="295" t="s">
        <v>174</v>
      </c>
      <c r="C36" s="125">
        <v>69.35749171242756</v>
      </c>
      <c r="D36" s="143">
        <v>27408</v>
      </c>
      <c r="E36" s="144">
        <v>27556</v>
      </c>
      <c r="F36" s="144">
        <v>27638</v>
      </c>
      <c r="G36" s="144">
        <v>27317</v>
      </c>
      <c r="H36" s="145">
        <v>27315</v>
      </c>
      <c r="I36" s="143">
        <v>93</v>
      </c>
      <c r="J36" s="146">
        <v>0.34047226798462382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2020-09-25T12:25:01Z</dcterms:created>
  <dcterms:modified xsi:type="dcterms:W3CDTF">2020-09-28T08:12:33Z</dcterms:modified>
</cp:coreProperties>
</file>