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G34" i="24"/>
  <c r="K57" i="15"/>
  <c r="L57" i="15" s="1"/>
  <c r="C38" i="24"/>
  <c r="C37" i="24"/>
  <c r="M37" i="24" s="1"/>
  <c r="C35" i="24"/>
  <c r="C34" i="24"/>
  <c r="L34" i="24" s="1"/>
  <c r="C33" i="24"/>
  <c r="C32" i="24"/>
  <c r="C31" i="24"/>
  <c r="C30" i="24"/>
  <c r="C29" i="24"/>
  <c r="C28" i="24"/>
  <c r="L28" i="24" s="1"/>
  <c r="C27" i="24"/>
  <c r="C26" i="24"/>
  <c r="L26" i="24" s="1"/>
  <c r="C25" i="24"/>
  <c r="C24" i="24"/>
  <c r="C23" i="24"/>
  <c r="C22" i="24"/>
  <c r="C21" i="24"/>
  <c r="C20" i="24"/>
  <c r="L20" i="24" s="1"/>
  <c r="C19" i="24"/>
  <c r="C18" i="24"/>
  <c r="L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37" i="24" l="1"/>
  <c r="G18" i="24"/>
  <c r="G26" i="24"/>
  <c r="G21" i="24"/>
  <c r="M21" i="24"/>
  <c r="E21" i="24"/>
  <c r="L21" i="24"/>
  <c r="I21" i="24"/>
  <c r="G9" i="24"/>
  <c r="M9" i="24"/>
  <c r="E9" i="24"/>
  <c r="L9" i="24"/>
  <c r="I9" i="24"/>
  <c r="K8" i="24"/>
  <c r="J8" i="24"/>
  <c r="H8" i="24"/>
  <c r="F8" i="24"/>
  <c r="D8" i="24"/>
  <c r="K26" i="24"/>
  <c r="J26" i="24"/>
  <c r="H26" i="24"/>
  <c r="F26" i="24"/>
  <c r="D26" i="24"/>
  <c r="K18" i="24"/>
  <c r="J18" i="24"/>
  <c r="H18" i="24"/>
  <c r="F18" i="24"/>
  <c r="D18" i="24"/>
  <c r="G29" i="24"/>
  <c r="M29" i="24"/>
  <c r="E29" i="24"/>
  <c r="L29" i="24"/>
  <c r="I29" i="24"/>
  <c r="K34" i="24"/>
  <c r="J34" i="24"/>
  <c r="H34" i="24"/>
  <c r="F34" i="24"/>
  <c r="D34" i="24"/>
  <c r="C14" i="24"/>
  <c r="C6" i="24"/>
  <c r="F15" i="24"/>
  <c r="D15" i="24"/>
  <c r="J15" i="24"/>
  <c r="H15" i="24"/>
  <c r="K28" i="24"/>
  <c r="J28" i="24"/>
  <c r="H28" i="24"/>
  <c r="F28" i="24"/>
  <c r="D28" i="24"/>
  <c r="F31" i="24"/>
  <c r="D31" i="24"/>
  <c r="J31" i="24"/>
  <c r="H31" i="24"/>
  <c r="G25" i="24"/>
  <c r="M25" i="24"/>
  <c r="E25" i="24"/>
  <c r="L25" i="24"/>
  <c r="I25" i="24"/>
  <c r="C45" i="24"/>
  <c r="C39" i="24"/>
  <c r="K58" i="24"/>
  <c r="J58" i="24"/>
  <c r="I58" i="24"/>
  <c r="K22" i="24"/>
  <c r="J22" i="24"/>
  <c r="H22" i="24"/>
  <c r="F22" i="24"/>
  <c r="D22" i="24"/>
  <c r="F25" i="24"/>
  <c r="D25" i="24"/>
  <c r="J25" i="24"/>
  <c r="K25" i="24"/>
  <c r="H25" i="24"/>
  <c r="B39" i="24"/>
  <c r="B45" i="24"/>
  <c r="G15" i="24"/>
  <c r="M15" i="24"/>
  <c r="E15" i="24"/>
  <c r="L15" i="24"/>
  <c r="I15" i="24"/>
  <c r="I32" i="24"/>
  <c r="M32" i="24"/>
  <c r="E32" i="24"/>
  <c r="L32" i="24"/>
  <c r="G32" i="24"/>
  <c r="G35" i="24"/>
  <c r="M35" i="24"/>
  <c r="E35" i="24"/>
  <c r="L35" i="24"/>
  <c r="I35" i="24"/>
  <c r="K31" i="24"/>
  <c r="F19" i="24"/>
  <c r="D19" i="24"/>
  <c r="J19" i="24"/>
  <c r="K19" i="24"/>
  <c r="H19" i="24"/>
  <c r="F29" i="24"/>
  <c r="D29" i="24"/>
  <c r="J29" i="24"/>
  <c r="K29" i="24"/>
  <c r="H29" i="24"/>
  <c r="F35" i="24"/>
  <c r="D35" i="24"/>
  <c r="J35" i="24"/>
  <c r="K35" i="24"/>
  <c r="H35" i="24"/>
  <c r="I22" i="24"/>
  <c r="M22" i="24"/>
  <c r="E22" i="24"/>
  <c r="L22" i="24"/>
  <c r="G22" i="24"/>
  <c r="K74" i="24"/>
  <c r="J74" i="24"/>
  <c r="I74" i="24"/>
  <c r="I77" i="24" s="1"/>
  <c r="K16" i="24"/>
  <c r="J16" i="24"/>
  <c r="H16" i="24"/>
  <c r="F16" i="24"/>
  <c r="D16" i="24"/>
  <c r="K32" i="24"/>
  <c r="J32" i="24"/>
  <c r="H32" i="24"/>
  <c r="F32" i="24"/>
  <c r="D32" i="24"/>
  <c r="I16" i="24"/>
  <c r="M16" i="24"/>
  <c r="E16" i="24"/>
  <c r="L16" i="24"/>
  <c r="G16" i="24"/>
  <c r="G19" i="24"/>
  <c r="M19" i="24"/>
  <c r="E19" i="24"/>
  <c r="L19" i="24"/>
  <c r="I19" i="24"/>
  <c r="G33" i="24"/>
  <c r="M33" i="24"/>
  <c r="E33" i="24"/>
  <c r="L33" i="24"/>
  <c r="I33" i="24"/>
  <c r="K15" i="24"/>
  <c r="K20" i="24"/>
  <c r="J20" i="24"/>
  <c r="H20" i="24"/>
  <c r="F20" i="24"/>
  <c r="D20" i="24"/>
  <c r="F23" i="24"/>
  <c r="D23" i="24"/>
  <c r="J23" i="24"/>
  <c r="H23" i="24"/>
  <c r="H37" i="24"/>
  <c r="F37" i="24"/>
  <c r="D37" i="24"/>
  <c r="K37" i="24"/>
  <c r="J37" i="24"/>
  <c r="G7" i="24"/>
  <c r="M7" i="24"/>
  <c r="E7" i="24"/>
  <c r="L7" i="24"/>
  <c r="I7" i="24"/>
  <c r="G23" i="24"/>
  <c r="M23" i="24"/>
  <c r="E23" i="24"/>
  <c r="L23" i="24"/>
  <c r="I23" i="24"/>
  <c r="F7" i="24"/>
  <c r="D7" i="24"/>
  <c r="J7" i="24"/>
  <c r="K7" i="24"/>
  <c r="H7" i="24"/>
  <c r="K24" i="24"/>
  <c r="J24" i="24"/>
  <c r="H24" i="24"/>
  <c r="F24" i="24"/>
  <c r="D24" i="24"/>
  <c r="F9" i="24"/>
  <c r="D9" i="24"/>
  <c r="J9" i="24"/>
  <c r="K9" i="24"/>
  <c r="H9" i="24"/>
  <c r="B14" i="24"/>
  <c r="B6" i="24"/>
  <c r="F17" i="24"/>
  <c r="D17" i="24"/>
  <c r="J17" i="24"/>
  <c r="K17" i="24"/>
  <c r="H17" i="24"/>
  <c r="K30" i="24"/>
  <c r="J30" i="24"/>
  <c r="H30" i="24"/>
  <c r="F30" i="24"/>
  <c r="D30" i="24"/>
  <c r="F33" i="24"/>
  <c r="D33" i="24"/>
  <c r="J33" i="24"/>
  <c r="K33" i="24"/>
  <c r="H33" i="24"/>
  <c r="I8" i="24"/>
  <c r="M8" i="24"/>
  <c r="E8" i="24"/>
  <c r="G8" i="24"/>
  <c r="L8" i="24"/>
  <c r="G17" i="24"/>
  <c r="M17" i="24"/>
  <c r="E17" i="24"/>
  <c r="L17" i="24"/>
  <c r="I17" i="24"/>
  <c r="I30" i="24"/>
  <c r="M30" i="24"/>
  <c r="E30" i="24"/>
  <c r="L30" i="24"/>
  <c r="G30" i="24"/>
  <c r="K66" i="24"/>
  <c r="J66" i="24"/>
  <c r="I66" i="24"/>
  <c r="G31" i="24"/>
  <c r="M31" i="24"/>
  <c r="E31" i="24"/>
  <c r="L31" i="24"/>
  <c r="I31" i="24"/>
  <c r="F21" i="24"/>
  <c r="D21" i="24"/>
  <c r="J21" i="24"/>
  <c r="K21" i="24"/>
  <c r="H21" i="24"/>
  <c r="F27" i="24"/>
  <c r="D27" i="24"/>
  <c r="J27" i="24"/>
  <c r="K27" i="24"/>
  <c r="H27" i="24"/>
  <c r="D38" i="24"/>
  <c r="K38" i="24"/>
  <c r="J38" i="24"/>
  <c r="H38" i="24"/>
  <c r="F38" i="24"/>
  <c r="I24" i="24"/>
  <c r="M24" i="24"/>
  <c r="E24" i="24"/>
  <c r="L24" i="24"/>
  <c r="G24" i="24"/>
  <c r="G27" i="24"/>
  <c r="M27" i="24"/>
  <c r="E27" i="24"/>
  <c r="L27" i="24"/>
  <c r="I27" i="24"/>
  <c r="M38" i="24"/>
  <c r="E38" i="24"/>
  <c r="L38" i="24"/>
  <c r="G38" i="24"/>
  <c r="I38" i="24"/>
  <c r="K23" i="24"/>
  <c r="H41" i="24"/>
  <c r="F41" i="24"/>
  <c r="D41" i="24"/>
  <c r="K41" i="24"/>
  <c r="K53" i="24"/>
  <c r="J53" i="24"/>
  <c r="K61" i="24"/>
  <c r="J61" i="24"/>
  <c r="K69" i="24"/>
  <c r="J69" i="24"/>
  <c r="K55" i="24"/>
  <c r="J55" i="24"/>
  <c r="K63" i="24"/>
  <c r="J63" i="24"/>
  <c r="K71" i="24"/>
  <c r="J71" i="24"/>
  <c r="K52" i="24"/>
  <c r="J52" i="24"/>
  <c r="K60" i="24"/>
  <c r="J60" i="24"/>
  <c r="K68" i="24"/>
  <c r="J68" i="24"/>
  <c r="I20" i="24"/>
  <c r="M20" i="24"/>
  <c r="E20" i="24"/>
  <c r="I28" i="24"/>
  <c r="M28" i="24"/>
  <c r="E28" i="24"/>
  <c r="I37" i="24"/>
  <c r="G37" i="24"/>
  <c r="L37" i="24"/>
  <c r="H43" i="24"/>
  <c r="F43" i="24"/>
  <c r="D43" i="24"/>
  <c r="K43" i="24"/>
  <c r="K57" i="24"/>
  <c r="J57" i="24"/>
  <c r="K65" i="24"/>
  <c r="J65" i="24"/>
  <c r="K73" i="24"/>
  <c r="J73" i="24"/>
  <c r="K54" i="24"/>
  <c r="J54" i="24"/>
  <c r="K62" i="24"/>
  <c r="J62" i="24"/>
  <c r="K70" i="24"/>
  <c r="J70" i="24"/>
  <c r="I18" i="24"/>
  <c r="M18" i="24"/>
  <c r="E18" i="24"/>
  <c r="I26" i="24"/>
  <c r="M26" i="24"/>
  <c r="E26" i="24"/>
  <c r="I34" i="24"/>
  <c r="M34" i="24"/>
  <c r="E34" i="24"/>
  <c r="K51" i="24"/>
  <c r="J51" i="24"/>
  <c r="K59" i="24"/>
  <c r="J59" i="24"/>
  <c r="K67" i="24"/>
  <c r="J67" i="24"/>
  <c r="K75" i="24"/>
  <c r="K77" i="24" s="1"/>
  <c r="J75" i="24"/>
  <c r="G20" i="24"/>
  <c r="G28" i="24"/>
  <c r="K56" i="24"/>
  <c r="J56" i="24"/>
  <c r="K64" i="24"/>
  <c r="J64" i="24"/>
  <c r="K72" i="24"/>
  <c r="J72" i="24"/>
  <c r="G40" i="24"/>
  <c r="G42" i="24"/>
  <c r="G44" i="24"/>
  <c r="H40" i="24"/>
  <c r="L41" i="24"/>
  <c r="H42" i="24"/>
  <c r="L43" i="24"/>
  <c r="H44" i="24"/>
  <c r="J40" i="24"/>
  <c r="J42" i="24"/>
  <c r="J44" i="24"/>
  <c r="E40" i="24"/>
  <c r="E42" i="24"/>
  <c r="E44" i="24"/>
  <c r="I79" i="24" l="1"/>
  <c r="K79" i="24"/>
  <c r="K14" i="24"/>
  <c r="J14" i="24"/>
  <c r="H14" i="24"/>
  <c r="F14" i="24"/>
  <c r="D14" i="24"/>
  <c r="J77" i="24"/>
  <c r="H45" i="24"/>
  <c r="F45" i="24"/>
  <c r="D45" i="24"/>
  <c r="K45" i="24"/>
  <c r="J45" i="24"/>
  <c r="I45" i="24"/>
  <c r="G45" i="24"/>
  <c r="M45" i="24"/>
  <c r="E45" i="24"/>
  <c r="L45" i="24"/>
  <c r="H39" i="24"/>
  <c r="F39" i="24"/>
  <c r="D39" i="24"/>
  <c r="K39" i="24"/>
  <c r="J39" i="24"/>
  <c r="I6" i="24"/>
  <c r="M6" i="24"/>
  <c r="E6" i="24"/>
  <c r="L6" i="24"/>
  <c r="G6" i="24"/>
  <c r="I14" i="24"/>
  <c r="M14" i="24"/>
  <c r="E14" i="24"/>
  <c r="L14" i="24"/>
  <c r="G14" i="24"/>
  <c r="K6" i="24"/>
  <c r="J6" i="24"/>
  <c r="H6" i="24"/>
  <c r="F6" i="24"/>
  <c r="D6" i="24"/>
  <c r="I39" i="24"/>
  <c r="G39" i="24"/>
  <c r="L39" i="24"/>
  <c r="E39" i="24"/>
  <c r="M39" i="24"/>
  <c r="J79" i="24" l="1"/>
  <c r="J78" i="24"/>
  <c r="K78" i="24"/>
  <c r="I78" i="24"/>
  <c r="I83" i="24" l="1"/>
  <c r="I82" i="24"/>
  <c r="I81" i="24"/>
</calcChain>
</file>

<file path=xl/sharedStrings.xml><?xml version="1.0" encoding="utf-8"?>
<sst xmlns="http://schemas.openxmlformats.org/spreadsheetml/2006/main" count="1720" uniqueCount="521">
  <si>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</si>
  <si>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</si>
  <si>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</si>
  <si>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</si>
  <si>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</si>
  <si>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</si>
  <si>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</si>
  <si>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</si>
  <si>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</si>
  <si>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</si>
  <si>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</si>
  <si>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</si>
  <si>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</si>
  <si>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Saarlouis (10044)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</si>
  <si>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</si>
  <si>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</si>
  <si>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</si>
  <si>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</si>
  <si>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</si>
  <si>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</si>
  <si>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</si>
  <si>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</si>
  <si>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</si>
  <si>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</si>
  <si>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</si>
  <si>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</si>
  <si>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</si>
  <si>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</si>
  <si>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</si>
  <si>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</si>
  <si>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</si>
  <si>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</si>
  <si>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</si>
  <si>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</si>
  <si>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</si>
  <si>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</si>
  <si>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</si>
  <si>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</si>
  <si>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</si>
  <si>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</si>
  <si>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</si>
  <si>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</si>
  <si>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</si>
  <si>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</si>
  <si>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</si>
  <si>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</si>
  <si>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</si>
  <si>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</si>
  <si>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</si>
  <si>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</si>
  <si>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</si>
  <si>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</si>
  <si>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</si>
  <si>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</si>
  <si>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</si>
  <si>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</si>
  <si>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</si>
  <si>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</si>
  <si>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</si>
  <si>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</si>
  <si>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</si>
  <si>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</si>
  <si>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</si>
  <si>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</si>
  <si>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</si>
  <si>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</si>
  <si>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</si>
  <si>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</si>
  <si>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</si>
  <si>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</si>
  <si>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</si>
  <si>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</si>
  <si>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</si>
  <si>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</si>
  <si>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</si>
  <si>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</si>
  <si>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</si>
  <si>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</si>
  <si>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</si>
  <si>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</si>
  <si>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</si>
  <si>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</si>
  <si>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</si>
  <si>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</si>
  <si>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</si>
  <si>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</si>
  <si>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</si>
  <si>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</si>
  <si>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</si>
  <si>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</si>
  <si>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</si>
  <si>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</si>
  <si>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Saarlouis (10044);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</si>
  <si>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</si>
  <si>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</si>
  <si>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</si>
  <si>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</si>
  <si>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</si>
  <si>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</si>
  <si>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</si>
  <si>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</si>
  <si>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</si>
  <si>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</si>
  <si>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</si>
  <si>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</si>
  <si>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</si>
  <si>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</si>
  <si>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</si>
  <si>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</si>
  <si>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</si>
  <si>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</si>
  <si>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</si>
  <si>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</si>
  <si>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</si>
  <si>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</si>
  <si>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</si>
  <si>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</si>
  <si>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</si>
  <si>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</si>
  <si>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</si>
  <si>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</si>
  <si>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</si>
  <si>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</si>
  <si>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</si>
  <si>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</si>
  <si>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</si>
  <si>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</si>
  <si>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</si>
  <si>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</si>
  <si>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</si>
  <si>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</si>
  <si>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</si>
  <si>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</si>
  <si>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</si>
  <si>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</si>
  <si>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</si>
  <si>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</si>
  <si>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</si>
  <si>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</si>
  <si>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</si>
  <si>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</si>
  <si>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</si>
  <si>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</si>
  <si>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</si>
  <si>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</si>
  <si>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</si>
  <si>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</si>
  <si>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</si>
  <si>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</si>
  <si>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</si>
  <si>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</si>
  <si>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</si>
  <si>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</si>
  <si>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</si>
  <si>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</si>
  <si>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</si>
  <si>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</si>
  <si>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</si>
  <si>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</si>
  <si>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</si>
  <si>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</si>
  <si>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</si>
  <si>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</si>
  <si>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</si>
  <si>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</si>
  <si>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</si>
  <si>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</si>
  <si>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</si>
  <si>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</si>
  <si>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</si>
  <si>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</si>
  <si>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</si>
  <si>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</si>
  <si>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</si>
  <si>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</si>
  <si>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</si>
  <si>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</si>
  <si>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</si>
  <si>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</si>
  <si>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</si>
  <si>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</si>
  <si>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</si>
  <si>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</si>
  <si>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Saarlouis (10044)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</si>
  <si>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</si>
  <si>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</si>
  <si>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</si>
  <si>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</si>
  <si>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</si>
  <si>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</si>
  <si>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</si>
  <si>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</si>
  <si>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</si>
  <si>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</si>
  <si>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</si>
  <si>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</si>
  <si>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</si>
  <si>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</si>
  <si>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</si>
  <si>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</si>
  <si>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</si>
  <si>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</si>
  <si>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</si>
  <si>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</si>
  <si>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</si>
  <si>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</si>
  <si>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</si>
  <si>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</si>
  <si>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</si>
  <si>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</si>
  <si>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</si>
  <si>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</si>
  <si>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</si>
  <si>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</si>
  <si>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</si>
  <si>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</si>
  <si>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</si>
  <si>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</si>
  <si>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</si>
  <si>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</si>
  <si>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</si>
  <si>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</si>
  <si>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</si>
  <si>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</si>
  <si>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</si>
  <si>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</si>
  <si>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</si>
  <si>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</si>
  <si>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</si>
  <si>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</si>
  <si>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</si>
  <si>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</si>
  <si>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</si>
  <si>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</si>
  <si>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</si>
  <si>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</si>
  <si>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</si>
  <si>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</si>
  <si>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</si>
  <si>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</si>
  <si>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</si>
  <si>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</si>
  <si>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</si>
  <si>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</si>
  <si>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</si>
  <si>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</si>
  <si>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</si>
  <si>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</si>
  <si>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</si>
  <si>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</si>
  <si>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</si>
  <si>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</si>
  <si>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</si>
  <si>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</si>
  <si>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</si>
  <si>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</si>
  <si>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</si>
  <si>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</si>
  <si>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</si>
  <si>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</si>
  <si>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</si>
  <si>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</si>
  <si>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</si>
  <si>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</si>
  <si>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</si>
  <si>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</si>
  <si>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</si>
  <si>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</si>
  <si>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</si>
  <si>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</si>
  <si>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</si>
  <si>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</si>
  <si>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</si>
  <si>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</si>
  <si>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</si>
  <si>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</si>
  <si>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</si>
  <si>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</si>
  <si>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</si>
  <si>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</si>
  <si>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</si>
  <si>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</si>
  <si>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</si>
  <si>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</si>
  <si>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</si>
  <si>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</si>
  <si>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</si>
  <si>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</si>
  <si>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</si>
  <si>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</si>
  <si>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</si>
  <si>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</si>
  <si>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</si>
  <si>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</si>
  <si>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</si>
  <si>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</si>
  <si>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</si>
  <si>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</si>
  <si>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</si>
  <si>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</si>
  <si>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</si>
  <si>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</si>
  <si>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</si>
  <si>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</si>
  <si>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</si>
  <si>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</si>
  <si>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</si>
  <si>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</si>
  <si>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</si>
  <si>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</si>
  <si>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</si>
  <si>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</si>
  <si>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</si>
  <si>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</si>
  <si>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</si>
  <si>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</si>
  <si>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</si>
  <si>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</si>
  <si>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</si>
  <si>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</si>
  <si>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</si>
  <si>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</si>
  <si>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</si>
  <si>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</si>
  <si>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</si>
  <si>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</si>
  <si>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</si>
  <si>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</si>
  <si>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</si>
  <si>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</si>
  <si>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</si>
  <si>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</si>
  <si>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</si>
  <si>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</si>
  <si>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</si>
  <si>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</si>
  <si>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</si>
  <si>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</si>
  <si>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</si>
  <si>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</si>
  <si>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</si>
  <si>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</si>
  <si>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</si>
  <si>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</si>
  <si>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</si>
  <si>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</si>
  <si>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</si>
  <si>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</si>
  <si>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</si>
  <si>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</si>
  <si>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</si>
  <si>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</si>
  <si>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</si>
  <si>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</si>
  <si>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</si>
  <si>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</si>
  <si>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</si>
  <si>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</si>
  <si>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</si>
  <si>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</si>
  <si>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</si>
  <si>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</si>
  <si>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</si>
  <si>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</si>
  <si>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</si>
  <si>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</si>
  <si>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</si>
  <si>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</si>
  <si>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</si>
  <si>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</si>
  <si>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</si>
  <si>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</si>
  <si>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</si>
  <si>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Saarlouis (10044);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</si>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</sst>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{CD0EE11E-6670-4AB8-AF2A-5BE916D3D466}</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5A4B-4270-82EB-61645A7980B3}"/>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{114EA09D-3566-4528-B975-0A35BB0E4FED}</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5A4B-4270-82EB-61645A7980B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{9784ED3E-830D-4A10-988D-6751BFAAA9A8}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A4B-4270-82EB-61645A7980B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{9DC6490E-194B-40E8-9BA2-AD85DCE53577}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A4B-4270-82EB-61645A7980B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-2.3425121564770803</c:v>
                </c:pt>
                <c:pt idx="1">
                  <c:v>-0.20180321762601858</c:v>
                </c:pt>
                <c:pt idx="2">
                  <c:v>1.1186464311118853</c:v>
                </c:pt>
                <c:pt idx="3">
                  <c:v>1.0875687030768</c:v>
                </c:pt>
              </c:numCache>
            </c:numRef>
          </c:val>
          <c:extLst>
            <c:ext xmlns:c16="http://schemas.microsoft.com/office/drawing/2014/chart" uri="{C3380CC4-5D6E-409C-BE32-E72D297353CC}">
              <c16:uniqueId val="{00000004-5A4B-4270-82EB-61645A7980B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{A9F764B9-4F84-4B48-98D1-BEE1509978EF}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A4B-4270-82EB-61645A7980B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{3E557AB1-7073-49BD-82B2-0DC7269B284A}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A4B-4270-82EB-61645A7980B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{2F55CB44-9F7A-43D9-BB4F-467245322AEF}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A4B-4270-82EB-61645A7980B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{7FAC8C58-F47D-445F-A04D-10EFA33A036B}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A4B-4270-82EB-61645A7980B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A4B-4270-82EB-61645A7980B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A4B-4270-82EB-61645A7980B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{3F34F4AD-0D86-4400-8C3A-A8D20535C278}</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10C8-44BD-A412-5A7165FB4A8F}"/>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{140D1EF4-2486-44C2-B5E9-A0C1234FCEC9}</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10C8-44BD-A412-5A7165FB4A8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{CFE3D2C7-848E-4F79-B158-A6EE2CE9EEE5}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0C8-44BD-A412-5A7165FB4A8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{950CF10D-2AED-4B63-8B7B-9148E6EFC71E}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0C8-44BD-A412-5A7165FB4A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-3.1211267605633801</c:v>
                </c:pt>
                <c:pt idx="1">
                  <c:v>-4.2268774619623501</c:v>
                </c:pt>
                <c:pt idx="2">
                  <c:v>-2.7637010795899166</c:v>
                </c:pt>
                <c:pt idx="3">
                  <c:v>-2.8655893304673015</c:v>
                </c:pt>
              </c:numCache>
            </c:numRef>
          </c:val>
          <c:extLst>
            <c:ext xmlns:c16="http://schemas.microsoft.com/office/drawing/2014/chart" uri="{C3380CC4-5D6E-409C-BE32-E72D297353CC}">
              <c16:uniqueId val="{00000004-10C8-44BD-A412-5A7165FB4A8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{036BD238-828E-4C8C-B5F2-69E49BEE5A13}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0C8-44BD-A412-5A7165FB4A8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{A6567E18-A6DE-43BC-917B-CB67A04D9C09}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0C8-44BD-A412-5A7165FB4A8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{986299A5-2798-4503-BAF3-15A6A2781C6A}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0C8-44BD-A412-5A7165FB4A8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{F42632CF-1EB5-44E5-9644-3FCBA457C528}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0C8-44BD-A412-5A7165FB4A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0C8-44BD-A412-5A7165FB4A8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0C8-44BD-A412-5A7165FB4A8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{73CEE06F-ECC5-4A1D-98D0-B0F4A50299DB}</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862B-4625-9ED9-5AE76409A96A}"/>
                </c:ext>
              </c:extLst>
            </c:dLbl>
            <c:dLbl>
              <c:idx val="1"/>
              <c:tx>
                <c:strRef>
                  <c:f>Daten_Diagramme!$D$15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{886E9EC2-5FE6-4521-B30A-E021C999F831}</c15:txfldGUID>
                      <c15:f>Daten_Diagramme!$D$15</c15:f>
                      <c15:dlblFieldTableCache>
                        <c:ptCount val="1"/>
                        <c:pt idx="0">
                          <c:v>11.3</c:v>
                        </c:pt>
                      </c15:dlblFieldTableCache>
                    </c15:dlblFTEntry>
                  </c15:dlblFieldTable>
                  <c15:showDataLabelsRange val="0"/>
                </c:ext>
                <c:ext xmlns:c16="http://schemas.microsoft.com/office/drawing/2014/chart" uri="{C3380CC4-5D6E-409C-BE32-E72D297353CC}">
                  <c16:uniqueId val="{00000001-862B-4625-9ED9-5AE76409A96A}"/>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{97FBD09B-F5BC-47A1-A8D3-64E388877E8D}</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862B-4625-9ED9-5AE76409A96A}"/>
                </c:ext>
              </c:extLst>
            </c:dLbl>
            <c:dLbl>
              <c:idx val="3"/>
              <c:tx>
                <c:strRef>
                  <c:f>Daten_Diagramme!$D$17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{869C0D1D-3EC8-47D6-9F3F-540F8637697A}</c15:txfldGUID>
                      <c15:f>Daten_Diagramme!$D$17</c15:f>
                      <c15:dlblFieldTableCache>
                        <c:ptCount val="1"/>
                        <c:pt idx="0">
                          <c:v>-5.3</c:v>
                        </c:pt>
                      </c15:dlblFieldTableCache>
                    </c15:dlblFTEntry>
                  </c15:dlblFieldTable>
                  <c15:showDataLabelsRange val="0"/>
                </c:ext>
                <c:ext xmlns:c16="http://schemas.microsoft.com/office/drawing/2014/chart" uri="{C3380CC4-5D6E-409C-BE32-E72D297353CC}">
                  <c16:uniqueId val="{00000003-862B-4625-9ED9-5AE76409A96A}"/>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{6919AD59-E3BF-4349-AD94-6E6FD1BBBF98}</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862B-4625-9ED9-5AE76409A96A}"/>
                </c:ext>
              </c:extLst>
            </c:dLbl>
            <c:dLbl>
              <c:idx val="5"/>
              <c:tx>
                <c:strRef>
                  <c:f>Daten_Diagramme!$D$19</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{2CF8616C-81D2-4BF4-A3E9-9F6789AFFD10}</c15:txfldGUID>
                      <c15:f>Daten_Diagramme!$D$19</c15:f>
                      <c15:dlblFieldTableCache>
                        <c:ptCount val="1"/>
                        <c:pt idx="0">
                          <c:v>-6.6</c:v>
                        </c:pt>
                      </c15:dlblFieldTableCache>
                    </c15:dlblFTEntry>
                  </c15:dlblFieldTable>
                  <c15:showDataLabelsRange val="0"/>
                </c:ext>
                <c:ext xmlns:c16="http://schemas.microsoft.com/office/drawing/2014/chart" uri="{C3380CC4-5D6E-409C-BE32-E72D297353CC}">
                  <c16:uniqueId val="{00000005-862B-4625-9ED9-5AE76409A96A}"/>
                </c:ext>
              </c:extLst>
            </c:dLbl>
            <c:dLbl>
              <c:idx val="6"/>
              <c:tx>
                <c:strRef>
                  <c:f>Daten_Diagramme!$D$20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{54E2F434-C616-4F26-A5A0-024B175DC7B8}</c15:txfldGUID>
                      <c15:f>Daten_Diagramme!$D$20</c15:f>
                      <c15:dlblFieldTableCache>
                        <c:ptCount val="1"/>
                        <c:pt idx="0">
                          <c:v>5.7</c:v>
                        </c:pt>
                      </c15:dlblFieldTableCache>
                    </c15:dlblFTEntry>
                  </c15:dlblFieldTable>
                  <c15:showDataLabelsRange val="0"/>
                </c:ext>
                <c:ext xmlns:c16="http://schemas.microsoft.com/office/drawing/2014/chart" uri="{C3380CC4-5D6E-409C-BE32-E72D297353CC}">
                  <c16:uniqueId val="{00000006-862B-4625-9ED9-5AE76409A96A}"/>
                </c:ext>
              </c:extLst>
            </c:dLbl>
            <c:dLbl>
              <c:idx val="7"/>
              <c:tx>
                <c:strRef>
                  <c:f>Daten_Diagramme!$D$21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{8E4D2F22-BEB2-4ACB-B04B-495A76533EAD}</c15:txfldGUID>
                      <c15:f>Daten_Diagramme!$D$21</c15:f>
                      <c15:dlblFieldTableCache>
                        <c:ptCount val="1"/>
                        <c:pt idx="0">
                          <c:v>1.6</c:v>
                        </c:pt>
                      </c15:dlblFieldTableCache>
                    </c15:dlblFTEntry>
                  </c15:dlblFieldTable>
                  <c15:showDataLabelsRange val="0"/>
                </c:ext>
                <c:ext xmlns:c16="http://schemas.microsoft.com/office/drawing/2014/chart" uri="{C3380CC4-5D6E-409C-BE32-E72D297353CC}">
                  <c16:uniqueId val="{00000007-862B-4625-9ED9-5AE76409A96A}"/>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{B50B9DA1-96C6-4382-BDBB-061D9BF879AE}</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862B-4625-9ED9-5AE76409A96A}"/>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{616B7583-4429-4624-BA6B-C854BD509CFE}</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862B-4625-9ED9-5AE76409A96A}"/>
                </c:ext>
              </c:extLst>
            </c:dLbl>
            <c:dLbl>
              <c:idx val="10"/>
              <c:tx>
                <c:strRef>
                  <c:f>Daten_Diagramme!$D$24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{518BE163-3822-4D98-8713-B7E441B0ECFE}</c15:txfldGUID>
                      <c15:f>Daten_Diagramme!$D$24</c15:f>
                      <c15:dlblFieldTableCache>
                        <c:ptCount val="1"/>
                        <c:pt idx="0">
                          <c:v>1.6</c:v>
                        </c:pt>
                      </c15:dlblFieldTableCache>
                    </c15:dlblFTEntry>
                  </c15:dlblFieldTable>
                  <c15:showDataLabelsRange val="0"/>
                </c:ext>
                <c:ext xmlns:c16="http://schemas.microsoft.com/office/drawing/2014/chart" uri="{C3380CC4-5D6E-409C-BE32-E72D297353CC}">
                  <c16:uniqueId val="{0000000A-862B-4625-9ED9-5AE76409A96A}"/>
                </c:ext>
              </c:extLst>
            </c:dLbl>
            <c:dLbl>
              <c:idx val="11"/>
              <c:tx>
                <c:strRef>
                  <c:f>Daten_Diagramme!$D$25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{55266308-CA0E-4FA4-BD67-5FA89660C732}</c15:txfldGUID>
                      <c15:f>Daten_Diagramme!$D$25</c15:f>
                      <c15:dlblFieldTableCache>
                        <c:ptCount val="1"/>
                        <c:pt idx="0">
                          <c:v>-3.5</c:v>
                        </c:pt>
                      </c15:dlblFieldTableCache>
                    </c15:dlblFTEntry>
                  </c15:dlblFieldTable>
                  <c15:showDataLabelsRange val="0"/>
                </c:ext>
                <c:ext xmlns:c16="http://schemas.microsoft.com/office/drawing/2014/chart" uri="{C3380CC4-5D6E-409C-BE32-E72D297353CC}">
                  <c16:uniqueId val="{0000000B-862B-4625-9ED9-5AE76409A96A}"/>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{B14F8C56-B5BC-4C59-BD55-A76CD401E24E}</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862B-4625-9ED9-5AE76409A96A}"/>
                </c:ext>
              </c:extLst>
            </c:dLbl>
            <c:dLbl>
              <c:idx val="13"/>
              <c:tx>
                <c:strRef>
                  <c:f>Daten_Diagramme!$D$27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{745D31C9-6369-466E-86FB-ED27B1FD2BD1}</c15:txfldGUID>
                      <c15:f>Daten_Diagramme!$D$27</c15:f>
                      <c15:dlblFieldTableCache>
                        <c:ptCount val="1"/>
                        <c:pt idx="0">
                          <c:v>5.8</c:v>
                        </c:pt>
                      </c15:dlblFieldTableCache>
                    </c15:dlblFTEntry>
                  </c15:dlblFieldTable>
                  <c15:showDataLabelsRange val="0"/>
                </c:ext>
                <c:ext xmlns:c16="http://schemas.microsoft.com/office/drawing/2014/chart" uri="{C3380CC4-5D6E-409C-BE32-E72D297353CC}">
                  <c16:uniqueId val="{0000000D-862B-4625-9ED9-5AE76409A96A}"/>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{1533EBF4-C3A2-4564-B801-766C87633BA4}</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862B-4625-9ED9-5AE76409A96A}"/>
                </c:ext>
              </c:extLst>
            </c:dLbl>
            <c:dLbl>
              <c:idx val="15"/>
              <c:tx>
                <c:strRef>
                  <c:f>Daten_Diagramme!$D$29</c:f>
                  <c:strCache>
                    <c:ptCount val="1"/>
                    <c:pt idx="0">
                      <c:v>-34.6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{1F098997-467C-4A67-8FB8-4A4C79CB05BB}</c15:txfldGUID>
                      <c15:f>Daten_Diagramme!$D$29</c15:f>
                      <c15:dlblFieldTableCache>
                        <c:ptCount val="1"/>
                        <c:pt idx="0">
                          <c:v>-34.6</c:v>
                        </c:pt>
                      </c15:dlblFieldTableCache>
                    </c15:dlblFTEntry>
                  </c15:dlblFieldTable>
                  <c15:showDataLabelsRange val="0"/>
                </c:ext>
                <c:ext xmlns:c16="http://schemas.microsoft.com/office/drawing/2014/chart" uri="{C3380CC4-5D6E-409C-BE32-E72D297353CC}">
                  <c16:uniqueId val="{0000000F-862B-4625-9ED9-5AE76409A96A}"/>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{4BAC3A46-51F4-42C9-BE55-1FB8CD9F7979}</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862B-4625-9ED9-5AE76409A96A}"/>
                </c:ext>
              </c:extLst>
            </c:dLbl>
            <c:dLbl>
              <c:idx val="17"/>
              <c:tx>
                <c:strRef>
                  <c:f>Daten_Diagramme!$D$31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{6630B8CF-2E41-4164-B4CE-8C06105A3EBB}</c15:txfldGUID>
                      <c15:f>Daten_Diagramme!$D$31</c15:f>
                      <c15:dlblFieldTableCache>
                        <c:ptCount val="1"/>
                        <c:pt idx="0">
                          <c:v>7.0</c:v>
                        </c:pt>
                      </c15:dlblFieldTableCache>
                    </c15:dlblFTEntry>
                  </c15:dlblFieldTable>
                  <c15:showDataLabelsRange val="0"/>
                </c:ext>
                <c:ext xmlns:c16="http://schemas.microsoft.com/office/drawing/2014/chart" uri="{C3380CC4-5D6E-409C-BE32-E72D297353CC}">
                  <c16:uniqueId val="{00000011-862B-4625-9ED9-5AE76409A96A}"/>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{8DCD17A6-5853-419B-9EFC-F0A66C06208F}</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862B-4625-9ED9-5AE76409A96A}"/>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{B37FD844-B364-412B-AE8A-157DF6F80555}</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862B-4625-9ED9-5AE76409A96A}"/>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{A525FD4C-70D3-420E-9204-5550B83901D9}</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862B-4625-9ED9-5AE76409A96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{326EAAC9-C1BE-45E3-82FA-59CA98EA6D4D}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62B-4625-9ED9-5AE76409A96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{62024CB5-94E9-4E9B-92C6-17B0F3C60C65}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62B-4625-9ED9-5AE76409A96A}"/>
                </c:ext>
              </c:extLst>
            </c:dLbl>
            <c:dLbl>
              <c:idx val="23"/>
              <c:tx>
                <c:strRef>
                  <c:f>Daten_Diagramme!$D$37</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{BFFF950E-B125-4450-9E92-4C3D9B66AAC7}</c15:txfldGUID>
                      <c15:f>Daten_Diagramme!$D$37</c15:f>
                      <c15:dlblFieldTableCache>
                        <c:ptCount val="1"/>
                        <c:pt idx="0">
                          <c:v>11.3</c:v>
                        </c:pt>
                      </c15:dlblFieldTableCache>
                    </c15:dlblFTEntry>
                  </c15:dlblFieldTable>
                  <c15:showDataLabelsRange val="0"/>
                </c:ext>
                <c:ext xmlns:c16="http://schemas.microsoft.com/office/drawing/2014/chart" uri="{C3380CC4-5D6E-409C-BE32-E72D297353CC}">
                  <c16:uniqueId val="{00000017-862B-4625-9ED9-5AE76409A96A}"/>
                </c:ext>
              </c:extLst>
            </c:dLbl>
            <c:dLbl>
              <c:idx val="24"/>
              <c:layout>
                <c:manualLayout>
                  <c:x val="4.7769028871392123E-3"/>
                  <c:y val="-4.6876052205785108E-5"/>
                </c:manualLayout>
              </c:layout>
              <c:tx>
                <c:strRef>
                  <c:f>Daten_Diagramme!$D$38</c:f>
                  <c:strCache>
                    <c:ptCount val="1"/>
                    <c:pt idx="0">
                      <c:v>-4.2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{C287A890-D3E6-444D-B07D-E42097CFC94F}</c15:txfldGUID>
                      <c15:f>Daten_Diagramme!$D$38</c15:f>
                      <c15:dlblFieldTableCache>
                        <c:ptCount val="1"/>
                        <c:pt idx="0">
                          <c:v>-4.2</c:v>
                        </c:pt>
                      </c15:dlblFieldTableCache>
                    </c15:dlblFTEntry>
                  </c15:dlblFieldTable>
                  <c15:showDataLabelsRange val="0"/>
                </c:ext>
                <c:ext xmlns:c16="http://schemas.microsoft.com/office/drawing/2014/chart" uri="{C3380CC4-5D6E-409C-BE32-E72D297353CC}">
                  <c16:uniqueId val="{00000018-862B-4625-9ED9-5AE76409A96A}"/>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{C7BE0948-35B1-49E3-9495-27CE482D9B00}</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862B-4625-9ED9-5AE76409A96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{43CCE988-8D48-48B7-912E-26EEBFF5F40C}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62B-4625-9ED9-5AE76409A96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{48CA8AB7-DFFE-4778-B06D-EE15E2CB855E}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62B-4625-9ED9-5AE76409A96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{05FBA1BA-63D7-4C73-891C-C2E3122F1934}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62B-4625-9ED9-5AE76409A96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{3292F67A-9766-432C-B0E9-92ABEE4C4CC7}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62B-4625-9ED9-5AE76409A96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{B55240BC-B8AA-45AC-8CF1-FF45FAA5C1DF}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62B-4625-9ED9-5AE76409A96A}"/>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{A0138727-3AF5-4273-9ADF-94AAF64E1AC7}</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862B-4625-9ED9-5AE76409A9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-2.3425121564770803</c:v>
                </c:pt>
                <c:pt idx="1">
                  <c:v>11.30952380952381</c:v>
                </c:pt>
                <c:pt idx="2">
                  <c:v>2.4764150943396226</c:v>
                </c:pt>
                <c:pt idx="3">
                  <c:v>-5.2599951926928936</c:v>
                </c:pt>
                <c:pt idx="4">
                  <c:v>0.28328611898016998</c:v>
                </c:pt>
                <c:pt idx="5">
                  <c:v>-6.6190047819705509</c:v>
                </c:pt>
                <c:pt idx="6">
                  <c:v>5.6934306569343063</c:v>
                </c:pt>
                <c:pt idx="7">
                  <c:v>1.6497113005224087</c:v>
                </c:pt>
                <c:pt idx="8">
                  <c:v>0.43642134497123586</c:v>
                </c:pt>
                <c:pt idx="9">
                  <c:v>-1.2083847102342786</c:v>
                </c:pt>
                <c:pt idx="10">
                  <c:v>1.6384180790960452</c:v>
                </c:pt>
                <c:pt idx="11">
                  <c:v>-3.4862385321100917</c:v>
                </c:pt>
                <c:pt idx="12">
                  <c:v>0.42918454935622319</c:v>
                </c:pt>
                <c:pt idx="13">
                  <c:v>5.7617532697066105</c:v>
                </c:pt>
                <c:pt idx="14">
                  <c:v>3.7985136251032205</c:v>
                </c:pt>
                <c:pt idx="15">
                  <c:v>-34.582763337893297</c:v>
                </c:pt>
                <c:pt idx="16">
                  <c:v>3.4645232815964522</c:v>
                </c:pt>
                <c:pt idx="17">
                  <c:v>6.968641114982578</c:v>
                </c:pt>
                <c:pt idx="18">
                  <c:v>3.1002913025384937</c:v>
                </c:pt>
                <c:pt idx="19">
                  <c:v>1.1311269375785504</c:v>
                </c:pt>
                <c:pt idx="20">
                  <c:v>1.6453382084095065</c:v>
                </c:pt>
                <c:pt idx="21">
                  <c:v>0</c:v>
                </c:pt>
                <c:pt idx="23">
                  <c:v>11.30952380952381</c:v>
                </c:pt>
                <c:pt idx="24">
                  <c:v>-4.1837878221890179</c:v>
                </c:pt>
                <c:pt idx="25">
                  <c:v>-1.1538285085103455</c:v>
                </c:pt>
              </c:numCache>
            </c:numRef>
          </c:val>
          <c:extLst>
            <c:ext xmlns:c16="http://schemas.microsoft.com/office/drawing/2014/chart" uri="{C3380CC4-5D6E-409C-BE32-E72D297353CC}">
              <c16:uniqueId val="{00000020-862B-4625-9ED9-5AE76409A96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{F1449A1D-E11F-4FDC-9121-8F173CB89014}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62B-4625-9ED9-5AE76409A96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{27BFB7EF-F5E9-460C-B1CD-79D15ACBA746}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62B-4625-9ED9-5AE76409A96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{D8523D76-3FF4-4AC1-A153-0CFEDE1A5E97}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62B-4625-9ED9-5AE76409A96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{9862F857-454C-43AE-99B8-76CC35D476DA}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62B-4625-9ED9-5AE76409A96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{C8D94B49-5DAF-4113-BABC-94B2FB7DA2DD}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62B-4625-9ED9-5AE76409A96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{1F46E54A-4C6D-432F-8B27-FF564A0AC34E}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62B-4625-9ED9-5AE76409A96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{D4B037D2-CAD9-417B-BC6C-AB3F3843011B}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62B-4625-9ED9-5AE76409A96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{484F3E67-F599-40E1-BEFE-28984479EFC6}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62B-4625-9ED9-5AE76409A96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{105036B4-47B4-4023-868F-84CA3AFA4351}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62B-4625-9ED9-5AE76409A96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{9BD66C89-9ECA-46BA-A0F5-F4CF9CA510EA}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62B-4625-9ED9-5AE76409A96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{E291445B-038A-423A-BBC2-1EF41CAECBF9}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62B-4625-9ED9-5AE76409A96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{C83084A6-0303-4B97-9ED2-8547D314982B}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62B-4625-9ED9-5AE76409A96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{EC487AAB-F82C-4361-8D2A-112468A999BD}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62B-4625-9ED9-5AE76409A96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{D1BA3846-D70F-4B1C-AE57-5219D72C3DE5}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62B-4625-9ED9-5AE76409A96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{3CCF920B-9A58-499F-A443-C86BBABAD540}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62B-4625-9ED9-5AE76409A96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{A59A2AA0-212D-4C9F-A5B1-B095BC057DFC}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62B-4625-9ED9-5AE76409A96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{EE17AA23-9045-4B81-BEF1-BD9A25F61EE3}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62B-4625-9ED9-5AE76409A96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{F33448FB-73E4-4F2B-865F-1044B7D9FE65}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62B-4625-9ED9-5AE76409A96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{1C2DFBBF-455A-47F7-BDA9-C6CDAD0D7BC4}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62B-4625-9ED9-5AE76409A96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{08007D37-6CC7-4AB9-9979-D5952EC23272}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62B-4625-9ED9-5AE76409A96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{686613C2-5CCE-41BB-8F11-F5E082FD40E8}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62B-4625-9ED9-5AE76409A96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{854AA47C-4ADF-492F-8699-A1578634D230}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62B-4625-9ED9-5AE76409A96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{FD70E196-559F-4F81-AC0D-FC9844446C6E}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62B-4625-9ED9-5AE76409A96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{2E8AF505-AE16-4457-A38A-226808465D8F}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62B-4625-9ED9-5AE76409A96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{6DA36CD8-1829-4AD1-803F-CEB4BBB2D720}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62B-4625-9ED9-5AE76409A96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{C9676A65-7E91-47DB-822B-3FB39F7E5F43}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62B-4625-9ED9-5AE76409A96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{ECD9267D-7BDE-47F9-95D1-5362E3B8ECC8}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62B-4625-9ED9-5AE76409A96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{86A3F046-F8CD-4D8A-9D53-02A80C805DDF}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62B-4625-9ED9-5AE76409A96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{A4891632-3196-4741-9DAA-09D5C24116BD}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62B-4625-9ED9-5AE76409A96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{170C597F-6B0B-4812-BC02-995FD4DC5553}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62B-4625-9ED9-5AE76409A96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{C8A54CDA-C7F3-4FE7-9736-89B9BE9A24FA}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62B-4625-9ED9-5AE76409A96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{4BD7E1E1-5A17-4469-B603-049CE3361FBF}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62B-4625-9ED9-5AE76409A9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62B-4625-9ED9-5AE76409A96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62B-4625-9ED9-5AE76409A96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{2B9551C2-CC70-41DA-A839-F908E8B27CA8}</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D5CC-4217-ACB5-C01202DF50FE}"/>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{50F43D31-8B50-4F7A-A132-6B76A88DBDCE}</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D5CC-4217-ACB5-C01202DF50FE}"/>
                </c:ext>
              </c:extLst>
            </c:dLbl>
            <c:dLbl>
              <c:idx val="2"/>
              <c:tx>
                <c:strRef>
                  <c:f>Daten_Diagramme!$E$16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{FD5E85E3-4126-42CE-822C-408F36DB5722}</c15:txfldGUID>
                      <c15:f>Daten_Diagramme!$E$16</c15:f>
                      <c15:dlblFieldTableCache>
                        <c:ptCount val="1"/>
                        <c:pt idx="0">
                          <c:v>1.4</c:v>
                        </c:pt>
                      </c15:dlblFieldTableCache>
                    </c15:dlblFTEntry>
                  </c15:dlblFieldTable>
                  <c15:showDataLabelsRange val="0"/>
                </c:ext>
                <c:ext xmlns:c16="http://schemas.microsoft.com/office/drawing/2014/chart" uri="{C3380CC4-5D6E-409C-BE32-E72D297353CC}">
                  <c16:uniqueId val="{00000002-D5CC-4217-ACB5-C01202DF50FE}"/>
                </c:ext>
              </c:extLst>
            </c:dLbl>
            <c:dLbl>
              <c:idx val="3"/>
              <c:tx>
                <c:strRef>
                  <c:f>Daten_Diagramme!$E$17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{B8C31EFE-4BDC-4BE0-85CE-F17EE92399E8}</c15:txfldGUID>
                      <c15:f>Daten_Diagramme!$E$17</c15:f>
                      <c15:dlblFieldTableCache>
                        <c:ptCount val="1"/>
                        <c:pt idx="0">
                          <c:v>-6.8</c:v>
                        </c:pt>
                      </c15:dlblFieldTableCache>
                    </c15:dlblFTEntry>
                  </c15:dlblFieldTable>
                  <c15:showDataLabelsRange val="0"/>
                </c:ext>
                <c:ext xmlns:c16="http://schemas.microsoft.com/office/drawing/2014/chart" uri="{C3380CC4-5D6E-409C-BE32-E72D297353CC}">
                  <c16:uniqueId val="{00000003-D5CC-4217-ACB5-C01202DF50FE}"/>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{EA032C29-224A-4CA5-95A8-D709CA1F7B15}</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D5CC-4217-ACB5-C01202DF50FE}"/>
                </c:ext>
              </c:extLst>
            </c:dLbl>
            <c:dLbl>
              <c:idx val="5"/>
              <c:tx>
                <c:strRef>
                  <c:f>Daten_Diagramme!$E$19</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{E2F99F82-A7A7-4179-BCC9-7E3DCEB7E701}</c15:txfldGUID>
                      <c15:f>Daten_Diagramme!$E$19</c15:f>
                      <c15:dlblFieldTableCache>
                        <c:ptCount val="1"/>
                        <c:pt idx="0">
                          <c:v>-13.0</c:v>
                        </c:pt>
                      </c15:dlblFieldTableCache>
                    </c15:dlblFTEntry>
                  </c15:dlblFieldTable>
                  <c15:showDataLabelsRange val="0"/>
                </c:ext>
                <c:ext xmlns:c16="http://schemas.microsoft.com/office/drawing/2014/chart" uri="{C3380CC4-5D6E-409C-BE32-E72D297353CC}">
                  <c16:uniqueId val="{00000005-D5CC-4217-ACB5-C01202DF50FE}"/>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{AE4B0860-E84D-4BA5-8917-2B476FA23FD9}</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D5CC-4217-ACB5-C01202DF50FE}"/>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{8038BEC2-AF47-47E8-8AA3-37355486F315}</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D5CC-4217-ACB5-C01202DF50FE}"/>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{0B6A5E31-DBEB-40AE-9ECD-D9762C2EEDA0}</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D5CC-4217-ACB5-C01202DF50FE}"/>
                </c:ext>
              </c:extLst>
            </c:dLbl>
            <c:dLbl>
              <c:idx val="9"/>
              <c:tx>
                <c:strRef>
                  <c:f>Daten_Diagramme!$E$23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{D9310736-D5A2-4AF2-8CF0-564EAEEE4657}</c15:txfldGUID>
                      <c15:f>Daten_Diagramme!$E$23</c15:f>
                      <c15:dlblFieldTableCache>
                        <c:ptCount val="1"/>
                        <c:pt idx="0">
                          <c:v>-3.6</c:v>
                        </c:pt>
                      </c15:dlblFieldTableCache>
                    </c15:dlblFTEntry>
                  </c15:dlblFieldTable>
                  <c15:showDataLabelsRange val="0"/>
                </c:ext>
                <c:ext xmlns:c16="http://schemas.microsoft.com/office/drawing/2014/chart" uri="{C3380CC4-5D6E-409C-BE32-E72D297353CC}">
                  <c16:uniqueId val="{00000009-D5CC-4217-ACB5-C01202DF50FE}"/>
                </c:ext>
              </c:extLst>
            </c:dLbl>
            <c:dLbl>
              <c:idx val="10"/>
              <c:tx>
                <c:strRef>
                  <c:f>Daten_Diagramme!$E$24</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{1E05B971-89A1-4364-9B9A-16400456E44F}</c15:txfldGUID>
                      <c15:f>Daten_Diagramme!$E$24</c15:f>
                      <c15:dlblFieldTableCache>
                        <c:ptCount val="1"/>
                        <c:pt idx="0">
                          <c:v>-12.8</c:v>
                        </c:pt>
                      </c15:dlblFieldTableCache>
                    </c15:dlblFTEntry>
                  </c15:dlblFieldTable>
                  <c15:showDataLabelsRange val="0"/>
                </c:ext>
                <c:ext xmlns:c16="http://schemas.microsoft.com/office/drawing/2014/chart" uri="{C3380CC4-5D6E-409C-BE32-E72D297353CC}">
                  <c16:uniqueId val="{0000000A-D5CC-4217-ACB5-C01202DF50FE}"/>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{8F9832B9-5620-4C52-BB24-2B0C3061F372}</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D5CC-4217-ACB5-C01202DF50FE}"/>
                </c:ext>
              </c:extLst>
            </c:dLbl>
            <c:dLbl>
              <c:idx val="12"/>
              <c:tx>
                <c:strRef>
                  <c:f>Daten_Diagramme!$E$26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{776DF8EF-451E-46CF-8173-67E2B015B118}</c15:txfldGUID>
                      <c15:f>Daten_Diagramme!$E$26</c15:f>
                      <c15:dlblFieldTableCache>
                        <c:ptCount val="1"/>
                        <c:pt idx="0">
                          <c:v>8.7</c:v>
                        </c:pt>
                      </c15:dlblFieldTableCache>
                    </c15:dlblFTEntry>
                  </c15:dlblFieldTable>
                  <c15:showDataLabelsRange val="0"/>
                </c:ext>
                <c:ext xmlns:c16="http://schemas.microsoft.com/office/drawing/2014/chart" uri="{C3380CC4-5D6E-409C-BE32-E72D297353CC}">
                  <c16:uniqueId val="{0000000C-D5CC-4217-ACB5-C01202DF50FE}"/>
                </c:ext>
              </c:extLst>
            </c:dLbl>
            <c:dLbl>
              <c:idx val="13"/>
              <c:tx>
                <c:strRef>
                  <c:f>Daten_Diagramme!$E$27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{90E592C5-C5C1-4AFB-8A3B-BBADD7765A0A}</c15:txfldGUID>
                      <c15:f>Daten_Diagramme!$E$27</c15:f>
                      <c15:dlblFieldTableCache>
                        <c:ptCount val="1"/>
                        <c:pt idx="0">
                          <c:v>0.0</c:v>
                        </c:pt>
                      </c15:dlblFieldTableCache>
                    </c15:dlblFTEntry>
                  </c15:dlblFieldTable>
                  <c15:showDataLabelsRange val="0"/>
                </c:ext>
                <c:ext xmlns:c16="http://schemas.microsoft.com/office/drawing/2014/chart" uri="{C3380CC4-5D6E-409C-BE32-E72D297353CC}">
                  <c16:uniqueId val="{0000000D-D5CC-4217-ACB5-C01202DF50FE}"/>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{0285A4AF-A992-4955-8DCD-54C1E860771C}</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D5CC-4217-ACB5-C01202DF50FE}"/>
                </c:ext>
              </c:extLst>
            </c:dLbl>
            <c:dLbl>
              <c:idx val="15"/>
              <c:tx>
                <c:strRef>
                  <c:f>Daten_Diagramme!$E$29</c:f>
                  <c:strCache>
                    <c:ptCount val="1"/>
                    <c:pt idx="0">
                      <c:v>49.2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{2FAB28E1-CCA1-4DAA-8F9B-EA154154F80A}</c15:txfldGUID>
                      <c15:f>Daten_Diagramme!$E$29</c15:f>
                      <c15:dlblFieldTableCache>
                        <c:ptCount val="1"/>
                        <c:pt idx="0">
                          <c:v>49.2</c:v>
                        </c:pt>
                      </c15:dlblFieldTableCache>
                    </c15:dlblFTEntry>
                  </c15:dlblFieldTable>
                  <c15:showDataLabelsRange val="0"/>
                </c:ext>
                <c:ext xmlns:c16="http://schemas.microsoft.com/office/drawing/2014/chart" uri="{C3380CC4-5D6E-409C-BE32-E72D297353CC}">
                  <c16:uniqueId val="{0000000F-D5CC-4217-ACB5-C01202DF50FE}"/>
                </c:ext>
              </c:extLst>
            </c:dLbl>
            <c:dLbl>
              <c:idx val="16"/>
              <c:tx>
                <c:strRef>
                  <c:f>Daten_Diagramme!$E$30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{067B644D-A775-41FC-8CBF-30BA721E0547}</c15:txfldGUID>
                      <c15:f>Daten_Diagramme!$E$30</c15:f>
                      <c15:dlblFieldTableCache>
                        <c:ptCount val="1"/>
                        <c:pt idx="0">
                          <c:v>6.9</c:v>
                        </c:pt>
                      </c15:dlblFieldTableCache>
                    </c15:dlblFTEntry>
                  </c15:dlblFieldTable>
                  <c15:showDataLabelsRange val="0"/>
                </c:ext>
                <c:ext xmlns:c16="http://schemas.microsoft.com/office/drawing/2014/chart" uri="{C3380CC4-5D6E-409C-BE32-E72D297353CC}">
                  <c16:uniqueId val="{00000010-D5CC-4217-ACB5-C01202DF50FE}"/>
                </c:ext>
              </c:extLst>
            </c:dLbl>
            <c:dLbl>
              <c:idx val="17"/>
              <c:tx>
                <c:strRef>
                  <c:f>Daten_Diagramme!$E$31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{8D0DD537-FFC6-487F-8243-485B25884B2F}</c15:txfldGUID>
                      <c15:f>Daten_Diagramme!$E$31</c15:f>
                      <c15:dlblFieldTableCache>
                        <c:ptCount val="1"/>
                        <c:pt idx="0">
                          <c:v>2.5</c:v>
                        </c:pt>
                      </c15:dlblFieldTableCache>
                    </c15:dlblFTEntry>
                  </c15:dlblFieldTable>
                  <c15:showDataLabelsRange val="0"/>
                </c:ext>
                <c:ext xmlns:c16="http://schemas.microsoft.com/office/drawing/2014/chart" uri="{C3380CC4-5D6E-409C-BE32-E72D297353CC}">
                  <c16:uniqueId val="{00000011-D5CC-4217-ACB5-C01202DF50FE}"/>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{4DBA96A7-A0E7-4D18-957F-AC331C7F58D7}</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D5CC-4217-ACB5-C01202DF50FE}"/>
                </c:ext>
              </c:extLst>
            </c:dLbl>
            <c:dLbl>
              <c:idx val="19"/>
              <c:tx>
                <c:strRef>
                  <c:f>Daten_Diagramme!$E$33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{61E70B31-4E7D-4730-804A-F4ACFE9F2888}</c15:txfldGUID>
                      <c15:f>Daten_Diagramme!$E$33</c15:f>
                      <c15:dlblFieldTableCache>
                        <c:ptCount val="1"/>
                        <c:pt idx="0">
                          <c:v>4.5</c:v>
                        </c:pt>
                      </c15:dlblFieldTableCache>
                    </c15:dlblFTEntry>
                  </c15:dlblFieldTable>
                  <c15:showDataLabelsRange val="0"/>
                </c:ext>
                <c:ext xmlns:c16="http://schemas.microsoft.com/office/drawing/2014/chart" uri="{C3380CC4-5D6E-409C-BE32-E72D297353CC}">
                  <c16:uniqueId val="{00000013-D5CC-4217-ACB5-C01202DF50FE}"/>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{3BB88817-E572-45B2-8DE6-073B36DA142D}</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D5CC-4217-ACB5-C01202DF50F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{03151E6C-CB0B-4D3B-89D3-6E5E413176E8}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5CC-4217-ACB5-C01202DF50F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{F23520D6-74CC-4BC2-BB4C-8D15B75073EB}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5CC-4217-ACB5-C01202DF50FE}"/>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{F5A562CF-524B-4717-BC9F-DD190E251FA6}</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D5CC-4217-ACB5-C01202DF50FE}"/>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{A86546E1-A959-4E4D-A516-586DBC96CECF}</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D5CC-4217-ACB5-C01202DF50FE}"/>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{65771272-317E-48D3-940E-24407A8CF969}</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D5CC-4217-ACB5-C01202DF50F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{9092F29C-AF15-43D2-A255-C351ADD1C539}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5CC-4217-ACB5-C01202DF50F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{6AA4420C-B9EA-4F2A-B2A2-A51D9ACE34AD}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5CC-4217-ACB5-C01202DF50F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{91B3AA99-ABED-48BA-A6D2-AFC2C521DAED}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5CC-4217-ACB5-C01202DF50F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{CE5AE8B5-25B6-4FB4-8ED3-C081A9CF0AA1}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5CC-4217-ACB5-C01202DF50F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{59D326A3-FF1B-4343-BA60-79A63EF1A527}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5CC-4217-ACB5-C01202DF50FE}"/>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{AD0975F9-31B4-4D7B-A82F-4B7968574545}</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D5CC-4217-ACB5-C01202DF50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-3.1211267605633801</c:v>
                </c:pt>
                <c:pt idx="1">
                  <c:v>-2.3622047244094486</c:v>
                </c:pt>
                <c:pt idx="2">
                  <c:v>1.3513513513513513</c:v>
                </c:pt>
                <c:pt idx="3">
                  <c:v>-6.7796610169491522</c:v>
                </c:pt>
                <c:pt idx="4">
                  <c:v>-0.89126559714795006</c:v>
                </c:pt>
                <c:pt idx="5">
                  <c:v>-12.965722801788376</c:v>
                </c:pt>
                <c:pt idx="6">
                  <c:v>0</c:v>
                </c:pt>
                <c:pt idx="7">
                  <c:v>-2.7139874739039667</c:v>
                </c:pt>
                <c:pt idx="8">
                  <c:v>-2.0883777239709445</c:v>
                </c:pt>
                <c:pt idx="9">
                  <c:v>-3.5921205098493627</c:v>
                </c:pt>
                <c:pt idx="10">
                  <c:v>-12.804878048780488</c:v>
                </c:pt>
                <c:pt idx="11">
                  <c:v>0</c:v>
                </c:pt>
                <c:pt idx="12">
                  <c:v>8.7378640776699026</c:v>
                </c:pt>
                <c:pt idx="13">
                  <c:v>0</c:v>
                </c:pt>
                <c:pt idx="14">
                  <c:v>-5.9042113955408757</c:v>
                </c:pt>
                <c:pt idx="15">
                  <c:v>49.193548387096776</c:v>
                </c:pt>
                <c:pt idx="16">
                  <c:v>6.8807339449541285</c:v>
                </c:pt>
                <c:pt idx="17">
                  <c:v>2.5</c:v>
                </c:pt>
                <c:pt idx="18">
                  <c:v>4.0329218106995883</c:v>
                </c:pt>
                <c:pt idx="19">
                  <c:v>4.4596912521440819</c:v>
                </c:pt>
                <c:pt idx="20">
                  <c:v>-3.5113035113035114</c:v>
                </c:pt>
                <c:pt idx="21">
                  <c:v>0</c:v>
                </c:pt>
                <c:pt idx="23">
                  <c:v>-2.3622047244094486</c:v>
                </c:pt>
                <c:pt idx="24">
                  <c:v>-4.8974466303892843</c:v>
                </c:pt>
                <c:pt idx="25">
                  <c:v>-2.8488906393593276</c:v>
                </c:pt>
              </c:numCache>
            </c:numRef>
          </c:val>
          <c:extLst>
            <c:ext xmlns:c16="http://schemas.microsoft.com/office/drawing/2014/chart" uri="{C3380CC4-5D6E-409C-BE32-E72D297353CC}">
              <c16:uniqueId val="{00000020-D5CC-4217-ACB5-C01202DF50F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{29998CD1-9C05-4497-8B84-52B3CBE3CF0B}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5CC-4217-ACB5-C01202DF50F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{52C13352-6617-4895-90B4-C0E8FBCDC662}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5CC-4217-ACB5-C01202DF50F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{F72576C1-BF1A-447A-97AA-D4A3EA3E1E20}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5CC-4217-ACB5-C01202DF50F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{E37ABF3E-73D2-4925-BCC3-2812A3C67301}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5CC-4217-ACB5-C01202DF50F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{6E08DD96-63E6-432C-B345-9E6B1DFD03E0}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5CC-4217-ACB5-C01202DF50F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{46327693-DC62-4C1F-8BB9-CE85B48BD6EE}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5CC-4217-ACB5-C01202DF50F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{A9ACA286-E7D6-4BD7-95E4-C81BDBE1B542}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5CC-4217-ACB5-C01202DF50F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{338BAFFD-D93B-4BCE-B132-B0AB2D474F8A}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5CC-4217-ACB5-C01202DF50F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{BFC36E4F-972A-47C4-94E7-BBFF6F4A9189}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5CC-4217-ACB5-C01202DF50F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{C1826F23-0D45-4537-BFE4-2920ACCCC707}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5CC-4217-ACB5-C01202DF50F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{1B8754C3-8E04-47F0-B5FC-8DC23D3278A7}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5CC-4217-ACB5-C01202DF50F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{C43180E5-13E9-47D3-9E44-AE76A0B3C700}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5CC-4217-ACB5-C01202DF50F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{42086F5E-F7AA-4455-975D-A0B191252F01}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5CC-4217-ACB5-C01202DF50F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{FF86471E-8FB7-4D67-B97A-8C596D3499C5}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5CC-4217-ACB5-C01202DF50F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{EF535C05-967C-44AD-86C8-F30BA1338BF3}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5CC-4217-ACB5-C01202DF50F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{719BAF0B-C4D9-4CA2-90DC-0E724AC0DD91}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5CC-4217-ACB5-C01202DF50F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{A02976DB-3E39-4AF9-A383-A2493B41165D}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5CC-4217-ACB5-C01202DF50F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{44FC5819-B068-4B8A-893E-5BE26F0C4079}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5CC-4217-ACB5-C01202DF50F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{CEC00AE1-83BF-4861-AB82-5AAC5916E327}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5CC-4217-ACB5-C01202DF50F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{370EEB91-C0C5-4FCF-AE45-2609DC159AA0}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5CC-4217-ACB5-C01202DF50F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{1E5CE273-C20F-43A6-97EA-1004A98B66CA}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5CC-4217-ACB5-C01202DF50F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{085DC6F6-E3DD-4094-84DB-EBCEE4BA7AAC}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5CC-4217-ACB5-C01202DF50F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{C942A172-704C-47DB-B543-04C010EB0908}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5CC-4217-ACB5-C01202DF50F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{F70D4AE4-1889-456B-94B1-DB4B64DC9657}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5CC-4217-ACB5-C01202DF50F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{53446D67-E413-416E-A1DC-D61C11AFDD5A}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5CC-4217-ACB5-C01202DF50F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{7785C8A1-8B5A-4119-9639-4D9885F7312C}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5CC-4217-ACB5-C01202DF50F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{1051A5EA-C914-4BA4-8C07-77CD1D851151}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5CC-4217-ACB5-C01202DF50F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{AF898DD9-8C95-43A9-8A4B-5B689F48C920}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5CC-4217-ACB5-C01202DF50F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{22F59C00-B013-4ED9-876A-87A30D0CB32D}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5CC-4217-ACB5-C01202DF50F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{92F1107F-5F5E-4988-A521-B462E64A0725}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5CC-4217-ACB5-C01202DF50F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{93C758B5-D608-4102-943E-D4D0E464887B}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5CC-4217-ACB5-C01202DF50F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{25D23F95-C7C3-4F91-B540-00A2D9FDB73B}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5CC-4217-ACB5-C01202DF50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5CC-4217-ACB5-C01202DF50F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5CC-4217-ACB5-C01202DF50F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{B8401E0D-1648-4F3F-B171-9078AF161E81}</c15:txfldGUID>
                      <c15:f>Diagramm!$I$46</c15:f>
                      <c15:dlblFieldTableCache>
                        <c:ptCount val="1"/>
                      </c15:dlblFieldTableCache>
                    </c15:dlblFTEntry>
                  </c15:dlblFieldTable>
                  <c15:showDataLabelsRange val="0"/>
                </c:ext>
                <c:ext xmlns:c16="http://schemas.microsoft.com/office/drawing/2014/chart" uri="{C3380CC4-5D6E-409C-BE32-E72D297353CC}">
                  <c16:uniqueId val="{00000000-9FD6-47D8-84FE-690327ABF3E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{F98BD55C-9008-428D-BC49-A0FB2E02C910}</c15:txfldGUID>
                      <c15:f>Diagramm!$I$47</c15:f>
                      <c15:dlblFieldTableCache>
                        <c:ptCount val="1"/>
                      </c15:dlblFieldTableCache>
                    </c15:dlblFTEntry>
                  </c15:dlblFieldTable>
                  <c15:showDataLabelsRange val="0"/>
                </c:ext>
                <c:ext xmlns:c16="http://schemas.microsoft.com/office/drawing/2014/chart" uri="{C3380CC4-5D6E-409C-BE32-E72D297353CC}">
                  <c16:uniqueId val="{00000001-9FD6-47D8-84FE-690327ABF3E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{78D9C56A-599F-4258-BE81-6C8AA5A8518F}</c15:txfldGUID>
                      <c15:f>Diagramm!$I$48</c15:f>
                      <c15:dlblFieldTableCache>
                        <c:ptCount val="1"/>
                      </c15:dlblFieldTableCache>
                    </c15:dlblFTEntry>
                  </c15:dlblFieldTable>
                  <c15:showDataLabelsRange val="0"/>
                </c:ext>
                <c:ext xmlns:c16="http://schemas.microsoft.com/office/drawing/2014/chart" uri="{C3380CC4-5D6E-409C-BE32-E72D297353CC}">
                  <c16:uniqueId val="{00000002-9FD6-47D8-84FE-690327ABF3E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{DBFBDA4C-483E-4A3B-85B5-7F90761DC61E}</c15:txfldGUID>
                      <c15:f>Diagramm!$I$49</c15:f>
                      <c15:dlblFieldTableCache>
                        <c:ptCount val="1"/>
                      </c15:dlblFieldTableCache>
                    </c15:dlblFTEntry>
                  </c15:dlblFieldTable>
                  <c15:showDataLabelsRange val="0"/>
                </c:ext>
                <c:ext xmlns:c16="http://schemas.microsoft.com/office/drawing/2014/chart" uri="{C3380CC4-5D6E-409C-BE32-E72D297353CC}">
                  <c16:uniqueId val="{00000003-9FD6-47D8-84FE-690327ABF3E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{83DD9023-2250-4C0F-BE7B-2F78A0825093}</c15:txfldGUID>
                      <c15:f>Diagramm!$I$50</c15:f>
                      <c15:dlblFieldTableCache>
                        <c:ptCount val="1"/>
                      </c15:dlblFieldTableCache>
                    </c15:dlblFTEntry>
                  </c15:dlblFieldTable>
                  <c15:showDataLabelsRange val="0"/>
                </c:ext>
                <c:ext xmlns:c16="http://schemas.microsoft.com/office/drawing/2014/chart" uri="{C3380CC4-5D6E-409C-BE32-E72D297353CC}">
                  <c16:uniqueId val="{00000004-9FD6-47D8-84FE-690327ABF3E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{E9C3A229-BC1F-4C05-B04F-30C3A0459B01}</c15:txfldGUID>
                      <c15:f>Diagramm!$I$51</c15:f>
                      <c15:dlblFieldTableCache>
                        <c:ptCount val="1"/>
                      </c15:dlblFieldTableCache>
                    </c15:dlblFTEntry>
                  </c15:dlblFieldTable>
                  <c15:showDataLabelsRange val="0"/>
                </c:ext>
                <c:ext xmlns:c16="http://schemas.microsoft.com/office/drawing/2014/chart" uri="{C3380CC4-5D6E-409C-BE32-E72D297353CC}">
                  <c16:uniqueId val="{00000005-9FD6-47D8-84FE-690327ABF3E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{4EBCE8CA-8F01-459A-A5AC-3BAA3DD459C9}</c15:txfldGUID>
                      <c15:f>Diagramm!$I$52</c15:f>
                      <c15:dlblFieldTableCache>
                        <c:ptCount val="1"/>
                      </c15:dlblFieldTableCache>
                    </c15:dlblFTEntry>
                  </c15:dlblFieldTable>
                  <c15:showDataLabelsRange val="0"/>
                </c:ext>
                <c:ext xmlns:c16="http://schemas.microsoft.com/office/drawing/2014/chart" uri="{C3380CC4-5D6E-409C-BE32-E72D297353CC}">
                  <c16:uniqueId val="{00000006-9FD6-47D8-84FE-690327ABF3E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{12A5AF47-A33A-4B9C-940E-1045176FB4C7}</c15:txfldGUID>
                      <c15:f>Diagramm!$I$53</c15:f>
                      <c15:dlblFieldTableCache>
                        <c:ptCount val="1"/>
                      </c15:dlblFieldTableCache>
                    </c15:dlblFTEntry>
                  </c15:dlblFieldTable>
                  <c15:showDataLabelsRange val="0"/>
                </c:ext>
                <c:ext xmlns:c16="http://schemas.microsoft.com/office/drawing/2014/chart" uri="{C3380CC4-5D6E-409C-BE32-E72D297353CC}">
                  <c16:uniqueId val="{00000007-9FD6-47D8-84FE-690327ABF3E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{4B1A3FFE-51B6-4B6D-A2D0-F0B374ACEBDA}</c15:txfldGUID>
                      <c15:f>Diagramm!$I$54</c15:f>
                      <c15:dlblFieldTableCache>
                        <c:ptCount val="1"/>
                      </c15:dlblFieldTableCache>
                    </c15:dlblFTEntry>
                  </c15:dlblFieldTable>
                  <c15:showDataLabelsRange val="0"/>
                </c:ext>
                <c:ext xmlns:c16="http://schemas.microsoft.com/office/drawing/2014/chart" uri="{C3380CC4-5D6E-409C-BE32-E72D297353CC}">
                  <c16:uniqueId val="{00000008-9FD6-47D8-84FE-690327ABF3E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{991DF04E-C4A7-40F9-9E33-0A5060DE4686}</c15:txfldGUID>
                      <c15:f>Diagramm!$I$55</c15:f>
                      <c15:dlblFieldTableCache>
                        <c:ptCount val="1"/>
                      </c15:dlblFieldTableCache>
                    </c15:dlblFTEntry>
                  </c15:dlblFieldTable>
                  <c15:showDataLabelsRange val="0"/>
                </c:ext>
                <c:ext xmlns:c16="http://schemas.microsoft.com/office/drawing/2014/chart" uri="{C3380CC4-5D6E-409C-BE32-E72D297353CC}">
                  <c16:uniqueId val="{00000009-9FD6-47D8-84FE-690327ABF3E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{0DA4C2C1-AB29-4A3B-9797-B498C948C8EB}</c15:txfldGUID>
                      <c15:f>Diagramm!$I$56</c15:f>
                      <c15:dlblFieldTableCache>
                        <c:ptCount val="1"/>
                      </c15:dlblFieldTableCache>
                    </c15:dlblFTEntry>
                  </c15:dlblFieldTable>
                  <c15:showDataLabelsRange val="0"/>
                </c:ext>
                <c:ext xmlns:c16="http://schemas.microsoft.com/office/drawing/2014/chart" uri="{C3380CC4-5D6E-409C-BE32-E72D297353CC}">
                  <c16:uniqueId val="{0000000A-9FD6-47D8-84FE-690327ABF3E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{7244B248-59B3-481B-9169-42FF5BEE0C1E}</c15:txfldGUID>
                      <c15:f>Diagramm!$I$57</c15:f>
                      <c15:dlblFieldTableCache>
                        <c:ptCount val="1"/>
                      </c15:dlblFieldTableCache>
                    </c15:dlblFTEntry>
                  </c15:dlblFieldTable>
                  <c15:showDataLabelsRange val="0"/>
                </c:ext>
                <c:ext xmlns:c16="http://schemas.microsoft.com/office/drawing/2014/chart" uri="{C3380CC4-5D6E-409C-BE32-E72D297353CC}">
                  <c16:uniqueId val="{0000000B-9FD6-47D8-84FE-690327ABF3E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{A2012BEE-1FDC-4358-BC72-BD6DBC8949B6}</c15:txfldGUID>
                      <c15:f>Diagramm!$I$58</c15:f>
                      <c15:dlblFieldTableCache>
                        <c:ptCount val="1"/>
                      </c15:dlblFieldTableCache>
                    </c15:dlblFTEntry>
                  </c15:dlblFieldTable>
                  <c15:showDataLabelsRange val="0"/>
                </c:ext>
                <c:ext xmlns:c16="http://schemas.microsoft.com/office/drawing/2014/chart" uri="{C3380CC4-5D6E-409C-BE32-E72D297353CC}">
                  <c16:uniqueId val="{0000000C-9FD6-47D8-84FE-690327ABF3E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{05988893-BFFF-4D75-B4CA-1F02730B8E30}</c15:txfldGUID>
                      <c15:f>Diagramm!$I$59</c15:f>
                      <c15:dlblFieldTableCache>
                        <c:ptCount val="1"/>
                      </c15:dlblFieldTableCache>
                    </c15:dlblFTEntry>
                  </c15:dlblFieldTable>
                  <c15:showDataLabelsRange val="0"/>
                </c:ext>
                <c:ext xmlns:c16="http://schemas.microsoft.com/office/drawing/2014/chart" uri="{C3380CC4-5D6E-409C-BE32-E72D297353CC}">
                  <c16:uniqueId val="{0000000D-9FD6-47D8-84FE-690327ABF3E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{0E55392F-0F23-420F-8188-B1C90EA8AB64}</c15:txfldGUID>
                      <c15:f>Diagramm!$I$60</c15:f>
                      <c15:dlblFieldTableCache>
                        <c:ptCount val="1"/>
                      </c15:dlblFieldTableCache>
                    </c15:dlblFTEntry>
                  </c15:dlblFieldTable>
                  <c15:showDataLabelsRange val="0"/>
                </c:ext>
                <c:ext xmlns:c16="http://schemas.microsoft.com/office/drawing/2014/chart" uri="{C3380CC4-5D6E-409C-BE32-E72D297353CC}">
                  <c16:uniqueId val="{0000000E-9FD6-47D8-84FE-690327ABF3E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{3742B723-110B-4E59-BE75-556FB3B684A9}</c15:txfldGUID>
                      <c15:f>Diagramm!$I$61</c15:f>
                      <c15:dlblFieldTableCache>
                        <c:ptCount val="1"/>
                      </c15:dlblFieldTableCache>
                    </c15:dlblFTEntry>
                  </c15:dlblFieldTable>
                  <c15:showDataLabelsRange val="0"/>
                </c:ext>
                <c:ext xmlns:c16="http://schemas.microsoft.com/office/drawing/2014/chart" uri="{C3380CC4-5D6E-409C-BE32-E72D297353CC}">
                  <c16:uniqueId val="{0000000F-9FD6-47D8-84FE-690327ABF3E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{20CFAE88-F97F-415C-85CA-19ADDE77D0D5}</c15:txfldGUID>
                      <c15:f>Diagramm!$I$62</c15:f>
                      <c15:dlblFieldTableCache>
                        <c:ptCount val="1"/>
                      </c15:dlblFieldTableCache>
                    </c15:dlblFTEntry>
                  </c15:dlblFieldTable>
                  <c15:showDataLabelsRange val="0"/>
                </c:ext>
                <c:ext xmlns:c16="http://schemas.microsoft.com/office/drawing/2014/chart" uri="{C3380CC4-5D6E-409C-BE32-E72D297353CC}">
                  <c16:uniqueId val="{00000010-9FD6-47D8-84FE-690327ABF3E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{33D19B1E-386D-4691-8562-6E0A4E500AA1}</c15:txfldGUID>
                      <c15:f>Diagramm!$I$63</c15:f>
                      <c15:dlblFieldTableCache>
                        <c:ptCount val="1"/>
                      </c15:dlblFieldTableCache>
                    </c15:dlblFTEntry>
                  </c15:dlblFieldTable>
                  <c15:showDataLabelsRange val="0"/>
                </c:ext>
                <c:ext xmlns:c16="http://schemas.microsoft.com/office/drawing/2014/chart" uri="{C3380CC4-5D6E-409C-BE32-E72D297353CC}">
                  <c16:uniqueId val="{00000011-9FD6-47D8-84FE-690327ABF3E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{7748DD0C-FA8B-45D1-838B-1CA408ECCDAE}</c15:txfldGUID>
                      <c15:f>Diagramm!$I$64</c15:f>
                      <c15:dlblFieldTableCache>
                        <c:ptCount val="1"/>
                      </c15:dlblFieldTableCache>
                    </c15:dlblFTEntry>
                  </c15:dlblFieldTable>
                  <c15:showDataLabelsRange val="0"/>
                </c:ext>
                <c:ext xmlns:c16="http://schemas.microsoft.com/office/drawing/2014/chart" uri="{C3380CC4-5D6E-409C-BE32-E72D297353CC}">
                  <c16:uniqueId val="{00000012-9FD6-47D8-84FE-690327ABF3E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{96BD7757-464E-4806-832B-B78C878A2A47}</c15:txfldGUID>
                      <c15:f>Diagramm!$I$65</c15:f>
                      <c15:dlblFieldTableCache>
                        <c:ptCount val="1"/>
                      </c15:dlblFieldTableCache>
                    </c15:dlblFTEntry>
                  </c15:dlblFieldTable>
                  <c15:showDataLabelsRange val="0"/>
                </c:ext>
                <c:ext xmlns:c16="http://schemas.microsoft.com/office/drawing/2014/chart" uri="{C3380CC4-5D6E-409C-BE32-E72D297353CC}">
                  <c16:uniqueId val="{00000013-9FD6-47D8-84FE-690327ABF3E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{EB571C8E-6D0A-4CBD-A9D5-EB90B11B5E73}</c15:txfldGUID>
                      <c15:f>Diagramm!$I$66</c15:f>
                      <c15:dlblFieldTableCache>
                        <c:ptCount val="1"/>
                      </c15:dlblFieldTableCache>
                    </c15:dlblFTEntry>
                  </c15:dlblFieldTable>
                  <c15:showDataLabelsRange val="0"/>
                </c:ext>
                <c:ext xmlns:c16="http://schemas.microsoft.com/office/drawing/2014/chart" uri="{C3380CC4-5D6E-409C-BE32-E72D297353CC}">
                  <c16:uniqueId val="{00000014-9FD6-47D8-84FE-690327ABF3E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{E88AEDC5-62E7-43EA-98EC-B6D042CD7E72}</c15:txfldGUID>
                      <c15:f>Diagramm!$I$67</c15:f>
                      <c15:dlblFieldTableCache>
                        <c:ptCount val="1"/>
                      </c15:dlblFieldTableCache>
                    </c15:dlblFTEntry>
                  </c15:dlblFieldTable>
                  <c15:showDataLabelsRange val="0"/>
                </c:ext>
                <c:ext xmlns:c16="http://schemas.microsoft.com/office/drawing/2014/chart" uri="{C3380CC4-5D6E-409C-BE32-E72D297353CC}">
                  <c16:uniqueId val="{00000015-9FD6-47D8-84FE-690327ABF3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FD6-47D8-84FE-690327ABF3E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{11ED740D-9333-4D55-A90C-CB07BA0B51B7}</c15:txfldGUID>
                      <c15:f>Diagramm!$K$46</c15:f>
                      <c15:dlblFieldTableCache>
                        <c:ptCount val="1"/>
                      </c15:dlblFieldTableCache>
                    </c15:dlblFTEntry>
                  </c15:dlblFieldTable>
                  <c15:showDataLabelsRange val="0"/>
                </c:ext>
                <c:ext xmlns:c16="http://schemas.microsoft.com/office/drawing/2014/chart" uri="{C3380CC4-5D6E-409C-BE32-E72D297353CC}">
                  <c16:uniqueId val="{00000017-9FD6-47D8-84FE-690327ABF3E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{99111C0A-B8B1-4C5B-ADED-8BA851BD0EDD}</c15:txfldGUID>
                      <c15:f>Diagramm!$K$47</c15:f>
                      <c15:dlblFieldTableCache>
                        <c:ptCount val="1"/>
                      </c15:dlblFieldTableCache>
                    </c15:dlblFTEntry>
                  </c15:dlblFieldTable>
                  <c15:showDataLabelsRange val="0"/>
                </c:ext>
                <c:ext xmlns:c16="http://schemas.microsoft.com/office/drawing/2014/chart" uri="{C3380CC4-5D6E-409C-BE32-E72D297353CC}">
                  <c16:uniqueId val="{00000018-9FD6-47D8-84FE-690327ABF3E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{07285D80-BA10-4B53-80B0-0FA4D291C789}</c15:txfldGUID>
                      <c15:f>Diagramm!$K$48</c15:f>
                      <c15:dlblFieldTableCache>
                        <c:ptCount val="1"/>
                      </c15:dlblFieldTableCache>
                    </c15:dlblFTEntry>
                  </c15:dlblFieldTable>
                  <c15:showDataLabelsRange val="0"/>
                </c:ext>
                <c:ext xmlns:c16="http://schemas.microsoft.com/office/drawing/2014/chart" uri="{C3380CC4-5D6E-409C-BE32-E72D297353CC}">
                  <c16:uniqueId val="{00000019-9FD6-47D8-84FE-690327ABF3E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{10732129-D808-4556-A3BC-9A4813E7CDF9}</c15:txfldGUID>
                      <c15:f>Diagramm!$K$49</c15:f>
                      <c15:dlblFieldTableCache>
                        <c:ptCount val="1"/>
                      </c15:dlblFieldTableCache>
                    </c15:dlblFTEntry>
                  </c15:dlblFieldTable>
                  <c15:showDataLabelsRange val="0"/>
                </c:ext>
                <c:ext xmlns:c16="http://schemas.microsoft.com/office/drawing/2014/chart" uri="{C3380CC4-5D6E-409C-BE32-E72D297353CC}">
                  <c16:uniqueId val="{0000001A-9FD6-47D8-84FE-690327ABF3E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{0CDDA4BE-4A7C-4A38-8FF9-5E233DFAB547}</c15:txfldGUID>
                      <c15:f>Diagramm!$K$50</c15:f>
                      <c15:dlblFieldTableCache>
                        <c:ptCount val="1"/>
                      </c15:dlblFieldTableCache>
                    </c15:dlblFTEntry>
                  </c15:dlblFieldTable>
                  <c15:showDataLabelsRange val="0"/>
                </c:ext>
                <c:ext xmlns:c16="http://schemas.microsoft.com/office/drawing/2014/chart" uri="{C3380CC4-5D6E-409C-BE32-E72D297353CC}">
                  <c16:uniqueId val="{0000001B-9FD6-47D8-84FE-690327ABF3E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{4586C268-963A-48E2-A4A2-C07CCFB08B4E}</c15:txfldGUID>
                      <c15:f>Diagramm!$K$51</c15:f>
                      <c15:dlblFieldTableCache>
                        <c:ptCount val="1"/>
                      </c15:dlblFieldTableCache>
                    </c15:dlblFTEntry>
                  </c15:dlblFieldTable>
                  <c15:showDataLabelsRange val="0"/>
                </c:ext>
                <c:ext xmlns:c16="http://schemas.microsoft.com/office/drawing/2014/chart" uri="{C3380CC4-5D6E-409C-BE32-E72D297353CC}">
                  <c16:uniqueId val="{0000001C-9FD6-47D8-84FE-690327ABF3E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{2F2DCC94-129F-4916-8D6C-670ECF2D811B}</c15:txfldGUID>
                      <c15:f>Diagramm!$K$52</c15:f>
                      <c15:dlblFieldTableCache>
                        <c:ptCount val="1"/>
                      </c15:dlblFieldTableCache>
                    </c15:dlblFTEntry>
                  </c15:dlblFieldTable>
                  <c15:showDataLabelsRange val="0"/>
                </c:ext>
                <c:ext xmlns:c16="http://schemas.microsoft.com/office/drawing/2014/chart" uri="{C3380CC4-5D6E-409C-BE32-E72D297353CC}">
                  <c16:uniqueId val="{0000001D-9FD6-47D8-84FE-690327ABF3E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{0379274B-4DE0-48A4-8FD9-FCC878DF91A6}</c15:txfldGUID>
                      <c15:f>Diagramm!$K$53</c15:f>
                      <c15:dlblFieldTableCache>
                        <c:ptCount val="1"/>
                      </c15:dlblFieldTableCache>
                    </c15:dlblFTEntry>
                  </c15:dlblFieldTable>
                  <c15:showDataLabelsRange val="0"/>
                </c:ext>
                <c:ext xmlns:c16="http://schemas.microsoft.com/office/drawing/2014/chart" uri="{C3380CC4-5D6E-409C-BE32-E72D297353CC}">
                  <c16:uniqueId val="{0000001E-9FD6-47D8-84FE-690327ABF3E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{200576FF-86F2-4D36-9AE9-7A221ACA5186}</c15:txfldGUID>
                      <c15:f>Diagramm!$K$54</c15:f>
                      <c15:dlblFieldTableCache>
                        <c:ptCount val="1"/>
                      </c15:dlblFieldTableCache>
                    </c15:dlblFTEntry>
                  </c15:dlblFieldTable>
                  <c15:showDataLabelsRange val="0"/>
                </c:ext>
                <c:ext xmlns:c16="http://schemas.microsoft.com/office/drawing/2014/chart" uri="{C3380CC4-5D6E-409C-BE32-E72D297353CC}">
                  <c16:uniqueId val="{0000001F-9FD6-47D8-84FE-690327ABF3E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{DB0F7A22-BD74-4F55-92FA-EA61FB39BCD1}</c15:txfldGUID>
                      <c15:f>Diagramm!$K$55</c15:f>
                      <c15:dlblFieldTableCache>
                        <c:ptCount val="1"/>
                      </c15:dlblFieldTableCache>
                    </c15:dlblFTEntry>
                  </c15:dlblFieldTable>
                  <c15:showDataLabelsRange val="0"/>
                </c:ext>
                <c:ext xmlns:c16="http://schemas.microsoft.com/office/drawing/2014/chart" uri="{C3380CC4-5D6E-409C-BE32-E72D297353CC}">
                  <c16:uniqueId val="{00000020-9FD6-47D8-84FE-690327ABF3E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{31395CB7-B18F-4A03-B843-6F682205C5FA}</c15:txfldGUID>
                      <c15:f>Diagramm!$K$56</c15:f>
                      <c15:dlblFieldTableCache>
                        <c:ptCount val="1"/>
                      </c15:dlblFieldTableCache>
                    </c15:dlblFTEntry>
                  </c15:dlblFieldTable>
                  <c15:showDataLabelsRange val="0"/>
                </c:ext>
                <c:ext xmlns:c16="http://schemas.microsoft.com/office/drawing/2014/chart" uri="{C3380CC4-5D6E-409C-BE32-E72D297353CC}">
                  <c16:uniqueId val="{00000021-9FD6-47D8-84FE-690327ABF3E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{42F561D8-3B0F-4CC8-873C-ED2F9B833755}</c15:txfldGUID>
                      <c15:f>Diagramm!$K$57</c15:f>
                      <c15:dlblFieldTableCache>
                        <c:ptCount val="1"/>
                      </c15:dlblFieldTableCache>
                    </c15:dlblFTEntry>
                  </c15:dlblFieldTable>
                  <c15:showDataLabelsRange val="0"/>
                </c:ext>
                <c:ext xmlns:c16="http://schemas.microsoft.com/office/drawing/2014/chart" uri="{C3380CC4-5D6E-409C-BE32-E72D297353CC}">
                  <c16:uniqueId val="{00000022-9FD6-47D8-84FE-690327ABF3E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{D16931B1-2282-420B-A2D9-0C17B2FA5D81}</c15:txfldGUID>
                      <c15:f>Diagramm!$K$58</c15:f>
                      <c15:dlblFieldTableCache>
                        <c:ptCount val="1"/>
                      </c15:dlblFieldTableCache>
                    </c15:dlblFTEntry>
                  </c15:dlblFieldTable>
                  <c15:showDataLabelsRange val="0"/>
                </c:ext>
                <c:ext xmlns:c16="http://schemas.microsoft.com/office/drawing/2014/chart" uri="{C3380CC4-5D6E-409C-BE32-E72D297353CC}">
                  <c16:uniqueId val="{00000023-9FD6-47D8-84FE-690327ABF3E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{8DBC8654-8DB1-4412-AB88-DB1C082075B4}</c15:txfldGUID>
                      <c15:f>Diagramm!$K$59</c15:f>
                      <c15:dlblFieldTableCache>
                        <c:ptCount val="1"/>
                      </c15:dlblFieldTableCache>
                    </c15:dlblFTEntry>
                  </c15:dlblFieldTable>
                  <c15:showDataLabelsRange val="0"/>
                </c:ext>
                <c:ext xmlns:c16="http://schemas.microsoft.com/office/drawing/2014/chart" uri="{C3380CC4-5D6E-409C-BE32-E72D297353CC}">
                  <c16:uniqueId val="{00000024-9FD6-47D8-84FE-690327ABF3E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{FCE36FF4-2F80-413F-A289-70B7A94ABDBC}</c15:txfldGUID>
                      <c15:f>Diagramm!$K$60</c15:f>
                      <c15:dlblFieldTableCache>
                        <c:ptCount val="1"/>
                      </c15:dlblFieldTableCache>
                    </c15:dlblFTEntry>
                  </c15:dlblFieldTable>
                  <c15:showDataLabelsRange val="0"/>
                </c:ext>
                <c:ext xmlns:c16="http://schemas.microsoft.com/office/drawing/2014/chart" uri="{C3380CC4-5D6E-409C-BE32-E72D297353CC}">
                  <c16:uniqueId val="{00000025-9FD6-47D8-84FE-690327ABF3E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{81FBE0B2-BCA1-4ACD-BF81-572F4C98308C}</c15:txfldGUID>
                      <c15:f>Diagramm!$K$61</c15:f>
                      <c15:dlblFieldTableCache>
                        <c:ptCount val="1"/>
                      </c15:dlblFieldTableCache>
                    </c15:dlblFTEntry>
                  </c15:dlblFieldTable>
                  <c15:showDataLabelsRange val="0"/>
                </c:ext>
                <c:ext xmlns:c16="http://schemas.microsoft.com/office/drawing/2014/chart" uri="{C3380CC4-5D6E-409C-BE32-E72D297353CC}">
                  <c16:uniqueId val="{00000026-9FD6-47D8-84FE-690327ABF3E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{5FE0AB29-EA34-43C8-A784-03BC0D4F4D17}</c15:txfldGUID>
                      <c15:f>Diagramm!$K$62</c15:f>
                      <c15:dlblFieldTableCache>
                        <c:ptCount val="1"/>
                      </c15:dlblFieldTableCache>
                    </c15:dlblFTEntry>
                  </c15:dlblFieldTable>
                  <c15:showDataLabelsRange val="0"/>
                </c:ext>
                <c:ext xmlns:c16="http://schemas.microsoft.com/office/drawing/2014/chart" uri="{C3380CC4-5D6E-409C-BE32-E72D297353CC}">
                  <c16:uniqueId val="{00000027-9FD6-47D8-84FE-690327ABF3E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{299274E0-D717-45FE-867F-2DB5DED972B9}</c15:txfldGUID>
                      <c15:f>Diagramm!$K$63</c15:f>
                      <c15:dlblFieldTableCache>
                        <c:ptCount val="1"/>
                      </c15:dlblFieldTableCache>
                    </c15:dlblFTEntry>
                  </c15:dlblFieldTable>
                  <c15:showDataLabelsRange val="0"/>
                </c:ext>
                <c:ext xmlns:c16="http://schemas.microsoft.com/office/drawing/2014/chart" uri="{C3380CC4-5D6E-409C-BE32-E72D297353CC}">
                  <c16:uniqueId val="{00000028-9FD6-47D8-84FE-690327ABF3E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{980B570B-0515-4504-8DE3-8FB048D3D335}</c15:txfldGUID>
                      <c15:f>Diagramm!$K$64</c15:f>
                      <c15:dlblFieldTableCache>
                        <c:ptCount val="1"/>
                      </c15:dlblFieldTableCache>
                    </c15:dlblFTEntry>
                  </c15:dlblFieldTable>
                  <c15:showDataLabelsRange val="0"/>
                </c:ext>
                <c:ext xmlns:c16="http://schemas.microsoft.com/office/drawing/2014/chart" uri="{C3380CC4-5D6E-409C-BE32-E72D297353CC}">
                  <c16:uniqueId val="{00000029-9FD6-47D8-84FE-690327ABF3E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{AF0B4550-ECED-4BF0-A20F-172272BCCEAB}</c15:txfldGUID>
                      <c15:f>Diagramm!$K$65</c15:f>
                      <c15:dlblFieldTableCache>
                        <c:ptCount val="1"/>
                      </c15:dlblFieldTableCache>
                    </c15:dlblFTEntry>
                  </c15:dlblFieldTable>
                  <c15:showDataLabelsRange val="0"/>
                </c:ext>
                <c:ext xmlns:c16="http://schemas.microsoft.com/office/drawing/2014/chart" uri="{C3380CC4-5D6E-409C-BE32-E72D297353CC}">
                  <c16:uniqueId val="{0000002A-9FD6-47D8-84FE-690327ABF3E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{969AF336-0C0B-42AB-98AA-6D798DE8A394}</c15:txfldGUID>
                      <c15:f>Diagramm!$K$66</c15:f>
                      <c15:dlblFieldTableCache>
                        <c:ptCount val="1"/>
                      </c15:dlblFieldTableCache>
                    </c15:dlblFTEntry>
                  </c15:dlblFieldTable>
                  <c15:showDataLabelsRange val="0"/>
                </c:ext>
                <c:ext xmlns:c16="http://schemas.microsoft.com/office/drawing/2014/chart" uri="{C3380CC4-5D6E-409C-BE32-E72D297353CC}">
                  <c16:uniqueId val="{0000002B-9FD6-47D8-84FE-690327ABF3E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{1AB8B760-0668-4E22-A398-AB6936604EBA}</c15:txfldGUID>
                      <c15:f>Diagramm!$K$67</c15:f>
                      <c15:dlblFieldTableCache>
                        <c:ptCount val="1"/>
                      </c15:dlblFieldTableCache>
                    </c15:dlblFTEntry>
                  </c15:dlblFieldTable>
                  <c15:showDataLabelsRange val="0"/>
                </c:ext>
                <c:ext xmlns:c16="http://schemas.microsoft.com/office/drawing/2014/chart" uri="{C3380CC4-5D6E-409C-BE32-E72D297353CC}">
                  <c16:uniqueId val="{0000002C-9FD6-47D8-84FE-690327ABF3E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FD6-47D8-84FE-690327ABF3E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{C9B26622-6973-4323-939D-4573798388AA}</c15:txfldGUID>
                      <c15:f>Diagramm!$J$46</c15:f>
                      <c15:dlblFieldTableCache>
                        <c:ptCount val="1"/>
                      </c15:dlblFieldTableCache>
                    </c15:dlblFTEntry>
                  </c15:dlblFieldTable>
                  <c15:showDataLabelsRange val="0"/>
                </c:ext>
                <c:ext xmlns:c16="http://schemas.microsoft.com/office/drawing/2014/chart" uri="{C3380CC4-5D6E-409C-BE32-E72D297353CC}">
                  <c16:uniqueId val="{0000002E-9FD6-47D8-84FE-690327ABF3E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{643EF0F0-FEDD-4080-8A97-6225D0437162}</c15:txfldGUID>
                      <c15:f>Diagramm!$J$47</c15:f>
                      <c15:dlblFieldTableCache>
                        <c:ptCount val="1"/>
                      </c15:dlblFieldTableCache>
                    </c15:dlblFTEntry>
                  </c15:dlblFieldTable>
                  <c15:showDataLabelsRange val="0"/>
                </c:ext>
                <c:ext xmlns:c16="http://schemas.microsoft.com/office/drawing/2014/chart" uri="{C3380CC4-5D6E-409C-BE32-E72D297353CC}">
                  <c16:uniqueId val="{0000002F-9FD6-47D8-84FE-690327ABF3E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{2CEB631D-FF87-4FBF-A9DD-563C7FC53912}</c15:txfldGUID>
                      <c15:f>Diagramm!$J$48</c15:f>
                      <c15:dlblFieldTableCache>
                        <c:ptCount val="1"/>
                      </c15:dlblFieldTableCache>
                    </c15:dlblFTEntry>
                  </c15:dlblFieldTable>
                  <c15:showDataLabelsRange val="0"/>
                </c:ext>
                <c:ext xmlns:c16="http://schemas.microsoft.com/office/drawing/2014/chart" uri="{C3380CC4-5D6E-409C-BE32-E72D297353CC}">
                  <c16:uniqueId val="{00000030-9FD6-47D8-84FE-690327ABF3E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{F8A7FF0B-F961-4D50-BEBF-865C04999EEA}</c15:txfldGUID>
                      <c15:f>Diagramm!$J$49</c15:f>
                      <c15:dlblFieldTableCache>
                        <c:ptCount val="1"/>
                      </c15:dlblFieldTableCache>
                    </c15:dlblFTEntry>
                  </c15:dlblFieldTable>
                  <c15:showDataLabelsRange val="0"/>
                </c:ext>
                <c:ext xmlns:c16="http://schemas.microsoft.com/office/drawing/2014/chart" uri="{C3380CC4-5D6E-409C-BE32-E72D297353CC}">
                  <c16:uniqueId val="{00000031-9FD6-47D8-84FE-690327ABF3E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{6ED996E8-A9D2-4AF0-B06C-14274458AA8B}</c15:txfldGUID>
                      <c15:f>Diagramm!$J$50</c15:f>
                      <c15:dlblFieldTableCache>
                        <c:ptCount val="1"/>
                      </c15:dlblFieldTableCache>
                    </c15:dlblFTEntry>
                  </c15:dlblFieldTable>
                  <c15:showDataLabelsRange val="0"/>
                </c:ext>
                <c:ext xmlns:c16="http://schemas.microsoft.com/office/drawing/2014/chart" uri="{C3380CC4-5D6E-409C-BE32-E72D297353CC}">
                  <c16:uniqueId val="{00000032-9FD6-47D8-84FE-690327ABF3E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{7600A260-0FAA-456B-841D-A6F14EF36410}</c15:txfldGUID>
                      <c15:f>Diagramm!$J$51</c15:f>
                      <c15:dlblFieldTableCache>
                        <c:ptCount val="1"/>
                      </c15:dlblFieldTableCache>
                    </c15:dlblFTEntry>
                  </c15:dlblFieldTable>
                  <c15:showDataLabelsRange val="0"/>
                </c:ext>
                <c:ext xmlns:c16="http://schemas.microsoft.com/office/drawing/2014/chart" uri="{C3380CC4-5D6E-409C-BE32-E72D297353CC}">
                  <c16:uniqueId val="{00000033-9FD6-47D8-84FE-690327ABF3E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{19394E74-F18E-4A5F-894F-5E13FEC7890E}</c15:txfldGUID>
                      <c15:f>Diagramm!$J$52</c15:f>
                      <c15:dlblFieldTableCache>
                        <c:ptCount val="1"/>
                      </c15:dlblFieldTableCache>
                    </c15:dlblFTEntry>
                  </c15:dlblFieldTable>
                  <c15:showDataLabelsRange val="0"/>
                </c:ext>
                <c:ext xmlns:c16="http://schemas.microsoft.com/office/drawing/2014/chart" uri="{C3380CC4-5D6E-409C-BE32-E72D297353CC}">
                  <c16:uniqueId val="{00000034-9FD6-47D8-84FE-690327ABF3E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{7D199A05-5240-4E80-843D-69D54C6519D1}</c15:txfldGUID>
                      <c15:f>Diagramm!$J$53</c15:f>
                      <c15:dlblFieldTableCache>
                        <c:ptCount val="1"/>
                      </c15:dlblFieldTableCache>
                    </c15:dlblFTEntry>
                  </c15:dlblFieldTable>
                  <c15:showDataLabelsRange val="0"/>
                </c:ext>
                <c:ext xmlns:c16="http://schemas.microsoft.com/office/drawing/2014/chart" uri="{C3380CC4-5D6E-409C-BE32-E72D297353CC}">
                  <c16:uniqueId val="{00000035-9FD6-47D8-84FE-690327ABF3E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{ED8C0744-786A-4D05-920E-AA2DD970CDDC}</c15:txfldGUID>
                      <c15:f>Diagramm!$J$54</c15:f>
                      <c15:dlblFieldTableCache>
                        <c:ptCount val="1"/>
                      </c15:dlblFieldTableCache>
                    </c15:dlblFTEntry>
                  </c15:dlblFieldTable>
                  <c15:showDataLabelsRange val="0"/>
                </c:ext>
                <c:ext xmlns:c16="http://schemas.microsoft.com/office/drawing/2014/chart" uri="{C3380CC4-5D6E-409C-BE32-E72D297353CC}">
                  <c16:uniqueId val="{00000036-9FD6-47D8-84FE-690327ABF3E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{C6D36FAE-1033-45CD-87BB-89C356EC53B3}</c15:txfldGUID>
                      <c15:f>Diagramm!$J$55</c15:f>
                      <c15:dlblFieldTableCache>
                        <c:ptCount val="1"/>
                      </c15:dlblFieldTableCache>
                    </c15:dlblFTEntry>
                  </c15:dlblFieldTable>
                  <c15:showDataLabelsRange val="0"/>
                </c:ext>
                <c:ext xmlns:c16="http://schemas.microsoft.com/office/drawing/2014/chart" uri="{C3380CC4-5D6E-409C-BE32-E72D297353CC}">
                  <c16:uniqueId val="{00000037-9FD6-47D8-84FE-690327ABF3E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{25249948-C85E-4CE4-B9F4-9D59DFEA4669}</c15:txfldGUID>
                      <c15:f>Diagramm!$J$56</c15:f>
                      <c15:dlblFieldTableCache>
                        <c:ptCount val="1"/>
                      </c15:dlblFieldTableCache>
                    </c15:dlblFTEntry>
                  </c15:dlblFieldTable>
                  <c15:showDataLabelsRange val="0"/>
                </c:ext>
                <c:ext xmlns:c16="http://schemas.microsoft.com/office/drawing/2014/chart" uri="{C3380CC4-5D6E-409C-BE32-E72D297353CC}">
                  <c16:uniqueId val="{00000038-9FD6-47D8-84FE-690327ABF3E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{E5B4C003-E291-4CCA-AA20-C5F06E9BC04D}</c15:txfldGUID>
                      <c15:f>Diagramm!$J$57</c15:f>
                      <c15:dlblFieldTableCache>
                        <c:ptCount val="1"/>
                      </c15:dlblFieldTableCache>
                    </c15:dlblFTEntry>
                  </c15:dlblFieldTable>
                  <c15:showDataLabelsRange val="0"/>
                </c:ext>
                <c:ext xmlns:c16="http://schemas.microsoft.com/office/drawing/2014/chart" uri="{C3380CC4-5D6E-409C-BE32-E72D297353CC}">
                  <c16:uniqueId val="{00000039-9FD6-47D8-84FE-690327ABF3E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{0415F156-0109-45A0-8483-50749C9B2B75}</c15:txfldGUID>
                      <c15:f>Diagramm!$J$58</c15:f>
                      <c15:dlblFieldTableCache>
                        <c:ptCount val="1"/>
                      </c15:dlblFieldTableCache>
                    </c15:dlblFTEntry>
                  </c15:dlblFieldTable>
                  <c15:showDataLabelsRange val="0"/>
                </c:ext>
                <c:ext xmlns:c16="http://schemas.microsoft.com/office/drawing/2014/chart" uri="{C3380CC4-5D6E-409C-BE32-E72D297353CC}">
                  <c16:uniqueId val="{0000003A-9FD6-47D8-84FE-690327ABF3E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{36349C86-013A-49AF-BEA8-B20C19E27BCD}</c15:txfldGUID>
                      <c15:f>Diagramm!$J$59</c15:f>
                      <c15:dlblFieldTableCache>
                        <c:ptCount val="1"/>
                      </c15:dlblFieldTableCache>
                    </c15:dlblFTEntry>
                  </c15:dlblFieldTable>
                  <c15:showDataLabelsRange val="0"/>
                </c:ext>
                <c:ext xmlns:c16="http://schemas.microsoft.com/office/drawing/2014/chart" uri="{C3380CC4-5D6E-409C-BE32-E72D297353CC}">
                  <c16:uniqueId val="{0000003B-9FD6-47D8-84FE-690327ABF3E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{76E80948-BEC2-44B9-83D1-9870DA659F5E}</c15:txfldGUID>
                      <c15:f>Diagramm!$J$60</c15:f>
                      <c15:dlblFieldTableCache>
                        <c:ptCount val="1"/>
                      </c15:dlblFieldTableCache>
                    </c15:dlblFTEntry>
                  </c15:dlblFieldTable>
                  <c15:showDataLabelsRange val="0"/>
                </c:ext>
                <c:ext xmlns:c16="http://schemas.microsoft.com/office/drawing/2014/chart" uri="{C3380CC4-5D6E-409C-BE32-E72D297353CC}">
                  <c16:uniqueId val="{0000003C-9FD6-47D8-84FE-690327ABF3E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{497E1889-B920-4E4B-BFDF-CC585DA9CEED}</c15:txfldGUID>
                      <c15:f>Diagramm!$J$61</c15:f>
                      <c15:dlblFieldTableCache>
                        <c:ptCount val="1"/>
                      </c15:dlblFieldTableCache>
                    </c15:dlblFTEntry>
                  </c15:dlblFieldTable>
                  <c15:showDataLabelsRange val="0"/>
                </c:ext>
                <c:ext xmlns:c16="http://schemas.microsoft.com/office/drawing/2014/chart" uri="{C3380CC4-5D6E-409C-BE32-E72D297353CC}">
                  <c16:uniqueId val="{0000003D-9FD6-47D8-84FE-690327ABF3E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{8925AB75-94BF-40A1-9087-8336F4ABD8D8}</c15:txfldGUID>
                      <c15:f>Diagramm!$J$62</c15:f>
                      <c15:dlblFieldTableCache>
                        <c:ptCount val="1"/>
                      </c15:dlblFieldTableCache>
                    </c15:dlblFTEntry>
                  </c15:dlblFieldTable>
                  <c15:showDataLabelsRange val="0"/>
                </c:ext>
                <c:ext xmlns:c16="http://schemas.microsoft.com/office/drawing/2014/chart" uri="{C3380CC4-5D6E-409C-BE32-E72D297353CC}">
                  <c16:uniqueId val="{0000003E-9FD6-47D8-84FE-690327ABF3E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{4C7593E7-D073-464D-8201-D1E99A5BFE2C}</c15:txfldGUID>
                      <c15:f>Diagramm!$J$63</c15:f>
                      <c15:dlblFieldTableCache>
                        <c:ptCount val="1"/>
                      </c15:dlblFieldTableCache>
                    </c15:dlblFTEntry>
                  </c15:dlblFieldTable>
                  <c15:showDataLabelsRange val="0"/>
                </c:ext>
                <c:ext xmlns:c16="http://schemas.microsoft.com/office/drawing/2014/chart" uri="{C3380CC4-5D6E-409C-BE32-E72D297353CC}">
                  <c16:uniqueId val="{0000003F-9FD6-47D8-84FE-690327ABF3E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{35ACDD2D-6DA0-457E-B2A7-95B89E07F63B}</c15:txfldGUID>
                      <c15:f>Diagramm!$J$64</c15:f>
                      <c15:dlblFieldTableCache>
                        <c:ptCount val="1"/>
                      </c15:dlblFieldTableCache>
                    </c15:dlblFTEntry>
                  </c15:dlblFieldTable>
                  <c15:showDataLabelsRange val="0"/>
                </c:ext>
                <c:ext xmlns:c16="http://schemas.microsoft.com/office/drawing/2014/chart" uri="{C3380CC4-5D6E-409C-BE32-E72D297353CC}">
                  <c16:uniqueId val="{00000040-9FD6-47D8-84FE-690327ABF3E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{137153E7-9FE3-4DE2-81DD-D6BA21C1BF64}</c15:txfldGUID>
                      <c15:f>Diagramm!$J$65</c15:f>
                      <c15:dlblFieldTableCache>
                        <c:ptCount val="1"/>
                      </c15:dlblFieldTableCache>
                    </c15:dlblFTEntry>
                  </c15:dlblFieldTable>
                  <c15:showDataLabelsRange val="0"/>
                </c:ext>
                <c:ext xmlns:c16="http://schemas.microsoft.com/office/drawing/2014/chart" uri="{C3380CC4-5D6E-409C-BE32-E72D297353CC}">
                  <c16:uniqueId val="{00000041-9FD6-47D8-84FE-690327ABF3E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{AAF941A8-3C36-47A3-91F1-7D4786AEA263}</c15:txfldGUID>
                      <c15:f>Diagramm!$J$66</c15:f>
                      <c15:dlblFieldTableCache>
                        <c:ptCount val="1"/>
                      </c15:dlblFieldTableCache>
                    </c15:dlblFTEntry>
                  </c15:dlblFieldTable>
                  <c15:showDataLabelsRange val="0"/>
                </c:ext>
                <c:ext xmlns:c16="http://schemas.microsoft.com/office/drawing/2014/chart" uri="{C3380CC4-5D6E-409C-BE32-E72D297353CC}">
                  <c16:uniqueId val="{00000042-9FD6-47D8-84FE-690327ABF3E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{9DE272CD-63AF-4FE1-9B7D-403EE7B6657E}</c15:txfldGUID>
                      <c15:f>Diagramm!$J$67</c15:f>
                      <c15:dlblFieldTableCache>
                        <c:ptCount val="1"/>
                      </c15:dlblFieldTableCache>
                    </c15:dlblFTEntry>
                  </c15:dlblFieldTable>
                  <c15:showDataLabelsRange val="0"/>
                </c:ext>
                <c:ext xmlns:c16="http://schemas.microsoft.com/office/drawing/2014/chart" uri="{C3380CC4-5D6E-409C-BE32-E72D297353CC}">
                  <c16:uniqueId val="{00000043-9FD6-47D8-84FE-690327ABF3E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FD6-47D8-84FE-690327ABF3E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51-470D-9C61-0A20D91C86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51-470D-9C61-0A20D91C86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51-470D-9C61-0A20D91C86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51-470D-9C61-0A20D91C86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651-470D-9C61-0A20D91C86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651-470D-9C61-0A20D91C86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651-470D-9C61-0A20D91C86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51-470D-9C61-0A20D91C86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51-470D-9C61-0A20D91C86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51-470D-9C61-0A20D91C86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651-470D-9C61-0A20D91C86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651-470D-9C61-0A20D91C86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651-470D-9C61-0A20D91C86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651-470D-9C61-0A20D91C86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651-470D-9C61-0A20D91C86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651-470D-9C61-0A20D91C86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651-470D-9C61-0A20D91C86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651-470D-9C61-0A20D91C86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651-470D-9C61-0A20D91C86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651-470D-9C61-0A20D91C86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651-470D-9C61-0A20D91C86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651-470D-9C61-0A20D91C86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651-470D-9C61-0A20D91C864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651-470D-9C61-0A20D91C86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651-470D-9C61-0A20D91C86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651-470D-9C61-0A20D91C86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651-470D-9C61-0A20D91C86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651-470D-9C61-0A20D91C86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651-470D-9C61-0A20D91C86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651-470D-9C61-0A20D91C86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651-470D-9C61-0A20D91C86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651-470D-9C61-0A20D91C86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651-470D-9C61-0A20D91C86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651-470D-9C61-0A20D91C86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651-470D-9C61-0A20D91C86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651-470D-9C61-0A20D91C86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651-470D-9C61-0A20D91C86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651-470D-9C61-0A20D91C86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651-470D-9C61-0A20D91C86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651-470D-9C61-0A20D91C86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651-470D-9C61-0A20D91C86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651-470D-9C61-0A20D91C86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651-470D-9C61-0A20D91C86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651-470D-9C61-0A20D91C86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651-470D-9C61-0A20D91C864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651-470D-9C61-0A20D91C864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651-470D-9C61-0A20D91C864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651-470D-9C61-0A20D91C864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651-470D-9C61-0A20D91C864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651-470D-9C61-0A20D91C864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651-470D-9C61-0A20D91C864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651-470D-9C61-0A20D91C864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651-470D-9C61-0A20D91C864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651-470D-9C61-0A20D91C864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651-470D-9C61-0A20D91C864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651-470D-9C61-0A20D91C864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651-470D-9C61-0A20D91C864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651-470D-9C61-0A20D91C864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651-470D-9C61-0A20D91C864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651-470D-9C61-0A20D91C864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651-470D-9C61-0A20D91C864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651-470D-9C61-0A20D91C864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651-470D-9C61-0A20D91C864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651-470D-9C61-0A20D91C864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651-470D-9C61-0A20D91C864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651-470D-9C61-0A20D91C864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651-470D-9C61-0A20D91C864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651-470D-9C61-0A20D91C864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651-470D-9C61-0A20D91C864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101.24840465327797</c:v>
                </c:pt>
                <c:pt idx="2">
                  <c:v>102.8386169260786</c:v>
                </c:pt>
                <c:pt idx="3">
                  <c:v>101.6415567650036</c:v>
                </c:pt>
                <c:pt idx="4">
                  <c:v>102.15060073055878</c:v>
                </c:pt>
                <c:pt idx="5">
                  <c:v>102.53935188580985</c:v>
                </c:pt>
                <c:pt idx="6">
                  <c:v>103.91098332037497</c:v>
                </c:pt>
                <c:pt idx="7">
                  <c:v>102.991183417196</c:v>
                </c:pt>
                <c:pt idx="8">
                  <c:v>103.03372599644989</c:v>
                </c:pt>
                <c:pt idx="9">
                  <c:v>103.03959393841595</c:v>
                </c:pt>
                <c:pt idx="10">
                  <c:v>104.32173925799874</c:v>
                </c:pt>
                <c:pt idx="11">
                  <c:v>103.1760235891267</c:v>
                </c:pt>
                <c:pt idx="12">
                  <c:v>103.39167045637919</c:v>
                </c:pt>
                <c:pt idx="13">
                  <c:v>104.23518711399944</c:v>
                </c:pt>
                <c:pt idx="14">
                  <c:v>106.17160796279725</c:v>
                </c:pt>
                <c:pt idx="15">
                  <c:v>105.77258790910558</c:v>
                </c:pt>
                <c:pt idx="16">
                  <c:v>106.28749981662682</c:v>
                </c:pt>
                <c:pt idx="17">
                  <c:v>107.0488652867223</c:v>
                </c:pt>
                <c:pt idx="18">
                  <c:v>109.59701908548125</c:v>
                </c:pt>
                <c:pt idx="19">
                  <c:v>108.52318570569336</c:v>
                </c:pt>
                <c:pt idx="20">
                  <c:v>107.40094180468556</c:v>
                </c:pt>
                <c:pt idx="21">
                  <c:v>107.07820499655259</c:v>
                </c:pt>
                <c:pt idx="22">
                  <c:v>106.92710549092669</c:v>
                </c:pt>
                <c:pt idx="23">
                  <c:v>105.96329602300234</c:v>
                </c:pt>
                <c:pt idx="24">
                  <c:v>104.88506168673992</c:v>
                </c:pt>
              </c:numCache>
            </c:numRef>
          </c:val>
          <c:smooth val="0"/>
          <c:extLst>
            <c:ext xmlns:c16="http://schemas.microsoft.com/office/drawing/2014/chart" uri="{C3380CC4-5D6E-409C-BE32-E72D297353CC}">
              <c16:uniqueId val="{00000000-FA6B-4805-B806-EC27BC3BD11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101.65023143489636</c:v>
                </c:pt>
                <c:pt idx="2">
                  <c:v>103.98470517206681</c:v>
                </c:pt>
                <c:pt idx="3">
                  <c:v>102.15335077480378</c:v>
                </c:pt>
                <c:pt idx="4">
                  <c:v>100.92573958542968</c:v>
                </c:pt>
                <c:pt idx="5">
                  <c:v>103.82370698329643</c:v>
                </c:pt>
                <c:pt idx="6">
                  <c:v>105.11169249345944</c:v>
                </c:pt>
                <c:pt idx="7">
                  <c:v>103.66270879452605</c:v>
                </c:pt>
                <c:pt idx="8">
                  <c:v>103.26021332260011</c:v>
                </c:pt>
                <c:pt idx="9">
                  <c:v>105.35318977661501</c:v>
                </c:pt>
                <c:pt idx="10">
                  <c:v>108.83477560877439</c:v>
                </c:pt>
                <c:pt idx="11">
                  <c:v>106.43992755081506</c:v>
                </c:pt>
                <c:pt idx="12">
                  <c:v>105.79593479573354</c:v>
                </c:pt>
                <c:pt idx="13">
                  <c:v>106.84242302274099</c:v>
                </c:pt>
                <c:pt idx="14">
                  <c:v>109.4988931374522</c:v>
                </c:pt>
                <c:pt idx="15">
                  <c:v>108.73415174079291</c:v>
                </c:pt>
                <c:pt idx="16">
                  <c:v>108.55302877842625</c:v>
                </c:pt>
                <c:pt idx="17">
                  <c:v>110.8271281948078</c:v>
                </c:pt>
                <c:pt idx="18">
                  <c:v>114.02696719661904</c:v>
                </c:pt>
                <c:pt idx="19">
                  <c:v>113.34272489434494</c:v>
                </c:pt>
                <c:pt idx="20">
                  <c:v>113.16160193197827</c:v>
                </c:pt>
                <c:pt idx="21">
                  <c:v>115.01308110283759</c:v>
                </c:pt>
                <c:pt idx="22">
                  <c:v>118.77641376534514</c:v>
                </c:pt>
                <c:pt idx="23">
                  <c:v>120.44676997383779</c:v>
                </c:pt>
                <c:pt idx="24">
                  <c:v>115.57657476353391</c:v>
                </c:pt>
              </c:numCache>
            </c:numRef>
          </c:val>
          <c:smooth val="0"/>
          <c:extLst>
            <c:ext xmlns:c16="http://schemas.microsoft.com/office/drawing/2014/chart" uri="{C3380CC4-5D6E-409C-BE32-E72D297353CC}">
              <c16:uniqueId val="{00000001-FA6B-4805-B806-EC27BC3BD11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101.32465199820386</c:v>
                </c:pt>
                <c:pt idx="2">
                  <c:v>100.01496781918875</c:v>
                </c:pt>
                <c:pt idx="3">
                  <c:v>99.835353988923814</c:v>
                </c:pt>
                <c:pt idx="4">
                  <c:v>96.25056129321959</c:v>
                </c:pt>
                <c:pt idx="5">
                  <c:v>97.657536296961538</c:v>
                </c:pt>
                <c:pt idx="6">
                  <c:v>96.243077383625206</c:v>
                </c:pt>
                <c:pt idx="7">
                  <c:v>95.831462355934732</c:v>
                </c:pt>
                <c:pt idx="8">
                  <c:v>94.776231103128268</c:v>
                </c:pt>
                <c:pt idx="9">
                  <c:v>95.524622062565484</c:v>
                </c:pt>
                <c:pt idx="10">
                  <c:v>94.304744798682833</c:v>
                </c:pt>
                <c:pt idx="11">
                  <c:v>95.300104774734322</c:v>
                </c:pt>
                <c:pt idx="12">
                  <c:v>94.387067804220919</c:v>
                </c:pt>
                <c:pt idx="13">
                  <c:v>95.711719802424795</c:v>
                </c:pt>
                <c:pt idx="14">
                  <c:v>94.304744798682833</c:v>
                </c:pt>
                <c:pt idx="15">
                  <c:v>93.571321658434371</c:v>
                </c:pt>
                <c:pt idx="16">
                  <c:v>92.486154767250412</c:v>
                </c:pt>
                <c:pt idx="17">
                  <c:v>93.616225116000592</c:v>
                </c:pt>
                <c:pt idx="18">
                  <c:v>91.924861547672506</c:v>
                </c:pt>
                <c:pt idx="19">
                  <c:v>91.692860350246974</c:v>
                </c:pt>
                <c:pt idx="20">
                  <c:v>90.757371650950461</c:v>
                </c:pt>
                <c:pt idx="21">
                  <c:v>91.064211944319723</c:v>
                </c:pt>
                <c:pt idx="22">
                  <c:v>90.270917527316271</c:v>
                </c:pt>
                <c:pt idx="23">
                  <c:v>89.986528962730134</c:v>
                </c:pt>
                <c:pt idx="24">
                  <c:v>85.71321658434367</c:v>
                </c:pt>
              </c:numCache>
            </c:numRef>
          </c:val>
          <c:smooth val="0"/>
          <c:extLst>
            <c:ext xmlns:c16="http://schemas.microsoft.com/office/drawing/2014/chart" uri="{C3380CC4-5D6E-409C-BE32-E72D297353CC}">
              <c16:uniqueId val="{00000002-FA6B-4805-B806-EC27BC3BD11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A6B-4805-B806-EC27BC3BD111}"/>
                </c:ext>
              </c:extLst>
            </c:dLbl>
            <c:dLbl>
              <c:idx val="1"/>
              <c:delete val="1"/>
              <c:extLst>
                <c:ext xmlns:c15="http://schemas.microsoft.com/office/drawing/2012/chart" uri="{CE6537A1-D6FC-4f65-9D91-7224C49458BB}"/>
                <c:ext xmlns:c16="http://schemas.microsoft.com/office/drawing/2014/chart" uri="{C3380CC4-5D6E-409C-BE32-E72D297353CC}">
                  <c16:uniqueId val="{00000004-FA6B-4805-B806-EC27BC3BD111}"/>
                </c:ext>
              </c:extLst>
            </c:dLbl>
            <c:dLbl>
              <c:idx val="2"/>
              <c:delete val="1"/>
              <c:extLst>
                <c:ext xmlns:c15="http://schemas.microsoft.com/office/drawing/2012/chart" uri="{CE6537A1-D6FC-4f65-9D91-7224C49458BB}"/>
                <c:ext xmlns:c16="http://schemas.microsoft.com/office/drawing/2014/chart" uri="{C3380CC4-5D6E-409C-BE32-E72D297353CC}">
                  <c16:uniqueId val="{00000005-FA6B-4805-B806-EC27BC3BD111}"/>
                </c:ext>
              </c:extLst>
            </c:dLbl>
            <c:dLbl>
              <c:idx val="3"/>
              <c:delete val="1"/>
              <c:extLst>
                <c:ext xmlns:c15="http://schemas.microsoft.com/office/drawing/2012/chart" uri="{CE6537A1-D6FC-4f65-9D91-7224C49458BB}"/>
                <c:ext xmlns:c16="http://schemas.microsoft.com/office/drawing/2014/chart" uri="{C3380CC4-5D6E-409C-BE32-E72D297353CC}">
                  <c16:uniqueId val="{00000006-FA6B-4805-B806-EC27BC3BD111}"/>
                </c:ext>
              </c:extLst>
            </c:dLbl>
            <c:dLbl>
              <c:idx val="4"/>
              <c:delete val="1"/>
              <c:extLst>
                <c:ext xmlns:c15="http://schemas.microsoft.com/office/drawing/2012/chart" uri="{CE6537A1-D6FC-4f65-9D91-7224C49458BB}"/>
                <c:ext xmlns:c16="http://schemas.microsoft.com/office/drawing/2014/chart" uri="{C3380CC4-5D6E-409C-BE32-E72D297353CC}">
                  <c16:uniqueId val="{00000007-FA6B-4805-B806-EC27BC3BD111}"/>
                </c:ext>
              </c:extLst>
            </c:dLbl>
            <c:dLbl>
              <c:idx val="5"/>
              <c:delete val="1"/>
              <c:extLst>
                <c:ext xmlns:c15="http://schemas.microsoft.com/office/drawing/2012/chart" uri="{CE6537A1-D6FC-4f65-9D91-7224C49458BB}"/>
                <c:ext xmlns:c16="http://schemas.microsoft.com/office/drawing/2014/chart" uri="{C3380CC4-5D6E-409C-BE32-E72D297353CC}">
                  <c16:uniqueId val="{00000008-FA6B-4805-B806-EC27BC3BD111}"/>
                </c:ext>
              </c:extLst>
            </c:dLbl>
            <c:dLbl>
              <c:idx val="6"/>
              <c:delete val="1"/>
              <c:extLst>
                <c:ext xmlns:c15="http://schemas.microsoft.com/office/drawing/2012/chart" uri="{CE6537A1-D6FC-4f65-9D91-7224C49458BB}"/>
                <c:ext xmlns:c16="http://schemas.microsoft.com/office/drawing/2014/chart" uri="{C3380CC4-5D6E-409C-BE32-E72D297353CC}">
                  <c16:uniqueId val="{00000009-FA6B-4805-B806-EC27BC3BD111}"/>
                </c:ext>
              </c:extLst>
            </c:dLbl>
            <c:dLbl>
              <c:idx val="7"/>
              <c:delete val="1"/>
              <c:extLst>
                <c:ext xmlns:c15="http://schemas.microsoft.com/office/drawing/2012/chart" uri="{CE6537A1-D6FC-4f65-9D91-7224C49458BB}"/>
                <c:ext xmlns:c16="http://schemas.microsoft.com/office/drawing/2014/chart" uri="{C3380CC4-5D6E-409C-BE32-E72D297353CC}">
                  <c16:uniqueId val="{0000000A-FA6B-4805-B806-EC27BC3BD111}"/>
                </c:ext>
              </c:extLst>
            </c:dLbl>
            <c:dLbl>
              <c:idx val="8"/>
              <c:delete val="1"/>
              <c:extLst>
                <c:ext xmlns:c15="http://schemas.microsoft.com/office/drawing/2012/chart" uri="{CE6537A1-D6FC-4f65-9D91-7224C49458BB}"/>
                <c:ext xmlns:c16="http://schemas.microsoft.com/office/drawing/2014/chart" uri="{C3380CC4-5D6E-409C-BE32-E72D297353CC}">
                  <c16:uniqueId val="{0000000B-FA6B-4805-B806-EC27BC3BD111}"/>
                </c:ext>
              </c:extLst>
            </c:dLbl>
            <c:dLbl>
              <c:idx val="9"/>
              <c:delete val="1"/>
              <c:extLst>
                <c:ext xmlns:c15="http://schemas.microsoft.com/office/drawing/2012/chart" uri="{CE6537A1-D6FC-4f65-9D91-7224C49458BB}"/>
                <c:ext xmlns:c16="http://schemas.microsoft.com/office/drawing/2014/chart" uri="{C3380CC4-5D6E-409C-BE32-E72D297353CC}">
                  <c16:uniqueId val="{0000000C-FA6B-4805-B806-EC27BC3BD111}"/>
                </c:ext>
              </c:extLst>
            </c:dLbl>
            <c:dLbl>
              <c:idx val="10"/>
              <c:delete val="1"/>
              <c:extLst>
                <c:ext xmlns:c15="http://schemas.microsoft.com/office/drawing/2012/chart" uri="{CE6537A1-D6FC-4f65-9D91-7224C49458BB}"/>
                <c:ext xmlns:c16="http://schemas.microsoft.com/office/drawing/2014/chart" uri="{C3380CC4-5D6E-409C-BE32-E72D297353CC}">
                  <c16:uniqueId val="{0000000D-FA6B-4805-B806-EC27BC3BD111}"/>
                </c:ext>
              </c:extLst>
            </c:dLbl>
            <c:dLbl>
              <c:idx val="11"/>
              <c:delete val="1"/>
              <c:extLst>
                <c:ext xmlns:c15="http://schemas.microsoft.com/office/drawing/2012/chart" uri="{CE6537A1-D6FC-4f65-9D91-7224C49458BB}"/>
                <c:ext xmlns:c16="http://schemas.microsoft.com/office/drawing/2014/chart" uri="{C3380CC4-5D6E-409C-BE32-E72D297353CC}">
                  <c16:uniqueId val="{0000000E-FA6B-4805-B806-EC27BC3BD111}"/>
                </c:ext>
              </c:extLst>
            </c:dLbl>
            <c:dLbl>
              <c:idx val="12"/>
              <c:delete val="1"/>
              <c:extLst>
                <c:ext xmlns:c15="http://schemas.microsoft.com/office/drawing/2012/chart" uri="{CE6537A1-D6FC-4f65-9D91-7224C49458BB}"/>
                <c:ext xmlns:c16="http://schemas.microsoft.com/office/drawing/2014/chart" uri="{C3380CC4-5D6E-409C-BE32-E72D297353CC}">
                  <c16:uniqueId val="{0000000F-FA6B-4805-B806-EC27BC3BD11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A6B-4805-B806-EC27BC3BD111}"/>
                </c:ext>
              </c:extLst>
            </c:dLbl>
            <c:dLbl>
              <c:idx val="14"/>
              <c:delete val="1"/>
              <c:extLst>
                <c:ext xmlns:c15="http://schemas.microsoft.com/office/drawing/2012/chart" uri="{CE6537A1-D6FC-4f65-9D91-7224C49458BB}"/>
                <c:ext xmlns:c16="http://schemas.microsoft.com/office/drawing/2014/chart" uri="{C3380CC4-5D6E-409C-BE32-E72D297353CC}">
                  <c16:uniqueId val="{00000011-FA6B-4805-B806-EC27BC3BD111}"/>
                </c:ext>
              </c:extLst>
            </c:dLbl>
            <c:dLbl>
              <c:idx val="15"/>
              <c:delete val="1"/>
              <c:extLst>
                <c:ext xmlns:c15="http://schemas.microsoft.com/office/drawing/2012/chart" uri="{CE6537A1-D6FC-4f65-9D91-7224C49458BB}"/>
                <c:ext xmlns:c16="http://schemas.microsoft.com/office/drawing/2014/chart" uri="{C3380CC4-5D6E-409C-BE32-E72D297353CC}">
                  <c16:uniqueId val="{00000012-FA6B-4805-B806-EC27BC3BD111}"/>
                </c:ext>
              </c:extLst>
            </c:dLbl>
            <c:dLbl>
              <c:idx val="16"/>
              <c:delete val="1"/>
              <c:extLst>
                <c:ext xmlns:c15="http://schemas.microsoft.com/office/drawing/2012/chart" uri="{CE6537A1-D6FC-4f65-9D91-7224C49458BB}"/>
                <c:ext xmlns:c16="http://schemas.microsoft.com/office/drawing/2014/chart" uri="{C3380CC4-5D6E-409C-BE32-E72D297353CC}">
                  <c16:uniqueId val="{00000013-FA6B-4805-B806-EC27BC3BD111}"/>
                </c:ext>
              </c:extLst>
            </c:dLbl>
            <c:dLbl>
              <c:idx val="17"/>
              <c:delete val="1"/>
              <c:extLst>
                <c:ext xmlns:c15="http://schemas.microsoft.com/office/drawing/2012/chart" uri="{CE6537A1-D6FC-4f65-9D91-7224C49458BB}"/>
                <c:ext xmlns:c16="http://schemas.microsoft.com/office/drawing/2014/chart" uri="{C3380CC4-5D6E-409C-BE32-E72D297353CC}">
                  <c16:uniqueId val="{00000014-FA6B-4805-B806-EC27BC3BD111}"/>
                </c:ext>
              </c:extLst>
            </c:dLbl>
            <c:dLbl>
              <c:idx val="18"/>
              <c:delete val="1"/>
              <c:extLst>
                <c:ext xmlns:c15="http://schemas.microsoft.com/office/drawing/2012/chart" uri="{CE6537A1-D6FC-4f65-9D91-7224C49458BB}"/>
                <c:ext xmlns:c16="http://schemas.microsoft.com/office/drawing/2014/chart" uri="{C3380CC4-5D6E-409C-BE32-E72D297353CC}">
                  <c16:uniqueId val="{00000015-FA6B-4805-B806-EC27BC3BD111}"/>
                </c:ext>
              </c:extLst>
            </c:dLbl>
            <c:dLbl>
              <c:idx val="19"/>
              <c:delete val="1"/>
              <c:extLst>
                <c:ext xmlns:c15="http://schemas.microsoft.com/office/drawing/2012/chart" uri="{CE6537A1-D6FC-4f65-9D91-7224C49458BB}"/>
                <c:ext xmlns:c16="http://schemas.microsoft.com/office/drawing/2014/chart" uri="{C3380CC4-5D6E-409C-BE32-E72D297353CC}">
                  <c16:uniqueId val="{00000016-FA6B-4805-B806-EC27BC3BD111}"/>
                </c:ext>
              </c:extLst>
            </c:dLbl>
            <c:dLbl>
              <c:idx val="20"/>
              <c:delete val="1"/>
              <c:extLst>
                <c:ext xmlns:c15="http://schemas.microsoft.com/office/drawing/2012/chart" uri="{CE6537A1-D6FC-4f65-9D91-7224C49458BB}"/>
                <c:ext xmlns:c16="http://schemas.microsoft.com/office/drawing/2014/chart" uri="{C3380CC4-5D6E-409C-BE32-E72D297353CC}">
                  <c16:uniqueId val="{00000017-FA6B-4805-B806-EC27BC3BD111}"/>
                </c:ext>
              </c:extLst>
            </c:dLbl>
            <c:dLbl>
              <c:idx val="21"/>
              <c:delete val="1"/>
              <c:extLst>
                <c:ext xmlns:c15="http://schemas.microsoft.com/office/drawing/2012/chart" uri="{CE6537A1-D6FC-4f65-9D91-7224C49458BB}"/>
                <c:ext xmlns:c16="http://schemas.microsoft.com/office/drawing/2014/chart" uri="{C3380CC4-5D6E-409C-BE32-E72D297353CC}">
                  <c16:uniqueId val="{00000018-FA6B-4805-B806-EC27BC3BD111}"/>
                </c:ext>
              </c:extLst>
            </c:dLbl>
            <c:dLbl>
              <c:idx val="22"/>
              <c:delete val="1"/>
              <c:extLst>
                <c:ext xmlns:c15="http://schemas.microsoft.com/office/drawing/2012/chart" uri="{CE6537A1-D6FC-4f65-9D91-7224C49458BB}"/>
                <c:ext xmlns:c16="http://schemas.microsoft.com/office/drawing/2014/chart" uri="{C3380CC4-5D6E-409C-BE32-E72D297353CC}">
                  <c16:uniqueId val="{00000019-FA6B-4805-B806-EC27BC3BD111}"/>
                </c:ext>
              </c:extLst>
            </c:dLbl>
            <c:dLbl>
              <c:idx val="23"/>
              <c:delete val="1"/>
              <c:extLst>
                <c:ext xmlns:c15="http://schemas.microsoft.com/office/drawing/2012/chart" uri="{CE6537A1-D6FC-4f65-9D91-7224C49458BB}"/>
                <c:ext xmlns:c16="http://schemas.microsoft.com/office/drawing/2014/chart" uri="{C3380CC4-5D6E-409C-BE32-E72D297353CC}">
                  <c16:uniqueId val="{0000001A-FA6B-4805-B806-EC27BC3BD111}"/>
                </c:ext>
              </c:extLst>
            </c:dLbl>
            <c:dLbl>
              <c:idx val="24"/>
              <c:delete val="1"/>
              <c:extLst>
                <c:ext xmlns:c15="http://schemas.microsoft.com/office/drawing/2012/chart" uri="{CE6537A1-D6FC-4f65-9D91-7224C49458BB}"/>
                <c:ext xmlns:c16="http://schemas.microsoft.com/office/drawing/2014/chart" uri="{C3380CC4-5D6E-409C-BE32-E72D297353CC}">
                  <c16:uniqueId val="{0000001B-FA6B-4805-B806-EC27BC3BD11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A6B-4805-B806-EC27BC3BD11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Saarlouis (10044)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71497</v>
      </c>
      <c r="F11" s="238">
        <v>72232</v>
      </c>
      <c r="G11" s="238">
        <v>72889</v>
      </c>
      <c r="H11" s="238">
        <v>72992</v>
      </c>
      <c r="I11" s="265">
        <v>73212</v>
      </c>
      <c r="J11" s="263">
        <v>-1715</v>
      </c>
      <c r="K11" s="266">
        <v>-2.3425121564770803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17.341986377050784</v>
      </c>
      <c r="E13" s="115">
        <v>12399</v>
      </c>
      <c r="F13" s="114">
        <v>12551</v>
      </c>
      <c r="G13" s="114">
        <v>12784</v>
      </c>
      <c r="H13" s="114">
        <v>13397</v>
      </c>
      <c r="I13" s="140">
        <v>13317</v>
      </c>
      <c r="J13" s="115">
        <v>-918</v>
      </c>
      <c r="K13" s="116">
        <v>-6.8934444694751074</v>
      </c>
    </row>
    <row r="14" spans="1:255" ht="14.1" customHeight="1" x14ac:dyDescent="0.2">
      <c r="A14" s="306" t="s">
        <v>230</v>
      </c>
      <c r="B14" s="307"/>
      <c r="C14" s="308"/>
      <c r="D14" s="113">
        <v>67.089528231953793</v>
      </c>
      <c r="E14" s="115">
        <v>47967</v>
      </c>
      <c r="F14" s="114">
        <v>48178</v>
      </c>
      <c r="G14" s="114">
        <v>48626</v>
      </c>
      <c r="H14" s="114">
        <v>48347</v>
      </c>
      <c r="I14" s="140">
        <v>48636</v>
      </c>
      <c r="J14" s="115">
        <v>-669</v>
      </c>
      <c r="K14" s="116">
        <v>-1.3755243029854429</v>
      </c>
    </row>
    <row r="15" spans="1:255" ht="14.1" customHeight="1" x14ac:dyDescent="0.2">
      <c r="A15" s="306" t="s">
        <v>231</v>
      </c>
      <c r="B15" s="307"/>
      <c r="C15" s="308"/>
      <c r="D15" s="113">
        <v>8.3821698812537591</v>
      </c>
      <c r="E15" s="115">
        <v>5993</v>
      </c>
      <c r="F15" s="114">
        <v>6018</v>
      </c>
      <c r="G15" s="114">
        <v>6011</v>
      </c>
      <c r="H15" s="114">
        <v>5926</v>
      </c>
      <c r="I15" s="140">
        <v>5898</v>
      </c>
      <c r="J15" s="115">
        <v>95</v>
      </c>
      <c r="K15" s="116">
        <v>1.6107154967785691</v>
      </c>
    </row>
    <row r="16" spans="1:255" ht="14.1" customHeight="1" x14ac:dyDescent="0.2">
      <c r="A16" s="306" t="s">
        <v>232</v>
      </c>
      <c r="B16" s="307"/>
      <c r="C16" s="308"/>
      <c r="D16" s="113">
        <v>6.892596892177294</v>
      </c>
      <c r="E16" s="115">
        <v>4928</v>
      </c>
      <c r="F16" s="114">
        <v>4999</v>
      </c>
      <c r="G16" s="114">
        <v>4986</v>
      </c>
      <c r="H16" s="114">
        <v>4922</v>
      </c>
      <c r="I16" s="140">
        <v>4955</v>
      </c>
      <c r="J16" s="115">
        <v>-27</v>
      </c>
      <c r="K16" s="116">
        <v>-0.54490413723511599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0.23497489405149866</v>
      </c>
      <c r="E18" s="115">
        <v>168</v>
      </c>
      <c r="F18" s="114">
        <v>158</v>
      </c>
      <c r="G18" s="114">
        <v>177</v>
      </c>
      <c r="H18" s="114">
        <v>178</v>
      </c>
      <c r="I18" s="140">
        <v>150</v>
      </c>
      <c r="J18" s="115">
        <v>18</v>
      </c>
      <c r="K18" s="116">
        <v>12</v>
      </c>
    </row>
    <row r="19" spans="1:255" ht="14.1" customHeight="1" x14ac:dyDescent="0.2">
      <c r="A19" s="306" t="s">
        <v>235</v>
      </c>
      <c r="B19" s="307" t="s">
        <v>236</v>
      </c>
      <c r="C19" s="308"/>
      <c r="D19" s="113">
        <v>0.13706868819670756</v>
      </c>
      <c r="E19" s="115">
        <v>98</v>
      </c>
      <c r="F19" s="114">
        <v>85</v>
      </c>
      <c r="G19" s="114">
        <v>105</v>
      </c>
      <c r="H19" s="114">
        <v>112</v>
      </c>
      <c r="I19" s="140">
        <v>87</v>
      </c>
      <c r="J19" s="115">
        <v>11</v>
      </c>
      <c r="K19" s="116">
        <v>12.64367816091954</v>
      </c>
    </row>
    <row r="20" spans="1:255" ht="14.1" customHeight="1" x14ac:dyDescent="0.2">
      <c r="A20" s="306">
        <v>12</v>
      </c>
      <c r="B20" s="307" t="s">
        <v>237</v>
      </c>
      <c r="C20" s="308"/>
      <c r="D20" s="113">
        <v>0.7412898443291327</v>
      </c>
      <c r="E20" s="115">
        <v>530</v>
      </c>
      <c r="F20" s="114">
        <v>529</v>
      </c>
      <c r="G20" s="114">
        <v>591</v>
      </c>
      <c r="H20" s="114">
        <v>570</v>
      </c>
      <c r="I20" s="140">
        <v>526</v>
      </c>
      <c r="J20" s="115">
        <v>4</v>
      </c>
      <c r="K20" s="116">
        <v>0.76045627376425851</v>
      </c>
    </row>
    <row r="21" spans="1:255" ht="14.1" customHeight="1" x14ac:dyDescent="0.2">
      <c r="A21" s="306">
        <v>21</v>
      </c>
      <c r="B21" s="307" t="s">
        <v>238</v>
      </c>
      <c r="C21" s="308"/>
      <c r="D21" s="113">
        <v>0.45596318726659862</v>
      </c>
      <c r="E21" s="115">
        <v>326</v>
      </c>
      <c r="F21" s="114">
        <v>329</v>
      </c>
      <c r="G21" s="114">
        <v>340</v>
      </c>
      <c r="H21" s="114">
        <v>338</v>
      </c>
      <c r="I21" s="140">
        <v>328</v>
      </c>
      <c r="J21" s="115">
        <v>-2</v>
      </c>
      <c r="K21" s="116">
        <v>-0.6097560975609756</v>
      </c>
    </row>
    <row r="22" spans="1:255" ht="14.1" customHeight="1" x14ac:dyDescent="0.2">
      <c r="A22" s="306">
        <v>22</v>
      </c>
      <c r="B22" s="307" t="s">
        <v>239</v>
      </c>
      <c r="C22" s="308"/>
      <c r="D22" s="113">
        <v>1.4867756689091851</v>
      </c>
      <c r="E22" s="115">
        <v>1063</v>
      </c>
      <c r="F22" s="114">
        <v>1089</v>
      </c>
      <c r="G22" s="114">
        <v>1133</v>
      </c>
      <c r="H22" s="114">
        <v>1165</v>
      </c>
      <c r="I22" s="140">
        <v>1163</v>
      </c>
      <c r="J22" s="115">
        <v>-100</v>
      </c>
      <c r="K22" s="116">
        <v>-8.5984522785898534</v>
      </c>
    </row>
    <row r="23" spans="1:255" ht="14.1" customHeight="1" x14ac:dyDescent="0.2">
      <c r="A23" s="306">
        <v>23</v>
      </c>
      <c r="B23" s="307" t="s">
        <v>240</v>
      </c>
      <c r="C23" s="308"/>
      <c r="D23" s="113">
        <v>0.33008377973901004</v>
      </c>
      <c r="E23" s="115">
        <v>236</v>
      </c>
      <c r="F23" s="114">
        <v>239</v>
      </c>
      <c r="G23" s="114">
        <v>245</v>
      </c>
      <c r="H23" s="114">
        <v>256</v>
      </c>
      <c r="I23" s="140">
        <v>259</v>
      </c>
      <c r="J23" s="115">
        <v>-23</v>
      </c>
      <c r="K23" s="116">
        <v>-8.8803088803088794</v>
      </c>
    </row>
    <row r="24" spans="1:255" ht="14.1" customHeight="1" x14ac:dyDescent="0.2">
      <c r="A24" s="306">
        <v>24</v>
      </c>
      <c r="B24" s="307" t="s">
        <v>241</v>
      </c>
      <c r="C24" s="308"/>
      <c r="D24" s="113">
        <v>8.4870693875267502</v>
      </c>
      <c r="E24" s="115">
        <v>6068</v>
      </c>
      <c r="F24" s="114">
        <v>6142</v>
      </c>
      <c r="G24" s="114">
        <v>6368</v>
      </c>
      <c r="H24" s="114">
        <v>7046</v>
      </c>
      <c r="I24" s="140">
        <v>7255</v>
      </c>
      <c r="J24" s="115">
        <v>-1187</v>
      </c>
      <c r="K24" s="116">
        <v>-16.361130254996553</v>
      </c>
    </row>
    <row r="25" spans="1:255" ht="14.1" customHeight="1" x14ac:dyDescent="0.2">
      <c r="A25" s="306">
        <v>25</v>
      </c>
      <c r="B25" s="307" t="s">
        <v>242</v>
      </c>
      <c r="C25" s="308"/>
      <c r="D25" s="113">
        <v>11.298376155642893</v>
      </c>
      <c r="E25" s="115">
        <v>8078</v>
      </c>
      <c r="F25" s="114">
        <v>7882</v>
      </c>
      <c r="G25" s="114">
        <v>8014</v>
      </c>
      <c r="H25" s="114">
        <v>7685</v>
      </c>
      <c r="I25" s="140">
        <v>7694</v>
      </c>
      <c r="J25" s="115">
        <v>384</v>
      </c>
      <c r="K25" s="116">
        <v>4.9909020015596566</v>
      </c>
    </row>
    <row r="26" spans="1:255" ht="14.1" customHeight="1" x14ac:dyDescent="0.2">
      <c r="A26" s="306">
        <v>26</v>
      </c>
      <c r="B26" s="307" t="s">
        <v>243</v>
      </c>
      <c r="C26" s="308"/>
      <c r="D26" s="113">
        <v>3.0001258794075274</v>
      </c>
      <c r="E26" s="115">
        <v>2145</v>
      </c>
      <c r="F26" s="114">
        <v>2196</v>
      </c>
      <c r="G26" s="114">
        <v>2198</v>
      </c>
      <c r="H26" s="114">
        <v>2626</v>
      </c>
      <c r="I26" s="140">
        <v>2659</v>
      </c>
      <c r="J26" s="115">
        <v>-514</v>
      </c>
      <c r="K26" s="116">
        <v>-19.330575404287327</v>
      </c>
    </row>
    <row r="27" spans="1:255" ht="14.1" customHeight="1" x14ac:dyDescent="0.2">
      <c r="A27" s="306">
        <v>27</v>
      </c>
      <c r="B27" s="307" t="s">
        <v>244</v>
      </c>
      <c r="C27" s="308"/>
      <c r="D27" s="113">
        <v>3.0686602235058813</v>
      </c>
      <c r="E27" s="115">
        <v>2194</v>
      </c>
      <c r="F27" s="114">
        <v>2235</v>
      </c>
      <c r="G27" s="114">
        <v>2267</v>
      </c>
      <c r="H27" s="114">
        <v>2324</v>
      </c>
      <c r="I27" s="140">
        <v>2379</v>
      </c>
      <c r="J27" s="115">
        <v>-185</v>
      </c>
      <c r="K27" s="116">
        <v>-7.7763766288356448</v>
      </c>
    </row>
    <row r="28" spans="1:255" ht="14.1" customHeight="1" x14ac:dyDescent="0.2">
      <c r="A28" s="306">
        <v>28</v>
      </c>
      <c r="B28" s="307" t="s">
        <v>245</v>
      </c>
      <c r="C28" s="308"/>
      <c r="D28" s="113">
        <v>0.31329985873533156</v>
      </c>
      <c r="E28" s="115">
        <v>224</v>
      </c>
      <c r="F28" s="114">
        <v>212</v>
      </c>
      <c r="G28" s="114">
        <v>213</v>
      </c>
      <c r="H28" s="114">
        <v>215</v>
      </c>
      <c r="I28" s="140">
        <v>212</v>
      </c>
      <c r="J28" s="115">
        <v>12</v>
      </c>
      <c r="K28" s="116">
        <v>5.6603773584905657</v>
      </c>
    </row>
    <row r="29" spans="1:255" ht="14.1" customHeight="1" x14ac:dyDescent="0.2">
      <c r="A29" s="306">
        <v>29</v>
      </c>
      <c r="B29" s="307" t="s">
        <v>246</v>
      </c>
      <c r="C29" s="308"/>
      <c r="D29" s="113">
        <v>3.5246234107724801</v>
      </c>
      <c r="E29" s="115">
        <v>2520</v>
      </c>
      <c r="F29" s="114">
        <v>2520</v>
      </c>
      <c r="G29" s="114">
        <v>2547</v>
      </c>
      <c r="H29" s="114">
        <v>2446</v>
      </c>
      <c r="I29" s="140">
        <v>2490</v>
      </c>
      <c r="J29" s="115">
        <v>30</v>
      </c>
      <c r="K29" s="116">
        <v>1.2048192771084338</v>
      </c>
    </row>
    <row r="30" spans="1:255" ht="14.1" customHeight="1" x14ac:dyDescent="0.2">
      <c r="A30" s="306" t="s">
        <v>247</v>
      </c>
      <c r="B30" s="307" t="s">
        <v>248</v>
      </c>
      <c r="C30" s="308"/>
      <c r="D30" s="113">
        <v>2.0280571212778158</v>
      </c>
      <c r="E30" s="115">
        <v>1450</v>
      </c>
      <c r="F30" s="114">
        <v>1451</v>
      </c>
      <c r="G30" s="114">
        <v>1464</v>
      </c>
      <c r="H30" s="114">
        <v>1412</v>
      </c>
      <c r="I30" s="140">
        <v>1454</v>
      </c>
      <c r="J30" s="115">
        <v>-4</v>
      </c>
      <c r="K30" s="116">
        <v>-0.27510316368638238</v>
      </c>
    </row>
    <row r="31" spans="1:255" ht="14.1" customHeight="1" x14ac:dyDescent="0.2">
      <c r="A31" s="306" t="s">
        <v>249</v>
      </c>
      <c r="B31" s="307" t="s">
        <v>250</v>
      </c>
      <c r="C31" s="308"/>
      <c r="D31" s="113">
        <v>1.4797823684909857</v>
      </c>
      <c r="E31" s="115">
        <v>1058</v>
      </c>
      <c r="F31" s="114">
        <v>1062</v>
      </c>
      <c r="G31" s="114">
        <v>1076</v>
      </c>
      <c r="H31" s="114">
        <v>1026</v>
      </c>
      <c r="I31" s="140">
        <v>1028</v>
      </c>
      <c r="J31" s="115">
        <v>30</v>
      </c>
      <c r="K31" s="116">
        <v>2.9182879377431905</v>
      </c>
    </row>
    <row r="32" spans="1:255" ht="14.1" customHeight="1" x14ac:dyDescent="0.2">
      <c r="A32" s="306">
        <v>31</v>
      </c>
      <c r="B32" s="307" t="s">
        <v>251</v>
      </c>
      <c r="C32" s="308"/>
      <c r="D32" s="113">
        <v>0.41540204484104226</v>
      </c>
      <c r="E32" s="115">
        <v>297</v>
      </c>
      <c r="F32" s="114">
        <v>309</v>
      </c>
      <c r="G32" s="114">
        <v>308</v>
      </c>
      <c r="H32" s="114">
        <v>296</v>
      </c>
      <c r="I32" s="140">
        <v>287</v>
      </c>
      <c r="J32" s="115">
        <v>10</v>
      </c>
      <c r="K32" s="116">
        <v>3.484320557491289</v>
      </c>
    </row>
    <row r="33" spans="1:11" ht="14.1" customHeight="1" x14ac:dyDescent="0.2">
      <c r="A33" s="306">
        <v>32</v>
      </c>
      <c r="B33" s="307" t="s">
        <v>252</v>
      </c>
      <c r="C33" s="308"/>
      <c r="D33" s="113">
        <v>1.6979733415388059</v>
      </c>
      <c r="E33" s="115">
        <v>1214</v>
      </c>
      <c r="F33" s="114">
        <v>1180</v>
      </c>
      <c r="G33" s="114">
        <v>1277</v>
      </c>
      <c r="H33" s="114">
        <v>1265</v>
      </c>
      <c r="I33" s="140">
        <v>1204</v>
      </c>
      <c r="J33" s="115">
        <v>10</v>
      </c>
      <c r="K33" s="116">
        <v>0.83056478405315615</v>
      </c>
    </row>
    <row r="34" spans="1:11" ht="14.1" customHeight="1" x14ac:dyDescent="0.2">
      <c r="A34" s="306">
        <v>33</v>
      </c>
      <c r="B34" s="307" t="s">
        <v>253</v>
      </c>
      <c r="C34" s="308"/>
      <c r="D34" s="113">
        <v>1.1133334265773389</v>
      </c>
      <c r="E34" s="115">
        <v>796</v>
      </c>
      <c r="F34" s="114">
        <v>800</v>
      </c>
      <c r="G34" s="114">
        <v>858</v>
      </c>
      <c r="H34" s="114">
        <v>795</v>
      </c>
      <c r="I34" s="140">
        <v>777</v>
      </c>
      <c r="J34" s="115">
        <v>19</v>
      </c>
      <c r="K34" s="116">
        <v>2.4453024453024454</v>
      </c>
    </row>
    <row r="35" spans="1:11" ht="14.1" customHeight="1" x14ac:dyDescent="0.2">
      <c r="A35" s="306">
        <v>34</v>
      </c>
      <c r="B35" s="307" t="s">
        <v>254</v>
      </c>
      <c r="C35" s="308"/>
      <c r="D35" s="113">
        <v>2.5329734114718101</v>
      </c>
      <c r="E35" s="115">
        <v>1811</v>
      </c>
      <c r="F35" s="114">
        <v>1819</v>
      </c>
      <c r="G35" s="114">
        <v>1848</v>
      </c>
      <c r="H35" s="114">
        <v>1846</v>
      </c>
      <c r="I35" s="140">
        <v>1865</v>
      </c>
      <c r="J35" s="115">
        <v>-54</v>
      </c>
      <c r="K35" s="116">
        <v>-2.8954423592493299</v>
      </c>
    </row>
    <row r="36" spans="1:11" ht="14.1" customHeight="1" x14ac:dyDescent="0.2">
      <c r="A36" s="306">
        <v>41</v>
      </c>
      <c r="B36" s="307" t="s">
        <v>255</v>
      </c>
      <c r="C36" s="308"/>
      <c r="D36" s="113">
        <v>1.1524959089192555</v>
      </c>
      <c r="E36" s="115">
        <v>824</v>
      </c>
      <c r="F36" s="114">
        <v>840</v>
      </c>
      <c r="G36" s="114">
        <v>868</v>
      </c>
      <c r="H36" s="114">
        <v>883</v>
      </c>
      <c r="I36" s="140">
        <v>873</v>
      </c>
      <c r="J36" s="115">
        <v>-49</v>
      </c>
      <c r="K36" s="116">
        <v>-5.61282932416953</v>
      </c>
    </row>
    <row r="37" spans="1:11" ht="14.1" customHeight="1" x14ac:dyDescent="0.2">
      <c r="A37" s="306">
        <v>42</v>
      </c>
      <c r="B37" s="307" t="s">
        <v>256</v>
      </c>
      <c r="C37" s="308"/>
      <c r="D37" s="113">
        <v>0.11329146677482971</v>
      </c>
      <c r="E37" s="115">
        <v>81</v>
      </c>
      <c r="F37" s="114">
        <v>83</v>
      </c>
      <c r="G37" s="114">
        <v>82</v>
      </c>
      <c r="H37" s="114">
        <v>77</v>
      </c>
      <c r="I37" s="140" t="s">
        <v>513</v>
      </c>
      <c r="J37" s="115" t="s">
        <v>513</v>
      </c>
      <c r="K37" s="116" t="s">
        <v>513</v>
      </c>
    </row>
    <row r="38" spans="1:11" ht="14.1" customHeight="1" x14ac:dyDescent="0.2">
      <c r="A38" s="306">
        <v>43</v>
      </c>
      <c r="B38" s="307" t="s">
        <v>257</v>
      </c>
      <c r="C38" s="308"/>
      <c r="D38" s="113">
        <v>1.0000419598025092</v>
      </c>
      <c r="E38" s="115">
        <v>715</v>
      </c>
      <c r="F38" s="114">
        <v>707</v>
      </c>
      <c r="G38" s="114">
        <v>722</v>
      </c>
      <c r="H38" s="114">
        <v>698</v>
      </c>
      <c r="I38" s="140">
        <v>698</v>
      </c>
      <c r="J38" s="115">
        <v>17</v>
      </c>
      <c r="K38" s="116">
        <v>2.4355300859598854</v>
      </c>
    </row>
    <row r="39" spans="1:11" ht="14.1" customHeight="1" x14ac:dyDescent="0.2">
      <c r="A39" s="306">
        <v>51</v>
      </c>
      <c r="B39" s="307" t="s">
        <v>258</v>
      </c>
      <c r="C39" s="308"/>
      <c r="D39" s="113">
        <v>7.5122033092297578</v>
      </c>
      <c r="E39" s="115">
        <v>5371</v>
      </c>
      <c r="F39" s="114">
        <v>5567</v>
      </c>
      <c r="G39" s="114">
        <v>5479</v>
      </c>
      <c r="H39" s="114">
        <v>5660</v>
      </c>
      <c r="I39" s="140">
        <v>5742</v>
      </c>
      <c r="J39" s="115">
        <v>-371</v>
      </c>
      <c r="K39" s="116">
        <v>-6.4611633577150815</v>
      </c>
    </row>
    <row r="40" spans="1:11" ht="14.1" customHeight="1" x14ac:dyDescent="0.2">
      <c r="A40" s="306" t="s">
        <v>259</v>
      </c>
      <c r="B40" s="307" t="s">
        <v>260</v>
      </c>
      <c r="C40" s="308"/>
      <c r="D40" s="113">
        <v>6.4324377246597759</v>
      </c>
      <c r="E40" s="115">
        <v>4599</v>
      </c>
      <c r="F40" s="114">
        <v>4795</v>
      </c>
      <c r="G40" s="114">
        <v>4701</v>
      </c>
      <c r="H40" s="114">
        <v>4873</v>
      </c>
      <c r="I40" s="140">
        <v>4957</v>
      </c>
      <c r="J40" s="115">
        <v>-358</v>
      </c>
      <c r="K40" s="116">
        <v>-7.2221101472664921</v>
      </c>
    </row>
    <row r="41" spans="1:11" ht="14.1" customHeight="1" x14ac:dyDescent="0.2">
      <c r="A41" s="306"/>
      <c r="B41" s="307" t="s">
        <v>261</v>
      </c>
      <c r="C41" s="308"/>
      <c r="D41" s="113">
        <v>5.6827559198288036</v>
      </c>
      <c r="E41" s="115">
        <v>4063</v>
      </c>
      <c r="F41" s="114">
        <v>4253</v>
      </c>
      <c r="G41" s="114">
        <v>4168</v>
      </c>
      <c r="H41" s="114">
        <v>4321</v>
      </c>
      <c r="I41" s="140">
        <v>4404</v>
      </c>
      <c r="J41" s="115">
        <v>-341</v>
      </c>
      <c r="K41" s="116">
        <v>-7.7429609445958221</v>
      </c>
    </row>
    <row r="42" spans="1:11" ht="14.1" customHeight="1" x14ac:dyDescent="0.2">
      <c r="A42" s="306">
        <v>52</v>
      </c>
      <c r="B42" s="307" t="s">
        <v>262</v>
      </c>
      <c r="C42" s="308"/>
      <c r="D42" s="113">
        <v>4.1470271479922234</v>
      </c>
      <c r="E42" s="115">
        <v>2965</v>
      </c>
      <c r="F42" s="114">
        <v>3003</v>
      </c>
      <c r="G42" s="114">
        <v>3065</v>
      </c>
      <c r="H42" s="114">
        <v>3063</v>
      </c>
      <c r="I42" s="140">
        <v>3052</v>
      </c>
      <c r="J42" s="115">
        <v>-87</v>
      </c>
      <c r="K42" s="116">
        <v>-2.8505897771952817</v>
      </c>
    </row>
    <row r="43" spans="1:11" ht="14.1" customHeight="1" x14ac:dyDescent="0.2">
      <c r="A43" s="306" t="s">
        <v>263</v>
      </c>
      <c r="B43" s="307" t="s">
        <v>264</v>
      </c>
      <c r="C43" s="308"/>
      <c r="D43" s="113">
        <v>2.7525630446032703</v>
      </c>
      <c r="E43" s="115">
        <v>1968</v>
      </c>
      <c r="F43" s="114">
        <v>1948</v>
      </c>
      <c r="G43" s="114">
        <v>1978</v>
      </c>
      <c r="H43" s="114">
        <v>1990</v>
      </c>
      <c r="I43" s="140">
        <v>1982</v>
      </c>
      <c r="J43" s="115">
        <v>-14</v>
      </c>
      <c r="K43" s="116">
        <v>-0.70635721493440973</v>
      </c>
    </row>
    <row r="44" spans="1:11" ht="14.1" customHeight="1" x14ac:dyDescent="0.2">
      <c r="A44" s="306">
        <v>53</v>
      </c>
      <c r="B44" s="307" t="s">
        <v>265</v>
      </c>
      <c r="C44" s="308"/>
      <c r="D44" s="113">
        <v>0.9231156552023162</v>
      </c>
      <c r="E44" s="115">
        <v>660</v>
      </c>
      <c r="F44" s="114">
        <v>640</v>
      </c>
      <c r="G44" s="114">
        <v>643</v>
      </c>
      <c r="H44" s="114">
        <v>638</v>
      </c>
      <c r="I44" s="140">
        <v>634</v>
      </c>
      <c r="J44" s="115">
        <v>26</v>
      </c>
      <c r="K44" s="116">
        <v>4.1009463722397479</v>
      </c>
    </row>
    <row r="45" spans="1:11" ht="14.1" customHeight="1" x14ac:dyDescent="0.2">
      <c r="A45" s="306" t="s">
        <v>266</v>
      </c>
      <c r="B45" s="307" t="s">
        <v>267</v>
      </c>
      <c r="C45" s="308"/>
      <c r="D45" s="113">
        <v>0.90353441403135792</v>
      </c>
      <c r="E45" s="115">
        <v>646</v>
      </c>
      <c r="F45" s="114">
        <v>626</v>
      </c>
      <c r="G45" s="114">
        <v>627</v>
      </c>
      <c r="H45" s="114">
        <v>623</v>
      </c>
      <c r="I45" s="140">
        <v>620</v>
      </c>
      <c r="J45" s="115">
        <v>26</v>
      </c>
      <c r="K45" s="116">
        <v>4.193548387096774</v>
      </c>
    </row>
    <row r="46" spans="1:11" ht="14.1" customHeight="1" x14ac:dyDescent="0.2">
      <c r="A46" s="306">
        <v>54</v>
      </c>
      <c r="B46" s="307" t="s">
        <v>268</v>
      </c>
      <c r="C46" s="308"/>
      <c r="D46" s="113">
        <v>3.08124816425864</v>
      </c>
      <c r="E46" s="115">
        <v>2203</v>
      </c>
      <c r="F46" s="114">
        <v>2220</v>
      </c>
      <c r="G46" s="114">
        <v>2252</v>
      </c>
      <c r="H46" s="114">
        <v>2248</v>
      </c>
      <c r="I46" s="140">
        <v>2221</v>
      </c>
      <c r="J46" s="115">
        <v>-18</v>
      </c>
      <c r="K46" s="116">
        <v>-0.81044574515983792</v>
      </c>
    </row>
    <row r="47" spans="1:11" ht="14.1" customHeight="1" x14ac:dyDescent="0.2">
      <c r="A47" s="306">
        <v>61</v>
      </c>
      <c r="B47" s="307" t="s">
        <v>269</v>
      </c>
      <c r="C47" s="308"/>
      <c r="D47" s="113">
        <v>1.7371358238807222</v>
      </c>
      <c r="E47" s="115">
        <v>1242</v>
      </c>
      <c r="F47" s="114">
        <v>1214</v>
      </c>
      <c r="G47" s="114">
        <v>1208</v>
      </c>
      <c r="H47" s="114">
        <v>1173</v>
      </c>
      <c r="I47" s="140">
        <v>1154</v>
      </c>
      <c r="J47" s="115">
        <v>88</v>
      </c>
      <c r="K47" s="116">
        <v>7.625649913344887</v>
      </c>
    </row>
    <row r="48" spans="1:11" ht="14.1" customHeight="1" x14ac:dyDescent="0.2">
      <c r="A48" s="306">
        <v>62</v>
      </c>
      <c r="B48" s="307" t="s">
        <v>270</v>
      </c>
      <c r="C48" s="308"/>
      <c r="D48" s="113">
        <v>8.1723708687077785</v>
      </c>
      <c r="E48" s="115">
        <v>5843</v>
      </c>
      <c r="F48" s="114">
        <v>5894</v>
      </c>
      <c r="G48" s="114">
        <v>5894</v>
      </c>
      <c r="H48" s="114">
        <v>5836</v>
      </c>
      <c r="I48" s="140">
        <v>5850</v>
      </c>
      <c r="J48" s="115">
        <v>-7</v>
      </c>
      <c r="K48" s="116">
        <v>-0.11965811965811966</v>
      </c>
    </row>
    <row r="49" spans="1:11" ht="14.1" customHeight="1" x14ac:dyDescent="0.2">
      <c r="A49" s="306">
        <v>63</v>
      </c>
      <c r="B49" s="307" t="s">
        <v>271</v>
      </c>
      <c r="C49" s="308"/>
      <c r="D49" s="113">
        <v>1.4937689693273843</v>
      </c>
      <c r="E49" s="115">
        <v>1068</v>
      </c>
      <c r="F49" s="114">
        <v>1108</v>
      </c>
      <c r="G49" s="114">
        <v>1139</v>
      </c>
      <c r="H49" s="114">
        <v>1118</v>
      </c>
      <c r="I49" s="140">
        <v>1100</v>
      </c>
      <c r="J49" s="115">
        <v>-32</v>
      </c>
      <c r="K49" s="116">
        <v>-2.9090909090909092</v>
      </c>
    </row>
    <row r="50" spans="1:11" ht="14.1" customHeight="1" x14ac:dyDescent="0.2">
      <c r="A50" s="306" t="s">
        <v>272</v>
      </c>
      <c r="B50" s="307" t="s">
        <v>273</v>
      </c>
      <c r="C50" s="308"/>
      <c r="D50" s="113">
        <v>0.26854273605885559</v>
      </c>
      <c r="E50" s="115">
        <v>192</v>
      </c>
      <c r="F50" s="114">
        <v>202</v>
      </c>
      <c r="G50" s="114">
        <v>211</v>
      </c>
      <c r="H50" s="114">
        <v>193</v>
      </c>
      <c r="I50" s="140">
        <v>198</v>
      </c>
      <c r="J50" s="115">
        <v>-6</v>
      </c>
      <c r="K50" s="116">
        <v>-3.0303030303030303</v>
      </c>
    </row>
    <row r="51" spans="1:11" ht="14.1" customHeight="1" x14ac:dyDescent="0.2">
      <c r="A51" s="306" t="s">
        <v>274</v>
      </c>
      <c r="B51" s="307" t="s">
        <v>275</v>
      </c>
      <c r="C51" s="308"/>
      <c r="D51" s="113">
        <v>1.0140285606389079</v>
      </c>
      <c r="E51" s="115">
        <v>725</v>
      </c>
      <c r="F51" s="114">
        <v>748</v>
      </c>
      <c r="G51" s="114">
        <v>763</v>
      </c>
      <c r="H51" s="114">
        <v>778</v>
      </c>
      <c r="I51" s="140">
        <v>754</v>
      </c>
      <c r="J51" s="115">
        <v>-29</v>
      </c>
      <c r="K51" s="116">
        <v>-3.8461538461538463</v>
      </c>
    </row>
    <row r="52" spans="1:11" ht="14.1" customHeight="1" x14ac:dyDescent="0.2">
      <c r="A52" s="306">
        <v>71</v>
      </c>
      <c r="B52" s="307" t="s">
        <v>276</v>
      </c>
      <c r="C52" s="308"/>
      <c r="D52" s="113">
        <v>8.8507210092731157</v>
      </c>
      <c r="E52" s="115">
        <v>6328</v>
      </c>
      <c r="F52" s="114">
        <v>6387</v>
      </c>
      <c r="G52" s="114">
        <v>6422</v>
      </c>
      <c r="H52" s="114">
        <v>6295</v>
      </c>
      <c r="I52" s="140">
        <v>6313</v>
      </c>
      <c r="J52" s="115">
        <v>15</v>
      </c>
      <c r="K52" s="116">
        <v>0.2376049421827974</v>
      </c>
    </row>
    <row r="53" spans="1:11" ht="14.1" customHeight="1" x14ac:dyDescent="0.2">
      <c r="A53" s="306" t="s">
        <v>277</v>
      </c>
      <c r="B53" s="307" t="s">
        <v>278</v>
      </c>
      <c r="C53" s="308"/>
      <c r="D53" s="113">
        <v>3.1539784886079136</v>
      </c>
      <c r="E53" s="115">
        <v>2255</v>
      </c>
      <c r="F53" s="114">
        <v>2254</v>
      </c>
      <c r="G53" s="114">
        <v>2263</v>
      </c>
      <c r="H53" s="114">
        <v>2190</v>
      </c>
      <c r="I53" s="140">
        <v>2217</v>
      </c>
      <c r="J53" s="115">
        <v>38</v>
      </c>
      <c r="K53" s="116">
        <v>1.7140279657194406</v>
      </c>
    </row>
    <row r="54" spans="1:11" ht="14.1" customHeight="1" x14ac:dyDescent="0.2">
      <c r="A54" s="306" t="s">
        <v>279</v>
      </c>
      <c r="B54" s="307" t="s">
        <v>280</v>
      </c>
      <c r="C54" s="308"/>
      <c r="D54" s="113">
        <v>4.7554442843755682</v>
      </c>
      <c r="E54" s="115">
        <v>3400</v>
      </c>
      <c r="F54" s="114">
        <v>3447</v>
      </c>
      <c r="G54" s="114">
        <v>3479</v>
      </c>
      <c r="H54" s="114">
        <v>3436</v>
      </c>
      <c r="I54" s="140">
        <v>3423</v>
      </c>
      <c r="J54" s="115">
        <v>-23</v>
      </c>
      <c r="K54" s="116">
        <v>-0.67192521180251241</v>
      </c>
    </row>
    <row r="55" spans="1:11" ht="14.1" customHeight="1" x14ac:dyDescent="0.2">
      <c r="A55" s="306">
        <v>72</v>
      </c>
      <c r="B55" s="307" t="s">
        <v>281</v>
      </c>
      <c r="C55" s="308"/>
      <c r="D55" s="113">
        <v>3.2686686154663831</v>
      </c>
      <c r="E55" s="115">
        <v>2337</v>
      </c>
      <c r="F55" s="114">
        <v>2378</v>
      </c>
      <c r="G55" s="114">
        <v>2400</v>
      </c>
      <c r="H55" s="114">
        <v>2330</v>
      </c>
      <c r="I55" s="140">
        <v>2335</v>
      </c>
      <c r="J55" s="115">
        <v>2</v>
      </c>
      <c r="K55" s="116">
        <v>8.5653104925053528E-2</v>
      </c>
    </row>
    <row r="56" spans="1:11" ht="14.1" customHeight="1" x14ac:dyDescent="0.2">
      <c r="A56" s="306" t="s">
        <v>282</v>
      </c>
      <c r="B56" s="307" t="s">
        <v>283</v>
      </c>
      <c r="C56" s="308"/>
      <c r="D56" s="113">
        <v>1.675594780200568</v>
      </c>
      <c r="E56" s="115">
        <v>1198</v>
      </c>
      <c r="F56" s="114">
        <v>1218</v>
      </c>
      <c r="G56" s="114">
        <v>1234</v>
      </c>
      <c r="H56" s="114">
        <v>1206</v>
      </c>
      <c r="I56" s="140">
        <v>1206</v>
      </c>
      <c r="J56" s="115">
        <v>-8</v>
      </c>
      <c r="K56" s="116">
        <v>-0.66334991708126034</v>
      </c>
    </row>
    <row r="57" spans="1:11" ht="14.1" customHeight="1" x14ac:dyDescent="0.2">
      <c r="A57" s="306" t="s">
        <v>284</v>
      </c>
      <c r="B57" s="307" t="s">
        <v>285</v>
      </c>
      <c r="C57" s="308"/>
      <c r="D57" s="113">
        <v>0.74688448466369217</v>
      </c>
      <c r="E57" s="115">
        <v>534</v>
      </c>
      <c r="F57" s="114">
        <v>550</v>
      </c>
      <c r="G57" s="114">
        <v>556</v>
      </c>
      <c r="H57" s="114">
        <v>540</v>
      </c>
      <c r="I57" s="140">
        <v>549</v>
      </c>
      <c r="J57" s="115">
        <v>-15</v>
      </c>
      <c r="K57" s="116">
        <v>-2.7322404371584699</v>
      </c>
    </row>
    <row r="58" spans="1:11" ht="14.1" customHeight="1" x14ac:dyDescent="0.2">
      <c r="A58" s="306">
        <v>73</v>
      </c>
      <c r="B58" s="307" t="s">
        <v>286</v>
      </c>
      <c r="C58" s="308"/>
      <c r="D58" s="113">
        <v>2.4434591661188581</v>
      </c>
      <c r="E58" s="115">
        <v>1747</v>
      </c>
      <c r="F58" s="114">
        <v>1750</v>
      </c>
      <c r="G58" s="114">
        <v>1736</v>
      </c>
      <c r="H58" s="114">
        <v>1687</v>
      </c>
      <c r="I58" s="140">
        <v>1691</v>
      </c>
      <c r="J58" s="115">
        <v>56</v>
      </c>
      <c r="K58" s="116">
        <v>3.3116499112950915</v>
      </c>
    </row>
    <row r="59" spans="1:11" ht="14.1" customHeight="1" x14ac:dyDescent="0.2">
      <c r="A59" s="306" t="s">
        <v>287</v>
      </c>
      <c r="B59" s="307" t="s">
        <v>288</v>
      </c>
      <c r="C59" s="308"/>
      <c r="D59" s="113">
        <v>2.0098745401904976</v>
      </c>
      <c r="E59" s="115">
        <v>1437</v>
      </c>
      <c r="F59" s="114">
        <v>1437</v>
      </c>
      <c r="G59" s="114">
        <v>1426</v>
      </c>
      <c r="H59" s="114">
        <v>1403</v>
      </c>
      <c r="I59" s="140">
        <v>1410</v>
      </c>
      <c r="J59" s="115">
        <v>27</v>
      </c>
      <c r="K59" s="116">
        <v>1.9148936170212767</v>
      </c>
    </row>
    <row r="60" spans="1:11" ht="14.1" customHeight="1" x14ac:dyDescent="0.2">
      <c r="A60" s="306">
        <v>81</v>
      </c>
      <c r="B60" s="307" t="s">
        <v>289</v>
      </c>
      <c r="C60" s="308"/>
      <c r="D60" s="113">
        <v>7.1905114899925868</v>
      </c>
      <c r="E60" s="115">
        <v>5141</v>
      </c>
      <c r="F60" s="114">
        <v>5145</v>
      </c>
      <c r="G60" s="114">
        <v>5084</v>
      </c>
      <c r="H60" s="114">
        <v>5016</v>
      </c>
      <c r="I60" s="140">
        <v>4992</v>
      </c>
      <c r="J60" s="115">
        <v>149</v>
      </c>
      <c r="K60" s="116">
        <v>2.984775641025641</v>
      </c>
    </row>
    <row r="61" spans="1:11" ht="14.1" customHeight="1" x14ac:dyDescent="0.2">
      <c r="A61" s="306" t="s">
        <v>290</v>
      </c>
      <c r="B61" s="307" t="s">
        <v>291</v>
      </c>
      <c r="C61" s="308"/>
      <c r="D61" s="113">
        <v>2.3623368812677454</v>
      </c>
      <c r="E61" s="115">
        <v>1689</v>
      </c>
      <c r="F61" s="114">
        <v>1665</v>
      </c>
      <c r="G61" s="114">
        <v>1688</v>
      </c>
      <c r="H61" s="114">
        <v>1628</v>
      </c>
      <c r="I61" s="140">
        <v>1639</v>
      </c>
      <c r="J61" s="115">
        <v>50</v>
      </c>
      <c r="K61" s="116">
        <v>3.0506406345332522</v>
      </c>
    </row>
    <row r="62" spans="1:11" ht="14.1" customHeight="1" x14ac:dyDescent="0.2">
      <c r="A62" s="306" t="s">
        <v>292</v>
      </c>
      <c r="B62" s="307" t="s">
        <v>293</v>
      </c>
      <c r="C62" s="308"/>
      <c r="D62" s="113">
        <v>2.8448746101235018</v>
      </c>
      <c r="E62" s="115">
        <v>2034</v>
      </c>
      <c r="F62" s="114">
        <v>2052</v>
      </c>
      <c r="G62" s="114">
        <v>1995</v>
      </c>
      <c r="H62" s="114">
        <v>1989</v>
      </c>
      <c r="I62" s="140">
        <v>2005</v>
      </c>
      <c r="J62" s="115">
        <v>29</v>
      </c>
      <c r="K62" s="116">
        <v>1.4463840399002494</v>
      </c>
    </row>
    <row r="63" spans="1:11" ht="14.1" customHeight="1" x14ac:dyDescent="0.2">
      <c r="A63" s="306"/>
      <c r="B63" s="307" t="s">
        <v>294</v>
      </c>
      <c r="C63" s="308"/>
      <c r="D63" s="113">
        <v>2.4784256682098551</v>
      </c>
      <c r="E63" s="115">
        <v>1772</v>
      </c>
      <c r="F63" s="114">
        <v>1794</v>
      </c>
      <c r="G63" s="114">
        <v>1753</v>
      </c>
      <c r="H63" s="114">
        <v>1738</v>
      </c>
      <c r="I63" s="140">
        <v>1759</v>
      </c>
      <c r="J63" s="115">
        <v>13</v>
      </c>
      <c r="K63" s="116">
        <v>0.73905628197839679</v>
      </c>
    </row>
    <row r="64" spans="1:11" ht="14.1" customHeight="1" x14ac:dyDescent="0.2">
      <c r="A64" s="306" t="s">
        <v>295</v>
      </c>
      <c r="B64" s="307" t="s">
        <v>296</v>
      </c>
      <c r="C64" s="308"/>
      <c r="D64" s="113">
        <v>0.66436353972893969</v>
      </c>
      <c r="E64" s="115">
        <v>475</v>
      </c>
      <c r="F64" s="114">
        <v>485</v>
      </c>
      <c r="G64" s="114">
        <v>477</v>
      </c>
      <c r="H64" s="114">
        <v>479</v>
      </c>
      <c r="I64" s="140">
        <v>492</v>
      </c>
      <c r="J64" s="115">
        <v>-17</v>
      </c>
      <c r="K64" s="116">
        <v>-3.4552845528455283</v>
      </c>
    </row>
    <row r="65" spans="1:11" ht="14.1" customHeight="1" x14ac:dyDescent="0.2">
      <c r="A65" s="306" t="s">
        <v>297</v>
      </c>
      <c r="B65" s="307" t="s">
        <v>298</v>
      </c>
      <c r="C65" s="308"/>
      <c r="D65" s="113">
        <v>0.60142383596514537</v>
      </c>
      <c r="E65" s="115">
        <v>430</v>
      </c>
      <c r="F65" s="114">
        <v>434</v>
      </c>
      <c r="G65" s="114">
        <v>413</v>
      </c>
      <c r="H65" s="114">
        <v>409</v>
      </c>
      <c r="I65" s="140">
        <v>348</v>
      </c>
      <c r="J65" s="115">
        <v>82</v>
      </c>
      <c r="K65" s="116">
        <v>23.563218390804597</v>
      </c>
    </row>
    <row r="66" spans="1:11" ht="14.1" customHeight="1" x14ac:dyDescent="0.2">
      <c r="A66" s="306">
        <v>82</v>
      </c>
      <c r="B66" s="307" t="s">
        <v>299</v>
      </c>
      <c r="C66" s="308"/>
      <c r="D66" s="113">
        <v>2.6658461194175977</v>
      </c>
      <c r="E66" s="115">
        <v>1906</v>
      </c>
      <c r="F66" s="114">
        <v>1931</v>
      </c>
      <c r="G66" s="114">
        <v>1859</v>
      </c>
      <c r="H66" s="114">
        <v>1811</v>
      </c>
      <c r="I66" s="140">
        <v>1808</v>
      </c>
      <c r="J66" s="115">
        <v>98</v>
      </c>
      <c r="K66" s="116">
        <v>5.4203539823008846</v>
      </c>
    </row>
    <row r="67" spans="1:11" ht="14.1" customHeight="1" x14ac:dyDescent="0.2">
      <c r="A67" s="306" t="s">
        <v>300</v>
      </c>
      <c r="B67" s="307" t="s">
        <v>301</v>
      </c>
      <c r="C67" s="308"/>
      <c r="D67" s="113">
        <v>1.6252430171895325</v>
      </c>
      <c r="E67" s="115">
        <v>1162</v>
      </c>
      <c r="F67" s="114">
        <v>1176</v>
      </c>
      <c r="G67" s="114">
        <v>1098</v>
      </c>
      <c r="H67" s="114">
        <v>1078</v>
      </c>
      <c r="I67" s="140">
        <v>1063</v>
      </c>
      <c r="J67" s="115">
        <v>99</v>
      </c>
      <c r="K67" s="116">
        <v>9.313264346190028</v>
      </c>
    </row>
    <row r="68" spans="1:11" ht="14.1" customHeight="1" x14ac:dyDescent="0.2">
      <c r="A68" s="306" t="s">
        <v>302</v>
      </c>
      <c r="B68" s="307" t="s">
        <v>303</v>
      </c>
      <c r="C68" s="308"/>
      <c r="D68" s="113">
        <v>0.62380239730338338</v>
      </c>
      <c r="E68" s="115">
        <v>446</v>
      </c>
      <c r="F68" s="114">
        <v>466</v>
      </c>
      <c r="G68" s="114">
        <v>470</v>
      </c>
      <c r="H68" s="114">
        <v>462</v>
      </c>
      <c r="I68" s="140">
        <v>469</v>
      </c>
      <c r="J68" s="115">
        <v>-23</v>
      </c>
      <c r="K68" s="116">
        <v>-4.9040511727078888</v>
      </c>
    </row>
    <row r="69" spans="1:11" ht="14.1" customHeight="1" x14ac:dyDescent="0.2">
      <c r="A69" s="306">
        <v>83</v>
      </c>
      <c r="B69" s="307" t="s">
        <v>304</v>
      </c>
      <c r="C69" s="308"/>
      <c r="D69" s="113">
        <v>5.4058212232681093</v>
      </c>
      <c r="E69" s="115">
        <v>3865</v>
      </c>
      <c r="F69" s="114">
        <v>3894</v>
      </c>
      <c r="G69" s="114">
        <v>3826</v>
      </c>
      <c r="H69" s="114">
        <v>3680</v>
      </c>
      <c r="I69" s="140">
        <v>3695</v>
      </c>
      <c r="J69" s="115">
        <v>170</v>
      </c>
      <c r="K69" s="116">
        <v>4.6008119079837622</v>
      </c>
    </row>
    <row r="70" spans="1:11" ht="14.1" customHeight="1" x14ac:dyDescent="0.2">
      <c r="A70" s="306" t="s">
        <v>305</v>
      </c>
      <c r="B70" s="307" t="s">
        <v>306</v>
      </c>
      <c r="C70" s="308"/>
      <c r="D70" s="113">
        <v>4.317663678196288</v>
      </c>
      <c r="E70" s="115">
        <v>3087</v>
      </c>
      <c r="F70" s="114">
        <v>3132</v>
      </c>
      <c r="G70" s="114">
        <v>3106</v>
      </c>
      <c r="H70" s="114">
        <v>2981</v>
      </c>
      <c r="I70" s="140">
        <v>2987</v>
      </c>
      <c r="J70" s="115">
        <v>100</v>
      </c>
      <c r="K70" s="116">
        <v>3.3478406427854033</v>
      </c>
    </row>
    <row r="71" spans="1:11" ht="14.1" customHeight="1" x14ac:dyDescent="0.2">
      <c r="A71" s="306"/>
      <c r="B71" s="307" t="s">
        <v>307</v>
      </c>
      <c r="C71" s="308"/>
      <c r="D71" s="113">
        <v>2.963760717232891</v>
      </c>
      <c r="E71" s="115">
        <v>2119</v>
      </c>
      <c r="F71" s="114">
        <v>2130</v>
      </c>
      <c r="G71" s="114">
        <v>2112</v>
      </c>
      <c r="H71" s="114">
        <v>1995</v>
      </c>
      <c r="I71" s="140">
        <v>2009</v>
      </c>
      <c r="J71" s="115">
        <v>110</v>
      </c>
      <c r="K71" s="116">
        <v>5.4753608760577404</v>
      </c>
    </row>
    <row r="72" spans="1:11" ht="14.1" customHeight="1" x14ac:dyDescent="0.2">
      <c r="A72" s="306">
        <v>84</v>
      </c>
      <c r="B72" s="307" t="s">
        <v>308</v>
      </c>
      <c r="C72" s="308"/>
      <c r="D72" s="113">
        <v>0.77066170608557005</v>
      </c>
      <c r="E72" s="115">
        <v>551</v>
      </c>
      <c r="F72" s="114">
        <v>554</v>
      </c>
      <c r="G72" s="114">
        <v>546</v>
      </c>
      <c r="H72" s="114">
        <v>550</v>
      </c>
      <c r="I72" s="140">
        <v>559</v>
      </c>
      <c r="J72" s="115">
        <v>-8</v>
      </c>
      <c r="K72" s="116">
        <v>-1.4311270125223614</v>
      </c>
    </row>
    <row r="73" spans="1:11" ht="14.1" customHeight="1" x14ac:dyDescent="0.2">
      <c r="A73" s="306" t="s">
        <v>309</v>
      </c>
      <c r="B73" s="307" t="s">
        <v>310</v>
      </c>
      <c r="C73" s="308"/>
      <c r="D73" s="113">
        <v>0.29931325789893282</v>
      </c>
      <c r="E73" s="115">
        <v>214</v>
      </c>
      <c r="F73" s="114">
        <v>214</v>
      </c>
      <c r="G73" s="114">
        <v>213</v>
      </c>
      <c r="H73" s="114">
        <v>216</v>
      </c>
      <c r="I73" s="140">
        <v>220</v>
      </c>
      <c r="J73" s="115">
        <v>-6</v>
      </c>
      <c r="K73" s="116">
        <v>-2.7272727272727271</v>
      </c>
    </row>
    <row r="74" spans="1:11" ht="14.1" customHeight="1" x14ac:dyDescent="0.2">
      <c r="A74" s="306" t="s">
        <v>311</v>
      </c>
      <c r="B74" s="307" t="s">
        <v>312</v>
      </c>
      <c r="C74" s="308"/>
      <c r="D74" s="113">
        <v>0.22938025371693918</v>
      </c>
      <c r="E74" s="115">
        <v>164</v>
      </c>
      <c r="F74" s="114">
        <v>168</v>
      </c>
      <c r="G74" s="114">
        <v>167</v>
      </c>
      <c r="H74" s="114">
        <v>166</v>
      </c>
      <c r="I74" s="140">
        <v>165</v>
      </c>
      <c r="J74" s="115">
        <v>-1</v>
      </c>
      <c r="K74" s="116">
        <v>-0.60606060606060608</v>
      </c>
    </row>
    <row r="75" spans="1:11" ht="14.1" customHeight="1" x14ac:dyDescent="0.2">
      <c r="A75" s="306" t="s">
        <v>313</v>
      </c>
      <c r="B75" s="307" t="s">
        <v>314</v>
      </c>
      <c r="C75" s="308"/>
      <c r="D75" s="113">
        <v>3.4966502090996825E-2</v>
      </c>
      <c r="E75" s="115">
        <v>25</v>
      </c>
      <c r="F75" s="114">
        <v>24</v>
      </c>
      <c r="G75" s="114">
        <v>22</v>
      </c>
      <c r="H75" s="114">
        <v>22</v>
      </c>
      <c r="I75" s="140">
        <v>23</v>
      </c>
      <c r="J75" s="115">
        <v>2</v>
      </c>
      <c r="K75" s="116">
        <v>8.695652173913043</v>
      </c>
    </row>
    <row r="76" spans="1:11" ht="14.1" customHeight="1" x14ac:dyDescent="0.2">
      <c r="A76" s="306">
        <v>91</v>
      </c>
      <c r="B76" s="307" t="s">
        <v>315</v>
      </c>
      <c r="C76" s="308"/>
      <c r="D76" s="113">
        <v>0.2070016923787012</v>
      </c>
      <c r="E76" s="115">
        <v>148</v>
      </c>
      <c r="F76" s="114">
        <v>143</v>
      </c>
      <c r="G76" s="114">
        <v>143</v>
      </c>
      <c r="H76" s="114">
        <v>142</v>
      </c>
      <c r="I76" s="140">
        <v>137</v>
      </c>
      <c r="J76" s="115">
        <v>11</v>
      </c>
      <c r="K76" s="116">
        <v>8.0291970802919703</v>
      </c>
    </row>
    <row r="77" spans="1:11" ht="14.1" customHeight="1" x14ac:dyDescent="0.2">
      <c r="A77" s="306">
        <v>92</v>
      </c>
      <c r="B77" s="307" t="s">
        <v>316</v>
      </c>
      <c r="C77" s="308"/>
      <c r="D77" s="113">
        <v>0.55386939312138972</v>
      </c>
      <c r="E77" s="115">
        <v>396</v>
      </c>
      <c r="F77" s="114">
        <v>398</v>
      </c>
      <c r="G77" s="114">
        <v>389</v>
      </c>
      <c r="H77" s="114">
        <v>384</v>
      </c>
      <c r="I77" s="140">
        <v>389</v>
      </c>
      <c r="J77" s="115">
        <v>7</v>
      </c>
      <c r="K77" s="116">
        <v>1.7994858611825193</v>
      </c>
    </row>
    <row r="78" spans="1:11" ht="14.1" customHeight="1" x14ac:dyDescent="0.2">
      <c r="A78" s="306">
        <v>93</v>
      </c>
      <c r="B78" s="307" t="s">
        <v>317</v>
      </c>
      <c r="C78" s="308"/>
      <c r="D78" s="113" t="s">
        <v>513</v>
      </c>
      <c r="E78" s="115" t="s">
        <v>513</v>
      </c>
      <c r="F78" s="114" t="s">
        <v>513</v>
      </c>
      <c r="G78" s="114" t="s">
        <v>513</v>
      </c>
      <c r="H78" s="114">
        <v>75</v>
      </c>
      <c r="I78" s="140">
        <v>77</v>
      </c>
      <c r="J78" s="115" t="s">
        <v>513</v>
      </c>
      <c r="K78" s="116" t="s">
        <v>513</v>
      </c>
    </row>
    <row r="79" spans="1:11" ht="14.1" customHeight="1" x14ac:dyDescent="0.2">
      <c r="A79" s="306">
        <v>94</v>
      </c>
      <c r="B79" s="307" t="s">
        <v>318</v>
      </c>
      <c r="C79" s="308"/>
      <c r="D79" s="113">
        <v>0.21679231296418031</v>
      </c>
      <c r="E79" s="115">
        <v>155</v>
      </c>
      <c r="F79" s="114">
        <v>176</v>
      </c>
      <c r="G79" s="114">
        <v>188</v>
      </c>
      <c r="H79" s="114">
        <v>177</v>
      </c>
      <c r="I79" s="140">
        <v>162</v>
      </c>
      <c r="J79" s="115">
        <v>-7</v>
      </c>
      <c r="K79" s="116">
        <v>-4.3209876543209873</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224</v>
      </c>
      <c r="C81" s="312"/>
      <c r="D81" s="125">
        <v>0.29371861756437334</v>
      </c>
      <c r="E81" s="143">
        <v>210</v>
      </c>
      <c r="F81" s="144">
        <v>486</v>
      </c>
      <c r="G81" s="144">
        <v>482</v>
      </c>
      <c r="H81" s="144">
        <v>400</v>
      </c>
      <c r="I81" s="145">
        <v>406</v>
      </c>
      <c r="J81" s="143">
        <v>-196</v>
      </c>
      <c r="K81" s="146">
        <v>-48.275862068965516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17196</v>
      </c>
      <c r="E12" s="114">
        <v>18009</v>
      </c>
      <c r="F12" s="114">
        <v>17964</v>
      </c>
      <c r="G12" s="114">
        <v>17883</v>
      </c>
      <c r="H12" s="140">
        <v>17750</v>
      </c>
      <c r="I12" s="115">
        <v>-554</v>
      </c>
      <c r="J12" s="116">
        <v>-3.1211267605633801</v>
      </c>
      <c r="K12"/>
      <c r="L12"/>
      <c r="M12"/>
      <c r="N12"/>
      <c r="O12"/>
      <c r="P12"/>
    </row>
    <row r="13" spans="1:16" s="110" customFormat="1" ht="14.45" customHeight="1" x14ac:dyDescent="0.2">
      <c r="A13" s="120" t="s">
        <v>105</v>
      </c>
      <c r="B13" s="119" t="s">
        <v>106</v>
      </c>
      <c r="C13" s="113">
        <v>39.04977901837637</v>
      </c>
      <c r="D13" s="115">
        <v>6715</v>
      </c>
      <c r="E13" s="114">
        <v>6973</v>
      </c>
      <c r="F13" s="114">
        <v>6899</v>
      </c>
      <c r="G13" s="114">
        <v>6830</v>
      </c>
      <c r="H13" s="140">
        <v>6836</v>
      </c>
      <c r="I13" s="115">
        <v>-121</v>
      </c>
      <c r="J13" s="116">
        <v>-1.770040959625512</v>
      </c>
      <c r="K13"/>
      <c r="L13"/>
      <c r="M13"/>
      <c r="N13"/>
      <c r="O13"/>
      <c r="P13"/>
    </row>
    <row r="14" spans="1:16" s="110" customFormat="1" ht="14.45" customHeight="1" x14ac:dyDescent="0.2">
      <c r="A14" s="120"/>
      <c r="B14" s="119" t="s">
        <v>107</v>
      </c>
      <c r="C14" s="113">
        <v>60.95022098162363</v>
      </c>
      <c r="D14" s="115">
        <v>10481</v>
      </c>
      <c r="E14" s="114">
        <v>11036</v>
      </c>
      <c r="F14" s="114">
        <v>11065</v>
      </c>
      <c r="G14" s="114">
        <v>11053</v>
      </c>
      <c r="H14" s="140">
        <v>10914</v>
      </c>
      <c r="I14" s="115">
        <v>-433</v>
      </c>
      <c r="J14" s="116">
        <v>-3.9673813450613888</v>
      </c>
      <c r="K14"/>
      <c r="L14"/>
      <c r="M14"/>
      <c r="N14"/>
      <c r="O14"/>
      <c r="P14"/>
    </row>
    <row r="15" spans="1:16" s="110" customFormat="1" ht="14.45" customHeight="1" x14ac:dyDescent="0.2">
      <c r="A15" s="118" t="s">
        <v>105</v>
      </c>
      <c r="B15" s="121" t="s">
        <v>108</v>
      </c>
      <c r="C15" s="113">
        <v>12.148173993952081</v>
      </c>
      <c r="D15" s="115">
        <v>2089</v>
      </c>
      <c r="E15" s="114">
        <v>2277</v>
      </c>
      <c r="F15" s="114">
        <v>2298</v>
      </c>
      <c r="G15" s="114">
        <v>2293</v>
      </c>
      <c r="H15" s="140">
        <v>2248</v>
      </c>
      <c r="I15" s="115">
        <v>-159</v>
      </c>
      <c r="J15" s="116">
        <v>-7.0729537366548039</v>
      </c>
      <c r="K15"/>
      <c r="L15"/>
      <c r="M15"/>
      <c r="N15"/>
      <c r="O15"/>
      <c r="P15"/>
    </row>
    <row r="16" spans="1:16" s="110" customFormat="1" ht="14.45" customHeight="1" x14ac:dyDescent="0.2">
      <c r="A16" s="118"/>
      <c r="B16" s="121" t="s">
        <v>109</v>
      </c>
      <c r="C16" s="113">
        <v>45.836240986275875</v>
      </c>
      <c r="D16" s="115">
        <v>7882</v>
      </c>
      <c r="E16" s="114">
        <v>8292</v>
      </c>
      <c r="F16" s="114">
        <v>8273</v>
      </c>
      <c r="G16" s="114">
        <v>8229</v>
      </c>
      <c r="H16" s="140">
        <v>8243</v>
      </c>
      <c r="I16" s="115">
        <v>-361</v>
      </c>
      <c r="J16" s="116">
        <v>-4.3794734926604395</v>
      </c>
      <c r="K16"/>
      <c r="L16"/>
      <c r="M16"/>
      <c r="N16"/>
      <c r="O16"/>
      <c r="P16"/>
    </row>
    <row r="17" spans="1:16" s="110" customFormat="1" ht="14.45" customHeight="1" x14ac:dyDescent="0.2">
      <c r="A17" s="118"/>
      <c r="B17" s="121" t="s">
        <v>110</v>
      </c>
      <c r="C17" s="113">
        <v>24.197487787857643</v>
      </c>
      <c r="D17" s="115">
        <v>4161</v>
      </c>
      <c r="E17" s="114">
        <v>4291</v>
      </c>
      <c r="F17" s="114">
        <v>4303</v>
      </c>
      <c r="G17" s="114">
        <v>4301</v>
      </c>
      <c r="H17" s="140">
        <v>4262</v>
      </c>
      <c r="I17" s="115">
        <v>-101</v>
      </c>
      <c r="J17" s="116">
        <v>-2.3697794462693573</v>
      </c>
      <c r="K17"/>
      <c r="L17"/>
      <c r="M17"/>
      <c r="N17"/>
      <c r="O17"/>
      <c r="P17"/>
    </row>
    <row r="18" spans="1:16" s="110" customFormat="1" ht="14.45" customHeight="1" x14ac:dyDescent="0.2">
      <c r="A18" s="120"/>
      <c r="B18" s="121" t="s">
        <v>111</v>
      </c>
      <c r="C18" s="113">
        <v>17.8180972319144</v>
      </c>
      <c r="D18" s="115">
        <v>3064</v>
      </c>
      <c r="E18" s="114">
        <v>3149</v>
      </c>
      <c r="F18" s="114">
        <v>3090</v>
      </c>
      <c r="G18" s="114">
        <v>3060</v>
      </c>
      <c r="H18" s="140">
        <v>2997</v>
      </c>
      <c r="I18" s="115">
        <v>67</v>
      </c>
      <c r="J18" s="116">
        <v>2.2355689022355687</v>
      </c>
      <c r="K18"/>
      <c r="L18"/>
      <c r="M18"/>
      <c r="N18"/>
      <c r="O18"/>
      <c r="P18"/>
    </row>
    <row r="19" spans="1:16" s="110" customFormat="1" ht="14.45" customHeight="1" x14ac:dyDescent="0.2">
      <c r="A19" s="120"/>
      <c r="B19" s="121" t="s">
        <v>112</v>
      </c>
      <c r="C19" s="113">
        <v>1.7911142126075832</v>
      </c>
      <c r="D19" s="115">
        <v>308</v>
      </c>
      <c r="E19" s="114">
        <v>317</v>
      </c>
      <c r="F19" s="114">
        <v>334</v>
      </c>
      <c r="G19" s="114">
        <v>296</v>
      </c>
      <c r="H19" s="140">
        <v>283</v>
      </c>
      <c r="I19" s="115">
        <v>25</v>
      </c>
      <c r="J19" s="116">
        <v>8.8339222614840995</v>
      </c>
      <c r="K19"/>
      <c r="L19"/>
      <c r="M19"/>
      <c r="N19"/>
      <c r="O19"/>
      <c r="P19"/>
    </row>
    <row r="20" spans="1:16" s="110" customFormat="1" ht="14.45" customHeight="1" x14ac:dyDescent="0.2">
      <c r="A20" s="120" t="s">
        <v>113</v>
      </c>
      <c r="B20" s="119" t="s">
        <v>116</v>
      </c>
      <c r="C20" s="113">
        <v>87.334263782274945</v>
      </c>
      <c r="D20" s="115">
        <v>15018</v>
      </c>
      <c r="E20" s="114">
        <v>15686</v>
      </c>
      <c r="F20" s="114">
        <v>15689</v>
      </c>
      <c r="G20" s="114">
        <v>15665</v>
      </c>
      <c r="H20" s="140">
        <v>15535</v>
      </c>
      <c r="I20" s="115">
        <v>-517</v>
      </c>
      <c r="J20" s="116">
        <v>-3.3279691020276796</v>
      </c>
      <c r="K20"/>
      <c r="L20"/>
      <c r="M20"/>
      <c r="N20"/>
      <c r="O20"/>
      <c r="P20"/>
    </row>
    <row r="21" spans="1:16" s="110" customFormat="1" ht="14.45" customHeight="1" x14ac:dyDescent="0.2">
      <c r="A21" s="123"/>
      <c r="B21" s="124" t="s">
        <v>117</v>
      </c>
      <c r="C21" s="125">
        <v>12.520353570597813</v>
      </c>
      <c r="D21" s="143">
        <v>2153</v>
      </c>
      <c r="E21" s="144">
        <v>2296</v>
      </c>
      <c r="F21" s="144">
        <v>2252</v>
      </c>
      <c r="G21" s="144">
        <v>2189</v>
      </c>
      <c r="H21" s="145">
        <v>2188</v>
      </c>
      <c r="I21" s="143">
        <v>-35</v>
      </c>
      <c r="J21" s="146">
        <v>-1.5996343692870201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90202</v>
      </c>
      <c r="E23" s="114">
        <v>94287</v>
      </c>
      <c r="F23" s="114">
        <v>94463</v>
      </c>
      <c r="G23" s="114">
        <v>94676</v>
      </c>
      <c r="H23" s="140">
        <v>94183</v>
      </c>
      <c r="I23" s="115">
        <v>-3981</v>
      </c>
      <c r="J23" s="116">
        <v>-4.2268774619623501</v>
      </c>
      <c r="K23"/>
      <c r="L23"/>
      <c r="M23"/>
      <c r="N23"/>
      <c r="O23"/>
      <c r="P23"/>
    </row>
    <row r="24" spans="1:16" s="110" customFormat="1" ht="14.45" customHeight="1" x14ac:dyDescent="0.2">
      <c r="A24" s="120" t="s">
        <v>105</v>
      </c>
      <c r="B24" s="119" t="s">
        <v>106</v>
      </c>
      <c r="C24" s="113">
        <v>40.877142413693711</v>
      </c>
      <c r="D24" s="115">
        <v>36872</v>
      </c>
      <c r="E24" s="114">
        <v>38182</v>
      </c>
      <c r="F24" s="114">
        <v>38146</v>
      </c>
      <c r="G24" s="114">
        <v>38074</v>
      </c>
      <c r="H24" s="140">
        <v>38000</v>
      </c>
      <c r="I24" s="115">
        <v>-1128</v>
      </c>
      <c r="J24" s="116">
        <v>-2.9684210526315788</v>
      </c>
      <c r="K24"/>
      <c r="L24"/>
      <c r="M24"/>
      <c r="N24"/>
      <c r="O24"/>
      <c r="P24"/>
    </row>
    <row r="25" spans="1:16" s="110" customFormat="1" ht="14.45" customHeight="1" x14ac:dyDescent="0.2">
      <c r="A25" s="120"/>
      <c r="B25" s="119" t="s">
        <v>107</v>
      </c>
      <c r="C25" s="113">
        <v>59.122857586306289</v>
      </c>
      <c r="D25" s="115">
        <v>53330</v>
      </c>
      <c r="E25" s="114">
        <v>56105</v>
      </c>
      <c r="F25" s="114">
        <v>56317</v>
      </c>
      <c r="G25" s="114">
        <v>56602</v>
      </c>
      <c r="H25" s="140">
        <v>56183</v>
      </c>
      <c r="I25" s="115">
        <v>-2853</v>
      </c>
      <c r="J25" s="116">
        <v>-5.078048520014951</v>
      </c>
      <c r="K25"/>
      <c r="L25"/>
      <c r="M25"/>
      <c r="N25"/>
      <c r="O25"/>
      <c r="P25"/>
    </row>
    <row r="26" spans="1:16" s="110" customFormat="1" ht="14.45" customHeight="1" x14ac:dyDescent="0.2">
      <c r="A26" s="118" t="s">
        <v>105</v>
      </c>
      <c r="B26" s="121" t="s">
        <v>108</v>
      </c>
      <c r="C26" s="113">
        <v>14.314538480299772</v>
      </c>
      <c r="D26" s="115">
        <v>12912</v>
      </c>
      <c r="E26" s="114">
        <v>13972</v>
      </c>
      <c r="F26" s="114">
        <v>13986</v>
      </c>
      <c r="G26" s="114">
        <v>14300</v>
      </c>
      <c r="H26" s="140">
        <v>13857</v>
      </c>
      <c r="I26" s="115">
        <v>-945</v>
      </c>
      <c r="J26" s="116">
        <v>-6.8196579346178829</v>
      </c>
      <c r="K26"/>
      <c r="L26"/>
      <c r="M26"/>
      <c r="N26"/>
      <c r="O26"/>
      <c r="P26"/>
    </row>
    <row r="27" spans="1:16" s="110" customFormat="1" ht="14.45" customHeight="1" x14ac:dyDescent="0.2">
      <c r="A27" s="118"/>
      <c r="B27" s="121" t="s">
        <v>109</v>
      </c>
      <c r="C27" s="113">
        <v>44.975721159176068</v>
      </c>
      <c r="D27" s="115">
        <v>40569</v>
      </c>
      <c r="E27" s="114">
        <v>42612</v>
      </c>
      <c r="F27" s="114">
        <v>42837</v>
      </c>
      <c r="G27" s="114">
        <v>42956</v>
      </c>
      <c r="H27" s="140">
        <v>43201</v>
      </c>
      <c r="I27" s="115">
        <v>-2632</v>
      </c>
      <c r="J27" s="116">
        <v>-6.0924515636212124</v>
      </c>
      <c r="K27"/>
      <c r="L27"/>
      <c r="M27"/>
      <c r="N27"/>
      <c r="O27"/>
      <c r="P27"/>
    </row>
    <row r="28" spans="1:16" s="110" customFormat="1" ht="14.45" customHeight="1" x14ac:dyDescent="0.2">
      <c r="A28" s="118"/>
      <c r="B28" s="121" t="s">
        <v>110</v>
      </c>
      <c r="C28" s="113">
        <v>23.415223609232612</v>
      </c>
      <c r="D28" s="115">
        <v>21121</v>
      </c>
      <c r="E28" s="114">
        <v>21639</v>
      </c>
      <c r="F28" s="114">
        <v>21716</v>
      </c>
      <c r="G28" s="114">
        <v>21785</v>
      </c>
      <c r="H28" s="140">
        <v>21700</v>
      </c>
      <c r="I28" s="115">
        <v>-579</v>
      </c>
      <c r="J28" s="116">
        <v>-2.6682027649769586</v>
      </c>
      <c r="K28"/>
      <c r="L28"/>
      <c r="M28"/>
      <c r="N28"/>
      <c r="O28"/>
      <c r="P28"/>
    </row>
    <row r="29" spans="1:16" s="110" customFormat="1" ht="14.45" customHeight="1" x14ac:dyDescent="0.2">
      <c r="A29" s="118"/>
      <c r="B29" s="121" t="s">
        <v>111</v>
      </c>
      <c r="C29" s="113">
        <v>17.294516751291546</v>
      </c>
      <c r="D29" s="115">
        <v>15600</v>
      </c>
      <c r="E29" s="114">
        <v>16064</v>
      </c>
      <c r="F29" s="114">
        <v>15924</v>
      </c>
      <c r="G29" s="114">
        <v>15635</v>
      </c>
      <c r="H29" s="140">
        <v>15425</v>
      </c>
      <c r="I29" s="115">
        <v>175</v>
      </c>
      <c r="J29" s="116">
        <v>1.1345218800648298</v>
      </c>
      <c r="K29"/>
      <c r="L29"/>
      <c r="M29"/>
      <c r="N29"/>
      <c r="O29"/>
      <c r="P29"/>
    </row>
    <row r="30" spans="1:16" s="110" customFormat="1" ht="14.45" customHeight="1" x14ac:dyDescent="0.2">
      <c r="A30" s="120"/>
      <c r="B30" s="121" t="s">
        <v>112</v>
      </c>
      <c r="C30" s="113">
        <v>1.7161482007050841</v>
      </c>
      <c r="D30" s="115">
        <v>1548</v>
      </c>
      <c r="E30" s="114">
        <v>1607</v>
      </c>
      <c r="F30" s="114">
        <v>1752</v>
      </c>
      <c r="G30" s="114">
        <v>1516</v>
      </c>
      <c r="H30" s="140">
        <v>1489</v>
      </c>
      <c r="I30" s="115">
        <v>59</v>
      </c>
      <c r="J30" s="116">
        <v>3.9623908663532572</v>
      </c>
      <c r="K30"/>
      <c r="L30"/>
      <c r="M30"/>
      <c r="N30"/>
      <c r="O30"/>
      <c r="P30"/>
    </row>
    <row r="31" spans="1:16" s="110" customFormat="1" ht="14.45" customHeight="1" x14ac:dyDescent="0.2">
      <c r="A31" s="120" t="s">
        <v>113</v>
      </c>
      <c r="B31" s="119" t="s">
        <v>116</v>
      </c>
      <c r="C31" s="113">
        <v>87.254162878871867</v>
      </c>
      <c r="D31" s="115">
        <v>78705</v>
      </c>
      <c r="E31" s="114">
        <v>82181</v>
      </c>
      <c r="F31" s="114">
        <v>82463</v>
      </c>
      <c r="G31" s="114">
        <v>82764</v>
      </c>
      <c r="H31" s="140">
        <v>82419</v>
      </c>
      <c r="I31" s="115">
        <v>-3714</v>
      </c>
      <c r="J31" s="116">
        <v>-4.5062424926291271</v>
      </c>
      <c r="K31"/>
      <c r="L31"/>
      <c r="M31"/>
      <c r="N31"/>
      <c r="O31"/>
      <c r="P31"/>
    </row>
    <row r="32" spans="1:16" s="110" customFormat="1" ht="14.45" customHeight="1" x14ac:dyDescent="0.2">
      <c r="A32" s="123"/>
      <c r="B32" s="124" t="s">
        <v>117</v>
      </c>
      <c r="C32" s="125">
        <v>12.601716148200705</v>
      </c>
      <c r="D32" s="143">
        <v>11367</v>
      </c>
      <c r="E32" s="144">
        <v>11970</v>
      </c>
      <c r="F32" s="144">
        <v>11880</v>
      </c>
      <c r="G32" s="144">
        <v>11790</v>
      </c>
      <c r="H32" s="145">
        <v>11652</v>
      </c>
      <c r="I32" s="143">
        <v>-285</v>
      </c>
      <c r="J32" s="146">
        <v>-2.4459320288362512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17508</v>
      </c>
      <c r="E56" s="114">
        <v>18294</v>
      </c>
      <c r="F56" s="114">
        <v>18263</v>
      </c>
      <c r="G56" s="114">
        <v>18232</v>
      </c>
      <c r="H56" s="140">
        <v>18131</v>
      </c>
      <c r="I56" s="115">
        <v>-623</v>
      </c>
      <c r="J56" s="116">
        <v>-3.4361039104296509</v>
      </c>
      <c r="K56"/>
      <c r="L56"/>
      <c r="M56"/>
      <c r="N56"/>
      <c r="O56"/>
      <c r="P56"/>
    </row>
    <row r="57" spans="1:16" s="110" customFormat="1" ht="14.45" customHeight="1" x14ac:dyDescent="0.2">
      <c r="A57" s="120" t="s">
        <v>105</v>
      </c>
      <c r="B57" s="119" t="s">
        <v>106</v>
      </c>
      <c r="C57" s="113">
        <v>39.47338359607037</v>
      </c>
      <c r="D57" s="115">
        <v>6911</v>
      </c>
      <c r="E57" s="114">
        <v>7135</v>
      </c>
      <c r="F57" s="114">
        <v>7074</v>
      </c>
      <c r="G57" s="114">
        <v>7034</v>
      </c>
      <c r="H57" s="140">
        <v>6986</v>
      </c>
      <c r="I57" s="115">
        <v>-75</v>
      </c>
      <c r="J57" s="116">
        <v>-1.0735757228743201</v>
      </c>
    </row>
    <row r="58" spans="1:16" s="110" customFormat="1" ht="14.45" customHeight="1" x14ac:dyDescent="0.2">
      <c r="A58" s="120"/>
      <c r="B58" s="119" t="s">
        <v>107</v>
      </c>
      <c r="C58" s="113">
        <v>60.52661640392963</v>
      </c>
      <c r="D58" s="115">
        <v>10597</v>
      </c>
      <c r="E58" s="114">
        <v>11159</v>
      </c>
      <c r="F58" s="114">
        <v>11189</v>
      </c>
      <c r="G58" s="114">
        <v>11198</v>
      </c>
      <c r="H58" s="140">
        <v>11145</v>
      </c>
      <c r="I58" s="115">
        <v>-548</v>
      </c>
      <c r="J58" s="116">
        <v>-4.9170031404217136</v>
      </c>
    </row>
    <row r="59" spans="1:16" s="110" customFormat="1" ht="14.45" customHeight="1" x14ac:dyDescent="0.2">
      <c r="A59" s="118" t="s">
        <v>105</v>
      </c>
      <c r="B59" s="121" t="s">
        <v>108</v>
      </c>
      <c r="C59" s="113">
        <v>12.657071053232809</v>
      </c>
      <c r="D59" s="115">
        <v>2216</v>
      </c>
      <c r="E59" s="114">
        <v>2378</v>
      </c>
      <c r="F59" s="114">
        <v>2396</v>
      </c>
      <c r="G59" s="114">
        <v>2472</v>
      </c>
      <c r="H59" s="140">
        <v>2374</v>
      </c>
      <c r="I59" s="115">
        <v>-158</v>
      </c>
      <c r="J59" s="116">
        <v>-6.6554338668913227</v>
      </c>
    </row>
    <row r="60" spans="1:16" s="110" customFormat="1" ht="14.45" customHeight="1" x14ac:dyDescent="0.2">
      <c r="A60" s="118"/>
      <c r="B60" s="121" t="s">
        <v>109</v>
      </c>
      <c r="C60" s="113">
        <v>44.77381768334476</v>
      </c>
      <c r="D60" s="115">
        <v>7839</v>
      </c>
      <c r="E60" s="114">
        <v>8239</v>
      </c>
      <c r="F60" s="114">
        <v>8246</v>
      </c>
      <c r="G60" s="114">
        <v>8215</v>
      </c>
      <c r="H60" s="140">
        <v>8247</v>
      </c>
      <c r="I60" s="115">
        <v>-408</v>
      </c>
      <c r="J60" s="116">
        <v>-4.9472535467442702</v>
      </c>
    </row>
    <row r="61" spans="1:16" s="110" customFormat="1" ht="14.45" customHeight="1" x14ac:dyDescent="0.2">
      <c r="A61" s="118"/>
      <c r="B61" s="121" t="s">
        <v>110</v>
      </c>
      <c r="C61" s="113">
        <v>24.628741146904272</v>
      </c>
      <c r="D61" s="115">
        <v>4312</v>
      </c>
      <c r="E61" s="114">
        <v>4422</v>
      </c>
      <c r="F61" s="114">
        <v>4423</v>
      </c>
      <c r="G61" s="114">
        <v>4422</v>
      </c>
      <c r="H61" s="140">
        <v>4406</v>
      </c>
      <c r="I61" s="115">
        <v>-94</v>
      </c>
      <c r="J61" s="116">
        <v>-2.1334543803903769</v>
      </c>
    </row>
    <row r="62" spans="1:16" s="110" customFormat="1" ht="14.45" customHeight="1" x14ac:dyDescent="0.2">
      <c r="A62" s="120"/>
      <c r="B62" s="121" t="s">
        <v>111</v>
      </c>
      <c r="C62" s="113">
        <v>17.940370116518164</v>
      </c>
      <c r="D62" s="115">
        <v>3141</v>
      </c>
      <c r="E62" s="114">
        <v>3255</v>
      </c>
      <c r="F62" s="114">
        <v>3198</v>
      </c>
      <c r="G62" s="114">
        <v>3123</v>
      </c>
      <c r="H62" s="140">
        <v>3104</v>
      </c>
      <c r="I62" s="115">
        <v>37</v>
      </c>
      <c r="J62" s="116">
        <v>1.1920103092783505</v>
      </c>
    </row>
    <row r="63" spans="1:16" s="110" customFormat="1" ht="14.45" customHeight="1" x14ac:dyDescent="0.2">
      <c r="A63" s="120"/>
      <c r="B63" s="121" t="s">
        <v>112</v>
      </c>
      <c r="C63" s="113">
        <v>1.8734292894676718</v>
      </c>
      <c r="D63" s="115">
        <v>328</v>
      </c>
      <c r="E63" s="114">
        <v>353</v>
      </c>
      <c r="F63" s="114">
        <v>366</v>
      </c>
      <c r="G63" s="114">
        <v>294</v>
      </c>
      <c r="H63" s="140">
        <v>295</v>
      </c>
      <c r="I63" s="115">
        <v>33</v>
      </c>
      <c r="J63" s="116">
        <v>11.186440677966102</v>
      </c>
    </row>
    <row r="64" spans="1:16" s="110" customFormat="1" ht="14.45" customHeight="1" x14ac:dyDescent="0.2">
      <c r="A64" s="120" t="s">
        <v>113</v>
      </c>
      <c r="B64" s="119" t="s">
        <v>116</v>
      </c>
      <c r="C64" s="113">
        <v>90.141649531642685</v>
      </c>
      <c r="D64" s="115">
        <v>15782</v>
      </c>
      <c r="E64" s="114">
        <v>16468</v>
      </c>
      <c r="F64" s="114">
        <v>16434</v>
      </c>
      <c r="G64" s="114">
        <v>16423</v>
      </c>
      <c r="H64" s="140">
        <v>16382</v>
      </c>
      <c r="I64" s="115">
        <v>-600</v>
      </c>
      <c r="J64" s="116">
        <v>-3.6625564644121598</v>
      </c>
    </row>
    <row r="65" spans="1:10" s="110" customFormat="1" ht="14.45" customHeight="1" x14ac:dyDescent="0.2">
      <c r="A65" s="123"/>
      <c r="B65" s="124" t="s">
        <v>117</v>
      </c>
      <c r="C65" s="125">
        <v>9.7326936257710752</v>
      </c>
      <c r="D65" s="143">
        <v>1704</v>
      </c>
      <c r="E65" s="144">
        <v>1801</v>
      </c>
      <c r="F65" s="144">
        <v>1809</v>
      </c>
      <c r="G65" s="144">
        <v>1785</v>
      </c>
      <c r="H65" s="145">
        <v>1725</v>
      </c>
      <c r="I65" s="143">
        <v>-21</v>
      </c>
      <c r="J65" s="146">
        <v>-1.2173913043478262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17196</v>
      </c>
      <c r="G11" s="114">
        <v>18009</v>
      </c>
      <c r="H11" s="114">
        <v>17964</v>
      </c>
      <c r="I11" s="114">
        <v>17883</v>
      </c>
      <c r="J11" s="140">
        <v>17750</v>
      </c>
      <c r="K11" s="114">
        <v>-554</v>
      </c>
      <c r="L11" s="116">
        <v>-3.1211267605633801</v>
      </c>
    </row>
    <row r="12" spans="1:17" s="110" customFormat="1" ht="24" customHeight="1" x14ac:dyDescent="0.2">
      <c r="A12" s="604" t="s">
        <v>185</v>
      </c>
      <c r="B12" s="605"/>
      <c r="C12" s="605"/>
      <c r="D12" s="606"/>
      <c r="E12" s="113">
        <v>39.04977901837637</v>
      </c>
      <c r="F12" s="115">
        <v>6715</v>
      </c>
      <c r="G12" s="114">
        <v>6973</v>
      </c>
      <c r="H12" s="114">
        <v>6899</v>
      </c>
      <c r="I12" s="114">
        <v>6830</v>
      </c>
      <c r="J12" s="140">
        <v>6836</v>
      </c>
      <c r="K12" s="114">
        <v>-121</v>
      </c>
      <c r="L12" s="116">
        <v>-1.770040959625512</v>
      </c>
    </row>
    <row r="13" spans="1:17" s="110" customFormat="1" ht="15" customHeight="1" x14ac:dyDescent="0.2">
      <c r="A13" s="120"/>
      <c r="B13" s="612" t="s">
        <v>107</v>
      </c>
      <c r="C13" s="612"/>
      <c r="E13" s="113">
        <v>60.95022098162363</v>
      </c>
      <c r="F13" s="115">
        <v>10481</v>
      </c>
      <c r="G13" s="114">
        <v>11036</v>
      </c>
      <c r="H13" s="114">
        <v>11065</v>
      </c>
      <c r="I13" s="114">
        <v>11053</v>
      </c>
      <c r="J13" s="140">
        <v>10914</v>
      </c>
      <c r="K13" s="114">
        <v>-433</v>
      </c>
      <c r="L13" s="116">
        <v>-3.9673813450613888</v>
      </c>
    </row>
    <row r="14" spans="1:17" s="110" customFormat="1" ht="22.5" customHeight="1" x14ac:dyDescent="0.2">
      <c r="A14" s="604" t="s">
        <v>186</v>
      </c>
      <c r="B14" s="605"/>
      <c r="C14" s="605"/>
      <c r="D14" s="606"/>
      <c r="E14" s="113">
        <v>12.148173993952081</v>
      </c>
      <c r="F14" s="115">
        <v>2089</v>
      </c>
      <c r="G14" s="114">
        <v>2277</v>
      </c>
      <c r="H14" s="114">
        <v>2298</v>
      </c>
      <c r="I14" s="114">
        <v>2293</v>
      </c>
      <c r="J14" s="140">
        <v>2248</v>
      </c>
      <c r="K14" s="114">
        <v>-159</v>
      </c>
      <c r="L14" s="116">
        <v>-7.0729537366548039</v>
      </c>
    </row>
    <row r="15" spans="1:17" s="110" customFormat="1" ht="15" customHeight="1" x14ac:dyDescent="0.2">
      <c r="A15" s="120"/>
      <c r="B15" s="119"/>
      <c r="C15" s="258" t="s">
        <v>106</v>
      </c>
      <c r="E15" s="113">
        <v>46.194351364289133</v>
      </c>
      <c r="F15" s="115">
        <v>965</v>
      </c>
      <c r="G15" s="114">
        <v>1029</v>
      </c>
      <c r="H15" s="114">
        <v>1020</v>
      </c>
      <c r="I15" s="114">
        <v>1042</v>
      </c>
      <c r="J15" s="140">
        <v>1034</v>
      </c>
      <c r="K15" s="114">
        <v>-69</v>
      </c>
      <c r="L15" s="116">
        <v>-6.6731141199226309</v>
      </c>
    </row>
    <row r="16" spans="1:17" s="110" customFormat="1" ht="15" customHeight="1" x14ac:dyDescent="0.2">
      <c r="A16" s="120"/>
      <c r="B16" s="119"/>
      <c r="C16" s="258" t="s">
        <v>107</v>
      </c>
      <c r="E16" s="113">
        <v>53.805648635710867</v>
      </c>
      <c r="F16" s="115">
        <v>1124</v>
      </c>
      <c r="G16" s="114">
        <v>1248</v>
      </c>
      <c r="H16" s="114">
        <v>1278</v>
      </c>
      <c r="I16" s="114">
        <v>1251</v>
      </c>
      <c r="J16" s="140">
        <v>1214</v>
      </c>
      <c r="K16" s="114">
        <v>-90</v>
      </c>
      <c r="L16" s="116">
        <v>-7.4135090609555192</v>
      </c>
    </row>
    <row r="17" spans="1:12" s="110" customFormat="1" ht="15" customHeight="1" x14ac:dyDescent="0.2">
      <c r="A17" s="120"/>
      <c r="B17" s="121" t="s">
        <v>109</v>
      </c>
      <c r="C17" s="258"/>
      <c r="E17" s="113">
        <v>45.836240986275875</v>
      </c>
      <c r="F17" s="115">
        <v>7882</v>
      </c>
      <c r="G17" s="114">
        <v>8292</v>
      </c>
      <c r="H17" s="114">
        <v>8273</v>
      </c>
      <c r="I17" s="114">
        <v>8229</v>
      </c>
      <c r="J17" s="140">
        <v>8243</v>
      </c>
      <c r="K17" s="114">
        <v>-361</v>
      </c>
      <c r="L17" s="116">
        <v>-4.3794734926604395</v>
      </c>
    </row>
    <row r="18" spans="1:12" s="110" customFormat="1" ht="15" customHeight="1" x14ac:dyDescent="0.2">
      <c r="A18" s="120"/>
      <c r="B18" s="119"/>
      <c r="C18" s="258" t="s">
        <v>106</v>
      </c>
      <c r="E18" s="113">
        <v>34.851560517635122</v>
      </c>
      <c r="F18" s="115">
        <v>2747</v>
      </c>
      <c r="G18" s="114">
        <v>2854</v>
      </c>
      <c r="H18" s="114">
        <v>2806</v>
      </c>
      <c r="I18" s="114">
        <v>2742</v>
      </c>
      <c r="J18" s="140">
        <v>2758</v>
      </c>
      <c r="K18" s="114">
        <v>-11</v>
      </c>
      <c r="L18" s="116">
        <v>-0.39883973894126179</v>
      </c>
    </row>
    <row r="19" spans="1:12" s="110" customFormat="1" ht="15" customHeight="1" x14ac:dyDescent="0.2">
      <c r="A19" s="120"/>
      <c r="B19" s="119"/>
      <c r="C19" s="258" t="s">
        <v>107</v>
      </c>
      <c r="E19" s="113">
        <v>65.148439482364878</v>
      </c>
      <c r="F19" s="115">
        <v>5135</v>
      </c>
      <c r="G19" s="114">
        <v>5438</v>
      </c>
      <c r="H19" s="114">
        <v>5467</v>
      </c>
      <c r="I19" s="114">
        <v>5487</v>
      </c>
      <c r="J19" s="140">
        <v>5485</v>
      </c>
      <c r="K19" s="114">
        <v>-350</v>
      </c>
      <c r="L19" s="116">
        <v>-6.381039197812215</v>
      </c>
    </row>
    <row r="20" spans="1:12" s="110" customFormat="1" ht="15" customHeight="1" x14ac:dyDescent="0.2">
      <c r="A20" s="120"/>
      <c r="B20" s="121" t="s">
        <v>110</v>
      </c>
      <c r="C20" s="258"/>
      <c r="E20" s="113">
        <v>24.197487787857643</v>
      </c>
      <c r="F20" s="115">
        <v>4161</v>
      </c>
      <c r="G20" s="114">
        <v>4291</v>
      </c>
      <c r="H20" s="114">
        <v>4303</v>
      </c>
      <c r="I20" s="114">
        <v>4301</v>
      </c>
      <c r="J20" s="140">
        <v>4262</v>
      </c>
      <c r="K20" s="114">
        <v>-101</v>
      </c>
      <c r="L20" s="116">
        <v>-2.3697794462693573</v>
      </c>
    </row>
    <row r="21" spans="1:12" s="110" customFormat="1" ht="15" customHeight="1" x14ac:dyDescent="0.2">
      <c r="A21" s="120"/>
      <c r="B21" s="119"/>
      <c r="C21" s="258" t="s">
        <v>106</v>
      </c>
      <c r="E21" s="113">
        <v>34.583032924777697</v>
      </c>
      <c r="F21" s="115">
        <v>1439</v>
      </c>
      <c r="G21" s="114">
        <v>1472</v>
      </c>
      <c r="H21" s="114">
        <v>1477</v>
      </c>
      <c r="I21" s="114">
        <v>1469</v>
      </c>
      <c r="J21" s="140">
        <v>1491</v>
      </c>
      <c r="K21" s="114">
        <v>-52</v>
      </c>
      <c r="L21" s="116">
        <v>-3.4875922199865861</v>
      </c>
    </row>
    <row r="22" spans="1:12" s="110" customFormat="1" ht="15" customHeight="1" x14ac:dyDescent="0.2">
      <c r="A22" s="120"/>
      <c r="B22" s="119"/>
      <c r="C22" s="258" t="s">
        <v>107</v>
      </c>
      <c r="E22" s="113">
        <v>65.416967075222303</v>
      </c>
      <c r="F22" s="115">
        <v>2722</v>
      </c>
      <c r="G22" s="114">
        <v>2819</v>
      </c>
      <c r="H22" s="114">
        <v>2826</v>
      </c>
      <c r="I22" s="114">
        <v>2832</v>
      </c>
      <c r="J22" s="140">
        <v>2771</v>
      </c>
      <c r="K22" s="114">
        <v>-49</v>
      </c>
      <c r="L22" s="116">
        <v>-1.7683146878383256</v>
      </c>
    </row>
    <row r="23" spans="1:12" s="110" customFormat="1" ht="15" customHeight="1" x14ac:dyDescent="0.2">
      <c r="A23" s="120"/>
      <c r="B23" s="121" t="s">
        <v>111</v>
      </c>
      <c r="C23" s="258"/>
      <c r="E23" s="113">
        <v>17.8180972319144</v>
      </c>
      <c r="F23" s="115">
        <v>3064</v>
      </c>
      <c r="G23" s="114">
        <v>3149</v>
      </c>
      <c r="H23" s="114">
        <v>3090</v>
      </c>
      <c r="I23" s="114">
        <v>3060</v>
      </c>
      <c r="J23" s="140">
        <v>2997</v>
      </c>
      <c r="K23" s="114">
        <v>67</v>
      </c>
      <c r="L23" s="116">
        <v>2.2355689022355687</v>
      </c>
    </row>
    <row r="24" spans="1:12" s="110" customFormat="1" ht="15" customHeight="1" x14ac:dyDescent="0.2">
      <c r="A24" s="120"/>
      <c r="B24" s="119"/>
      <c r="C24" s="258" t="s">
        <v>106</v>
      </c>
      <c r="E24" s="113">
        <v>51.044386422976501</v>
      </c>
      <c r="F24" s="115">
        <v>1564</v>
      </c>
      <c r="G24" s="114">
        <v>1618</v>
      </c>
      <c r="H24" s="114">
        <v>1596</v>
      </c>
      <c r="I24" s="114">
        <v>1577</v>
      </c>
      <c r="J24" s="140">
        <v>1553</v>
      </c>
      <c r="K24" s="114">
        <v>11</v>
      </c>
      <c r="L24" s="116">
        <v>0.70830650354153257</v>
      </c>
    </row>
    <row r="25" spans="1:12" s="110" customFormat="1" ht="15" customHeight="1" x14ac:dyDescent="0.2">
      <c r="A25" s="120"/>
      <c r="B25" s="119"/>
      <c r="C25" s="258" t="s">
        <v>107</v>
      </c>
      <c r="E25" s="113">
        <v>48.955613577023499</v>
      </c>
      <c r="F25" s="115">
        <v>1500</v>
      </c>
      <c r="G25" s="114">
        <v>1531</v>
      </c>
      <c r="H25" s="114">
        <v>1494</v>
      </c>
      <c r="I25" s="114">
        <v>1483</v>
      </c>
      <c r="J25" s="140">
        <v>1444</v>
      </c>
      <c r="K25" s="114">
        <v>56</v>
      </c>
      <c r="L25" s="116">
        <v>3.8781163434903045</v>
      </c>
    </row>
    <row r="26" spans="1:12" s="110" customFormat="1" ht="15" customHeight="1" x14ac:dyDescent="0.2">
      <c r="A26" s="120"/>
      <c r="C26" s="121" t="s">
        <v>187</v>
      </c>
      <c r="D26" s="110" t="s">
        <v>188</v>
      </c>
      <c r="E26" s="113">
        <v>1.7911142126075832</v>
      </c>
      <c r="F26" s="115">
        <v>308</v>
      </c>
      <c r="G26" s="114">
        <v>317</v>
      </c>
      <c r="H26" s="114">
        <v>334</v>
      </c>
      <c r="I26" s="114">
        <v>296</v>
      </c>
      <c r="J26" s="140">
        <v>283</v>
      </c>
      <c r="K26" s="114">
        <v>25</v>
      </c>
      <c r="L26" s="116">
        <v>8.8339222614840995</v>
      </c>
    </row>
    <row r="27" spans="1:12" s="110" customFormat="1" ht="15" customHeight="1" x14ac:dyDescent="0.2">
      <c r="A27" s="120"/>
      <c r="B27" s="119"/>
      <c r="D27" s="259" t="s">
        <v>106</v>
      </c>
      <c r="E27" s="113">
        <v>43.831168831168831</v>
      </c>
      <c r="F27" s="115">
        <v>135</v>
      </c>
      <c r="G27" s="114">
        <v>151</v>
      </c>
      <c r="H27" s="114">
        <v>166</v>
      </c>
      <c r="I27" s="114">
        <v>146</v>
      </c>
      <c r="J27" s="140">
        <v>141</v>
      </c>
      <c r="K27" s="114">
        <v>-6</v>
      </c>
      <c r="L27" s="116">
        <v>-4.2553191489361701</v>
      </c>
    </row>
    <row r="28" spans="1:12" s="110" customFormat="1" ht="15" customHeight="1" x14ac:dyDescent="0.2">
      <c r="A28" s="120"/>
      <c r="B28" s="119"/>
      <c r="D28" s="259" t="s">
        <v>107</v>
      </c>
      <c r="E28" s="113">
        <v>56.168831168831169</v>
      </c>
      <c r="F28" s="115">
        <v>173</v>
      </c>
      <c r="G28" s="114">
        <v>166</v>
      </c>
      <c r="H28" s="114">
        <v>168</v>
      </c>
      <c r="I28" s="114">
        <v>150</v>
      </c>
      <c r="J28" s="140">
        <v>142</v>
      </c>
      <c r="K28" s="114">
        <v>31</v>
      </c>
      <c r="L28" s="116">
        <v>21.830985915492956</v>
      </c>
    </row>
    <row r="29" spans="1:12" s="110" customFormat="1" ht="24" customHeight="1" x14ac:dyDescent="0.2">
      <c r="A29" s="604" t="s">
        <v>189</v>
      </c>
      <c r="B29" s="605"/>
      <c r="C29" s="605"/>
      <c r="D29" s="606"/>
      <c r="E29" s="113">
        <v>87.334263782274945</v>
      </c>
      <c r="F29" s="115">
        <v>15018</v>
      </c>
      <c r="G29" s="114">
        <v>15686</v>
      </c>
      <c r="H29" s="114">
        <v>15689</v>
      </c>
      <c r="I29" s="114">
        <v>15665</v>
      </c>
      <c r="J29" s="140">
        <v>15535</v>
      </c>
      <c r="K29" s="114">
        <v>-517</v>
      </c>
      <c r="L29" s="116">
        <v>-3.3279691020276796</v>
      </c>
    </row>
    <row r="30" spans="1:12" s="110" customFormat="1" ht="15" customHeight="1" x14ac:dyDescent="0.2">
      <c r="A30" s="120"/>
      <c r="B30" s="119"/>
      <c r="C30" s="258" t="s">
        <v>106</v>
      </c>
      <c r="E30" s="113">
        <v>37.927819949394063</v>
      </c>
      <c r="F30" s="115">
        <v>5696</v>
      </c>
      <c r="G30" s="114">
        <v>5882</v>
      </c>
      <c r="H30" s="114">
        <v>5851</v>
      </c>
      <c r="I30" s="114">
        <v>5821</v>
      </c>
      <c r="J30" s="140">
        <v>5832</v>
      </c>
      <c r="K30" s="114">
        <v>-136</v>
      </c>
      <c r="L30" s="116">
        <v>-2.3319615912208507</v>
      </c>
    </row>
    <row r="31" spans="1:12" s="110" customFormat="1" ht="15" customHeight="1" x14ac:dyDescent="0.2">
      <c r="A31" s="120"/>
      <c r="B31" s="119"/>
      <c r="C31" s="258" t="s">
        <v>107</v>
      </c>
      <c r="E31" s="113">
        <v>62.072180050605937</v>
      </c>
      <c r="F31" s="115">
        <v>9322</v>
      </c>
      <c r="G31" s="114">
        <v>9804</v>
      </c>
      <c r="H31" s="114">
        <v>9838</v>
      </c>
      <c r="I31" s="114">
        <v>9844</v>
      </c>
      <c r="J31" s="140">
        <v>9703</v>
      </c>
      <c r="K31" s="114">
        <v>-381</v>
      </c>
      <c r="L31" s="116">
        <v>-3.9266206327939814</v>
      </c>
    </row>
    <row r="32" spans="1:12" s="110" customFormat="1" ht="15" customHeight="1" x14ac:dyDescent="0.2">
      <c r="A32" s="120"/>
      <c r="B32" s="119" t="s">
        <v>117</v>
      </c>
      <c r="C32" s="258"/>
      <c r="E32" s="113">
        <v>12.520353570597813</v>
      </c>
      <c r="F32" s="114">
        <v>2153</v>
      </c>
      <c r="G32" s="114">
        <v>2296</v>
      </c>
      <c r="H32" s="114">
        <v>2252</v>
      </c>
      <c r="I32" s="114">
        <v>2189</v>
      </c>
      <c r="J32" s="140">
        <v>2188</v>
      </c>
      <c r="K32" s="114">
        <v>-35</v>
      </c>
      <c r="L32" s="116">
        <v>-1.5996343692870201</v>
      </c>
    </row>
    <row r="33" spans="1:12" s="110" customFormat="1" ht="15" customHeight="1" x14ac:dyDescent="0.2">
      <c r="A33" s="120"/>
      <c r="B33" s="119"/>
      <c r="C33" s="258" t="s">
        <v>106</v>
      </c>
      <c r="E33" s="113">
        <v>46.911286576869486</v>
      </c>
      <c r="F33" s="114">
        <v>1010</v>
      </c>
      <c r="G33" s="114">
        <v>1082</v>
      </c>
      <c r="H33" s="114">
        <v>1039</v>
      </c>
      <c r="I33" s="114">
        <v>998</v>
      </c>
      <c r="J33" s="140">
        <v>994</v>
      </c>
      <c r="K33" s="114">
        <v>16</v>
      </c>
      <c r="L33" s="116">
        <v>1.6096579476861168</v>
      </c>
    </row>
    <row r="34" spans="1:12" s="110" customFormat="1" ht="15" customHeight="1" x14ac:dyDescent="0.2">
      <c r="A34" s="120"/>
      <c r="B34" s="119"/>
      <c r="C34" s="258" t="s">
        <v>107</v>
      </c>
      <c r="E34" s="113">
        <v>53.088713423130514</v>
      </c>
      <c r="F34" s="114">
        <v>1143</v>
      </c>
      <c r="G34" s="114">
        <v>1214</v>
      </c>
      <c r="H34" s="114">
        <v>1213</v>
      </c>
      <c r="I34" s="114">
        <v>1191</v>
      </c>
      <c r="J34" s="140">
        <v>1194</v>
      </c>
      <c r="K34" s="114">
        <v>-51</v>
      </c>
      <c r="L34" s="116">
        <v>-4.2713567839195976</v>
      </c>
    </row>
    <row r="35" spans="1:12" s="110" customFormat="1" ht="24" customHeight="1" x14ac:dyDescent="0.2">
      <c r="A35" s="604" t="s">
        <v>192</v>
      </c>
      <c r="B35" s="605"/>
      <c r="C35" s="605"/>
      <c r="D35" s="606"/>
      <c r="E35" s="113">
        <v>17.41102581995813</v>
      </c>
      <c r="F35" s="114">
        <v>2994</v>
      </c>
      <c r="G35" s="114">
        <v>3178</v>
      </c>
      <c r="H35" s="114">
        <v>3210</v>
      </c>
      <c r="I35" s="114">
        <v>3169</v>
      </c>
      <c r="J35" s="114">
        <v>3100</v>
      </c>
      <c r="K35" s="318">
        <v>-106</v>
      </c>
      <c r="L35" s="319">
        <v>-3.4193548387096775</v>
      </c>
    </row>
    <row r="36" spans="1:12" s="110" customFormat="1" ht="15" customHeight="1" x14ac:dyDescent="0.2">
      <c r="A36" s="120"/>
      <c r="B36" s="119"/>
      <c r="C36" s="258" t="s">
        <v>106</v>
      </c>
      <c r="E36" s="113">
        <v>39.77955911823647</v>
      </c>
      <c r="F36" s="114">
        <v>1191</v>
      </c>
      <c r="G36" s="114">
        <v>1268</v>
      </c>
      <c r="H36" s="114">
        <v>1248</v>
      </c>
      <c r="I36" s="114">
        <v>1246</v>
      </c>
      <c r="J36" s="114">
        <v>1223</v>
      </c>
      <c r="K36" s="318">
        <v>-32</v>
      </c>
      <c r="L36" s="116">
        <v>-2.616516762060507</v>
      </c>
    </row>
    <row r="37" spans="1:12" s="110" customFormat="1" ht="15" customHeight="1" x14ac:dyDescent="0.2">
      <c r="A37" s="120"/>
      <c r="B37" s="119"/>
      <c r="C37" s="258" t="s">
        <v>107</v>
      </c>
      <c r="E37" s="113">
        <v>60.22044088176353</v>
      </c>
      <c r="F37" s="114">
        <v>1803</v>
      </c>
      <c r="G37" s="114">
        <v>1910</v>
      </c>
      <c r="H37" s="114">
        <v>1962</v>
      </c>
      <c r="I37" s="114">
        <v>1923</v>
      </c>
      <c r="J37" s="140">
        <v>1877</v>
      </c>
      <c r="K37" s="114">
        <v>-74</v>
      </c>
      <c r="L37" s="116">
        <v>-3.9424613745338304</v>
      </c>
    </row>
    <row r="38" spans="1:12" s="110" customFormat="1" ht="15" customHeight="1" x14ac:dyDescent="0.2">
      <c r="A38" s="120"/>
      <c r="B38" s="119" t="s">
        <v>328</v>
      </c>
      <c r="C38" s="258"/>
      <c r="E38" s="113">
        <v>57.141195626889974</v>
      </c>
      <c r="F38" s="114">
        <v>9826</v>
      </c>
      <c r="G38" s="114">
        <v>10171</v>
      </c>
      <c r="H38" s="114">
        <v>10067</v>
      </c>
      <c r="I38" s="114">
        <v>10047</v>
      </c>
      <c r="J38" s="140">
        <v>9961</v>
      </c>
      <c r="K38" s="114">
        <v>-135</v>
      </c>
      <c r="L38" s="116">
        <v>-1.3552856138941873</v>
      </c>
    </row>
    <row r="39" spans="1:12" s="110" customFormat="1" ht="15" customHeight="1" x14ac:dyDescent="0.2">
      <c r="A39" s="120"/>
      <c r="B39" s="119"/>
      <c r="C39" s="258" t="s">
        <v>106</v>
      </c>
      <c r="E39" s="113">
        <v>40.901689395481377</v>
      </c>
      <c r="F39" s="115">
        <v>4019</v>
      </c>
      <c r="G39" s="114">
        <v>4108</v>
      </c>
      <c r="H39" s="114">
        <v>4049</v>
      </c>
      <c r="I39" s="114">
        <v>4025</v>
      </c>
      <c r="J39" s="140">
        <v>4033</v>
      </c>
      <c r="K39" s="114">
        <v>-14</v>
      </c>
      <c r="L39" s="116">
        <v>-0.34713612695264073</v>
      </c>
    </row>
    <row r="40" spans="1:12" s="110" customFormat="1" ht="15" customHeight="1" x14ac:dyDescent="0.2">
      <c r="A40" s="120"/>
      <c r="B40" s="119"/>
      <c r="C40" s="258" t="s">
        <v>107</v>
      </c>
      <c r="E40" s="113">
        <v>59.098310604518623</v>
      </c>
      <c r="F40" s="115">
        <v>5807</v>
      </c>
      <c r="G40" s="114">
        <v>6063</v>
      </c>
      <c r="H40" s="114">
        <v>6018</v>
      </c>
      <c r="I40" s="114">
        <v>6022</v>
      </c>
      <c r="J40" s="140">
        <v>5928</v>
      </c>
      <c r="K40" s="114">
        <v>-121</v>
      </c>
      <c r="L40" s="116">
        <v>-2.0411605937921729</v>
      </c>
    </row>
    <row r="41" spans="1:12" s="110" customFormat="1" ht="15" customHeight="1" x14ac:dyDescent="0.2">
      <c r="A41" s="120"/>
      <c r="B41" s="320" t="s">
        <v>516</v>
      </c>
      <c r="C41" s="258"/>
      <c r="E41" s="113">
        <v>5.809490579204466</v>
      </c>
      <c r="F41" s="115">
        <v>999</v>
      </c>
      <c r="G41" s="114">
        <v>1019</v>
      </c>
      <c r="H41" s="114">
        <v>996</v>
      </c>
      <c r="I41" s="114">
        <v>969</v>
      </c>
      <c r="J41" s="140">
        <v>931</v>
      </c>
      <c r="K41" s="114">
        <v>68</v>
      </c>
      <c r="L41" s="116">
        <v>7.3039742212674543</v>
      </c>
    </row>
    <row r="42" spans="1:12" s="110" customFormat="1" ht="15" customHeight="1" x14ac:dyDescent="0.2">
      <c r="A42" s="120"/>
      <c r="B42" s="119"/>
      <c r="C42" s="268" t="s">
        <v>106</v>
      </c>
      <c r="D42" s="182"/>
      <c r="E42" s="113">
        <v>45.945945945945944</v>
      </c>
      <c r="F42" s="115">
        <v>459</v>
      </c>
      <c r="G42" s="114">
        <v>462</v>
      </c>
      <c r="H42" s="114">
        <v>453</v>
      </c>
      <c r="I42" s="114">
        <v>437</v>
      </c>
      <c r="J42" s="140">
        <v>424</v>
      </c>
      <c r="K42" s="114">
        <v>35</v>
      </c>
      <c r="L42" s="116">
        <v>8.2547169811320753</v>
      </c>
    </row>
    <row r="43" spans="1:12" s="110" customFormat="1" ht="15" customHeight="1" x14ac:dyDescent="0.2">
      <c r="A43" s="120"/>
      <c r="B43" s="119"/>
      <c r="C43" s="268" t="s">
        <v>107</v>
      </c>
      <c r="D43" s="182"/>
      <c r="E43" s="113">
        <v>54.054054054054056</v>
      </c>
      <c r="F43" s="115">
        <v>540</v>
      </c>
      <c r="G43" s="114">
        <v>557</v>
      </c>
      <c r="H43" s="114">
        <v>543</v>
      </c>
      <c r="I43" s="114">
        <v>532</v>
      </c>
      <c r="J43" s="140">
        <v>507</v>
      </c>
      <c r="K43" s="114">
        <v>33</v>
      </c>
      <c r="L43" s="116">
        <v>6.5088757396449708</v>
      </c>
    </row>
    <row r="44" spans="1:12" s="110" customFormat="1" ht="15" customHeight="1" x14ac:dyDescent="0.2">
      <c r="A44" s="120"/>
      <c r="B44" s="119" t="s">
        <v>205</v>
      </c>
      <c r="C44" s="268"/>
      <c r="D44" s="182"/>
      <c r="E44" s="113">
        <v>19.638287973947431</v>
      </c>
      <c r="F44" s="115">
        <v>3377</v>
      </c>
      <c r="G44" s="114">
        <v>3641</v>
      </c>
      <c r="H44" s="114">
        <v>3691</v>
      </c>
      <c r="I44" s="114">
        <v>3698</v>
      </c>
      <c r="J44" s="140">
        <v>3758</v>
      </c>
      <c r="K44" s="114">
        <v>-381</v>
      </c>
      <c r="L44" s="116">
        <v>-10.138371474188398</v>
      </c>
    </row>
    <row r="45" spans="1:12" s="110" customFormat="1" ht="15" customHeight="1" x14ac:dyDescent="0.2">
      <c r="A45" s="120"/>
      <c r="B45" s="119"/>
      <c r="C45" s="268" t="s">
        <v>106</v>
      </c>
      <c r="D45" s="182"/>
      <c r="E45" s="113">
        <v>30.974237488895469</v>
      </c>
      <c r="F45" s="115">
        <v>1046</v>
      </c>
      <c r="G45" s="114">
        <v>1135</v>
      </c>
      <c r="H45" s="114">
        <v>1149</v>
      </c>
      <c r="I45" s="114">
        <v>1122</v>
      </c>
      <c r="J45" s="140">
        <v>1156</v>
      </c>
      <c r="K45" s="114">
        <v>-110</v>
      </c>
      <c r="L45" s="116">
        <v>-9.5155709342560559</v>
      </c>
    </row>
    <row r="46" spans="1:12" s="110" customFormat="1" ht="15" customHeight="1" x14ac:dyDescent="0.2">
      <c r="A46" s="123"/>
      <c r="B46" s="124"/>
      <c r="C46" s="260" t="s">
        <v>107</v>
      </c>
      <c r="D46" s="261"/>
      <c r="E46" s="125">
        <v>69.025762511104531</v>
      </c>
      <c r="F46" s="143">
        <v>2331</v>
      </c>
      <c r="G46" s="144">
        <v>2506</v>
      </c>
      <c r="H46" s="144">
        <v>2542</v>
      </c>
      <c r="I46" s="144">
        <v>2576</v>
      </c>
      <c r="J46" s="145">
        <v>2602</v>
      </c>
      <c r="K46" s="144">
        <v>-271</v>
      </c>
      <c r="L46" s="146">
        <v>-10.415065334358186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17196</v>
      </c>
      <c r="E11" s="114">
        <v>18009</v>
      </c>
      <c r="F11" s="114">
        <v>17964</v>
      </c>
      <c r="G11" s="114">
        <v>17883</v>
      </c>
      <c r="H11" s="140">
        <v>17750</v>
      </c>
      <c r="I11" s="115">
        <v>-554</v>
      </c>
      <c r="J11" s="116">
        <v>-3.1211267605633801</v>
      </c>
    </row>
    <row r="12" spans="1:15" s="110" customFormat="1" ht="24.95" customHeight="1" x14ac:dyDescent="0.2">
      <c r="A12" s="193" t="s">
        <v>132</v>
      </c>
      <c r="B12" s="194" t="s">
        <v>133</v>
      </c>
      <c r="C12" s="113">
        <v>0.72109792975110487</v>
      </c>
      <c r="D12" s="115">
        <v>124</v>
      </c>
      <c r="E12" s="114">
        <v>122</v>
      </c>
      <c r="F12" s="114">
        <v>132</v>
      </c>
      <c r="G12" s="114">
        <v>138</v>
      </c>
      <c r="H12" s="140">
        <v>127</v>
      </c>
      <c r="I12" s="115">
        <v>-3</v>
      </c>
      <c r="J12" s="116">
        <v>-2.3622047244094486</v>
      </c>
    </row>
    <row r="13" spans="1:15" s="110" customFormat="1" ht="24.95" customHeight="1" x14ac:dyDescent="0.2">
      <c r="A13" s="193" t="s">
        <v>134</v>
      </c>
      <c r="B13" s="199" t="s">
        <v>214</v>
      </c>
      <c r="C13" s="113">
        <v>0.4361479413817167</v>
      </c>
      <c r="D13" s="115">
        <v>75</v>
      </c>
      <c r="E13" s="114">
        <v>86</v>
      </c>
      <c r="F13" s="114">
        <v>71</v>
      </c>
      <c r="G13" s="114">
        <v>68</v>
      </c>
      <c r="H13" s="140">
        <v>74</v>
      </c>
      <c r="I13" s="115">
        <v>1</v>
      </c>
      <c r="J13" s="116">
        <v>1.3513513513513513</v>
      </c>
    </row>
    <row r="14" spans="1:15" s="287" customFormat="1" ht="24.95" customHeight="1" x14ac:dyDescent="0.2">
      <c r="A14" s="193" t="s">
        <v>215</v>
      </c>
      <c r="B14" s="199" t="s">
        <v>137</v>
      </c>
      <c r="C14" s="113">
        <v>7.3563619446382882</v>
      </c>
      <c r="D14" s="115">
        <v>1265</v>
      </c>
      <c r="E14" s="114">
        <v>1346</v>
      </c>
      <c r="F14" s="114">
        <v>1336</v>
      </c>
      <c r="G14" s="114">
        <v>1375</v>
      </c>
      <c r="H14" s="140">
        <v>1357</v>
      </c>
      <c r="I14" s="115">
        <v>-92</v>
      </c>
      <c r="J14" s="116">
        <v>-6.7796610169491522</v>
      </c>
      <c r="K14" s="110"/>
      <c r="L14" s="110"/>
      <c r="M14" s="110"/>
      <c r="N14" s="110"/>
      <c r="O14" s="110"/>
    </row>
    <row r="15" spans="1:15" s="110" customFormat="1" ht="24.95" customHeight="1" x14ac:dyDescent="0.2">
      <c r="A15" s="193" t="s">
        <v>216</v>
      </c>
      <c r="B15" s="199" t="s">
        <v>217</v>
      </c>
      <c r="C15" s="113">
        <v>3.2333100721097932</v>
      </c>
      <c r="D15" s="115">
        <v>556</v>
      </c>
      <c r="E15" s="114">
        <v>576</v>
      </c>
      <c r="F15" s="114">
        <v>567</v>
      </c>
      <c r="G15" s="114">
        <v>572</v>
      </c>
      <c r="H15" s="140">
        <v>561</v>
      </c>
      <c r="I15" s="115">
        <v>-5</v>
      </c>
      <c r="J15" s="116">
        <v>-0.89126559714795006</v>
      </c>
    </row>
    <row r="16" spans="1:15" s="287" customFormat="1" ht="24.95" customHeight="1" x14ac:dyDescent="0.2">
      <c r="A16" s="193" t="s">
        <v>218</v>
      </c>
      <c r="B16" s="199" t="s">
        <v>141</v>
      </c>
      <c r="C16" s="113">
        <v>3.3961386368923003</v>
      </c>
      <c r="D16" s="115">
        <v>584</v>
      </c>
      <c r="E16" s="114">
        <v>642</v>
      </c>
      <c r="F16" s="114">
        <v>642</v>
      </c>
      <c r="G16" s="114">
        <v>681</v>
      </c>
      <c r="H16" s="140">
        <v>671</v>
      </c>
      <c r="I16" s="115">
        <v>-87</v>
      </c>
      <c r="J16" s="116">
        <v>-12.965722801788376</v>
      </c>
      <c r="K16" s="110"/>
      <c r="L16" s="110"/>
      <c r="M16" s="110"/>
      <c r="N16" s="110"/>
      <c r="O16" s="110"/>
    </row>
    <row r="17" spans="1:15" s="110" customFormat="1" ht="24.95" customHeight="1" x14ac:dyDescent="0.2">
      <c r="A17" s="193" t="s">
        <v>142</v>
      </c>
      <c r="B17" s="199" t="s">
        <v>220</v>
      </c>
      <c r="C17" s="113">
        <v>0.72691323563619448</v>
      </c>
      <c r="D17" s="115">
        <v>125</v>
      </c>
      <c r="E17" s="114">
        <v>128</v>
      </c>
      <c r="F17" s="114">
        <v>127</v>
      </c>
      <c r="G17" s="114">
        <v>122</v>
      </c>
      <c r="H17" s="140">
        <v>125</v>
      </c>
      <c r="I17" s="115">
        <v>0</v>
      </c>
      <c r="J17" s="116">
        <v>0</v>
      </c>
    </row>
    <row r="18" spans="1:15" s="287" customFormat="1" ht="24.95" customHeight="1" x14ac:dyDescent="0.2">
      <c r="A18" s="201" t="s">
        <v>144</v>
      </c>
      <c r="B18" s="202" t="s">
        <v>145</v>
      </c>
      <c r="C18" s="113">
        <v>5.4198650849034662</v>
      </c>
      <c r="D18" s="115">
        <v>932</v>
      </c>
      <c r="E18" s="114">
        <v>927</v>
      </c>
      <c r="F18" s="114">
        <v>939</v>
      </c>
      <c r="G18" s="114">
        <v>945</v>
      </c>
      <c r="H18" s="140">
        <v>958</v>
      </c>
      <c r="I18" s="115">
        <v>-26</v>
      </c>
      <c r="J18" s="116">
        <v>-2.7139874739039667</v>
      </c>
      <c r="K18" s="110"/>
      <c r="L18" s="110"/>
      <c r="M18" s="110"/>
      <c r="N18" s="110"/>
      <c r="O18" s="110"/>
    </row>
    <row r="19" spans="1:15" s="110" customFormat="1" ht="24.95" customHeight="1" x14ac:dyDescent="0.2">
      <c r="A19" s="193" t="s">
        <v>146</v>
      </c>
      <c r="B19" s="199" t="s">
        <v>147</v>
      </c>
      <c r="C19" s="113">
        <v>18.812514538264711</v>
      </c>
      <c r="D19" s="115">
        <v>3235</v>
      </c>
      <c r="E19" s="114">
        <v>3356</v>
      </c>
      <c r="F19" s="114">
        <v>3331</v>
      </c>
      <c r="G19" s="114">
        <v>3320</v>
      </c>
      <c r="H19" s="140">
        <v>3304</v>
      </c>
      <c r="I19" s="115">
        <v>-69</v>
      </c>
      <c r="J19" s="116">
        <v>-2.0883777239709445</v>
      </c>
    </row>
    <row r="20" spans="1:15" s="287" customFormat="1" ht="24.95" customHeight="1" x14ac:dyDescent="0.2">
      <c r="A20" s="193" t="s">
        <v>148</v>
      </c>
      <c r="B20" s="199" t="s">
        <v>149</v>
      </c>
      <c r="C20" s="113">
        <v>4.8383344963945101</v>
      </c>
      <c r="D20" s="115">
        <v>832</v>
      </c>
      <c r="E20" s="114">
        <v>903</v>
      </c>
      <c r="F20" s="114">
        <v>884</v>
      </c>
      <c r="G20" s="114">
        <v>858</v>
      </c>
      <c r="H20" s="140">
        <v>863</v>
      </c>
      <c r="I20" s="115">
        <v>-31</v>
      </c>
      <c r="J20" s="116">
        <v>-3.5921205098493627</v>
      </c>
      <c r="K20" s="110"/>
      <c r="L20" s="110"/>
      <c r="M20" s="110"/>
      <c r="N20" s="110"/>
      <c r="O20" s="110"/>
    </row>
    <row r="21" spans="1:15" s="110" customFormat="1" ht="24.95" customHeight="1" x14ac:dyDescent="0.2">
      <c r="A21" s="201" t="s">
        <v>150</v>
      </c>
      <c r="B21" s="202" t="s">
        <v>151</v>
      </c>
      <c r="C21" s="113">
        <v>11.642242381949291</v>
      </c>
      <c r="D21" s="115">
        <v>2002</v>
      </c>
      <c r="E21" s="114">
        <v>2308</v>
      </c>
      <c r="F21" s="114">
        <v>2379</v>
      </c>
      <c r="G21" s="114">
        <v>2394</v>
      </c>
      <c r="H21" s="140">
        <v>2296</v>
      </c>
      <c r="I21" s="115">
        <v>-294</v>
      </c>
      <c r="J21" s="116">
        <v>-12.804878048780488</v>
      </c>
    </row>
    <row r="22" spans="1:15" s="110" customFormat="1" ht="24.95" customHeight="1" x14ac:dyDescent="0.2">
      <c r="A22" s="201" t="s">
        <v>152</v>
      </c>
      <c r="B22" s="199" t="s">
        <v>153</v>
      </c>
      <c r="C22" s="113">
        <v>1.4363805536171204</v>
      </c>
      <c r="D22" s="115">
        <v>247</v>
      </c>
      <c r="E22" s="114">
        <v>263</v>
      </c>
      <c r="F22" s="114">
        <v>267</v>
      </c>
      <c r="G22" s="114">
        <v>247</v>
      </c>
      <c r="H22" s="140">
        <v>247</v>
      </c>
      <c r="I22" s="115">
        <v>0</v>
      </c>
      <c r="J22" s="116">
        <v>0</v>
      </c>
    </row>
    <row r="23" spans="1:15" s="110" customFormat="1" ht="24.95" customHeight="1" x14ac:dyDescent="0.2">
      <c r="A23" s="193" t="s">
        <v>154</v>
      </c>
      <c r="B23" s="199" t="s">
        <v>155</v>
      </c>
      <c r="C23" s="113">
        <v>1.3026285182600605</v>
      </c>
      <c r="D23" s="115">
        <v>224</v>
      </c>
      <c r="E23" s="114">
        <v>220</v>
      </c>
      <c r="F23" s="114">
        <v>214</v>
      </c>
      <c r="G23" s="114">
        <v>208</v>
      </c>
      <c r="H23" s="140">
        <v>206</v>
      </c>
      <c r="I23" s="115">
        <v>18</v>
      </c>
      <c r="J23" s="116">
        <v>8.7378640776699026</v>
      </c>
    </row>
    <row r="24" spans="1:15" s="110" customFormat="1" ht="24.95" customHeight="1" x14ac:dyDescent="0.2">
      <c r="A24" s="193" t="s">
        <v>156</v>
      </c>
      <c r="B24" s="199" t="s">
        <v>221</v>
      </c>
      <c r="C24" s="113">
        <v>8.123982321470109</v>
      </c>
      <c r="D24" s="115">
        <v>1397</v>
      </c>
      <c r="E24" s="114">
        <v>1430</v>
      </c>
      <c r="F24" s="114">
        <v>1407</v>
      </c>
      <c r="G24" s="114">
        <v>1390</v>
      </c>
      <c r="H24" s="140">
        <v>1397</v>
      </c>
      <c r="I24" s="115">
        <v>0</v>
      </c>
      <c r="J24" s="116">
        <v>0</v>
      </c>
    </row>
    <row r="25" spans="1:15" s="110" customFormat="1" ht="24.95" customHeight="1" x14ac:dyDescent="0.2">
      <c r="A25" s="193" t="s">
        <v>222</v>
      </c>
      <c r="B25" s="204" t="s">
        <v>159</v>
      </c>
      <c r="C25" s="113">
        <v>13.253082112119097</v>
      </c>
      <c r="D25" s="115">
        <v>2279</v>
      </c>
      <c r="E25" s="114">
        <v>2342</v>
      </c>
      <c r="F25" s="114">
        <v>2386</v>
      </c>
      <c r="G25" s="114">
        <v>2369</v>
      </c>
      <c r="H25" s="140">
        <v>2422</v>
      </c>
      <c r="I25" s="115">
        <v>-143</v>
      </c>
      <c r="J25" s="116">
        <v>-5.9042113955408757</v>
      </c>
    </row>
    <row r="26" spans="1:15" s="110" customFormat="1" ht="24.95" customHeight="1" x14ac:dyDescent="0.2">
      <c r="A26" s="201">
        <v>782.78300000000002</v>
      </c>
      <c r="B26" s="203" t="s">
        <v>160</v>
      </c>
      <c r="C26" s="113">
        <v>1.0758315887415677</v>
      </c>
      <c r="D26" s="115">
        <v>185</v>
      </c>
      <c r="E26" s="114">
        <v>197</v>
      </c>
      <c r="F26" s="114">
        <v>135</v>
      </c>
      <c r="G26" s="114">
        <v>119</v>
      </c>
      <c r="H26" s="140">
        <v>124</v>
      </c>
      <c r="I26" s="115">
        <v>61</v>
      </c>
      <c r="J26" s="116">
        <v>49.193548387096776</v>
      </c>
    </row>
    <row r="27" spans="1:15" s="110" customFormat="1" ht="24.95" customHeight="1" x14ac:dyDescent="0.2">
      <c r="A27" s="193" t="s">
        <v>161</v>
      </c>
      <c r="B27" s="199" t="s">
        <v>162</v>
      </c>
      <c r="C27" s="113">
        <v>1.3549662712258665</v>
      </c>
      <c r="D27" s="115">
        <v>233</v>
      </c>
      <c r="E27" s="114">
        <v>230</v>
      </c>
      <c r="F27" s="114">
        <v>220</v>
      </c>
      <c r="G27" s="114">
        <v>221</v>
      </c>
      <c r="H27" s="140">
        <v>218</v>
      </c>
      <c r="I27" s="115">
        <v>15</v>
      </c>
      <c r="J27" s="116">
        <v>6.8807339449541285</v>
      </c>
    </row>
    <row r="28" spans="1:15" s="110" customFormat="1" ht="24.95" customHeight="1" x14ac:dyDescent="0.2">
      <c r="A28" s="193" t="s">
        <v>163</v>
      </c>
      <c r="B28" s="199" t="s">
        <v>164</v>
      </c>
      <c r="C28" s="113">
        <v>1.6689927890207026</v>
      </c>
      <c r="D28" s="115">
        <v>287</v>
      </c>
      <c r="E28" s="114">
        <v>286</v>
      </c>
      <c r="F28" s="114">
        <v>283</v>
      </c>
      <c r="G28" s="114">
        <v>279</v>
      </c>
      <c r="H28" s="140">
        <v>280</v>
      </c>
      <c r="I28" s="115">
        <v>7</v>
      </c>
      <c r="J28" s="116">
        <v>2.5</v>
      </c>
    </row>
    <row r="29" spans="1:15" s="110" customFormat="1" ht="24.95" customHeight="1" x14ac:dyDescent="0.2">
      <c r="A29" s="193">
        <v>86</v>
      </c>
      <c r="B29" s="199" t="s">
        <v>165</v>
      </c>
      <c r="C29" s="113">
        <v>7.3505466387531984</v>
      </c>
      <c r="D29" s="115">
        <v>1264</v>
      </c>
      <c r="E29" s="114">
        <v>1267</v>
      </c>
      <c r="F29" s="114">
        <v>1263</v>
      </c>
      <c r="G29" s="114">
        <v>1250</v>
      </c>
      <c r="H29" s="140">
        <v>1215</v>
      </c>
      <c r="I29" s="115">
        <v>49</v>
      </c>
      <c r="J29" s="116">
        <v>4.0329218106995883</v>
      </c>
    </row>
    <row r="30" spans="1:15" s="110" customFormat="1" ht="24.95" customHeight="1" x14ac:dyDescent="0.2">
      <c r="A30" s="193">
        <v>87.88</v>
      </c>
      <c r="B30" s="204" t="s">
        <v>166</v>
      </c>
      <c r="C30" s="113">
        <v>3.5415212840195394</v>
      </c>
      <c r="D30" s="115">
        <v>609</v>
      </c>
      <c r="E30" s="114">
        <v>614</v>
      </c>
      <c r="F30" s="114">
        <v>610</v>
      </c>
      <c r="G30" s="114">
        <v>596</v>
      </c>
      <c r="H30" s="140">
        <v>583</v>
      </c>
      <c r="I30" s="115">
        <v>26</v>
      </c>
      <c r="J30" s="116">
        <v>4.4596912521440819</v>
      </c>
    </row>
    <row r="31" spans="1:15" s="110" customFormat="1" ht="24.95" customHeight="1" x14ac:dyDescent="0.2">
      <c r="A31" s="193" t="s">
        <v>167</v>
      </c>
      <c r="B31" s="199" t="s">
        <v>168</v>
      </c>
      <c r="C31" s="113">
        <v>11.665503605489649</v>
      </c>
      <c r="D31" s="115">
        <v>2006</v>
      </c>
      <c r="E31" s="114">
        <v>2112</v>
      </c>
      <c r="F31" s="114">
        <v>2107</v>
      </c>
      <c r="G31" s="114">
        <v>2106</v>
      </c>
      <c r="H31" s="140">
        <v>2079</v>
      </c>
      <c r="I31" s="115">
        <v>-73</v>
      </c>
      <c r="J31" s="116">
        <v>-3.5113035113035114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0.72109792975110487</v>
      </c>
      <c r="D34" s="115">
        <v>124</v>
      </c>
      <c r="E34" s="114">
        <v>122</v>
      </c>
      <c r="F34" s="114">
        <v>132</v>
      </c>
      <c r="G34" s="114">
        <v>138</v>
      </c>
      <c r="H34" s="140">
        <v>127</v>
      </c>
      <c r="I34" s="115">
        <v>-3</v>
      </c>
      <c r="J34" s="116">
        <v>-2.3622047244094486</v>
      </c>
    </row>
    <row r="35" spans="1:10" s="110" customFormat="1" ht="24.95" customHeight="1" x14ac:dyDescent="0.2">
      <c r="A35" s="292" t="s">
        <v>171</v>
      </c>
      <c r="B35" s="293" t="s">
        <v>172</v>
      </c>
      <c r="C35" s="113">
        <v>13.21237497092347</v>
      </c>
      <c r="D35" s="115">
        <v>2272</v>
      </c>
      <c r="E35" s="114">
        <v>2359</v>
      </c>
      <c r="F35" s="114">
        <v>2346</v>
      </c>
      <c r="G35" s="114">
        <v>2388</v>
      </c>
      <c r="H35" s="140">
        <v>2389</v>
      </c>
      <c r="I35" s="115">
        <v>-117</v>
      </c>
      <c r="J35" s="116">
        <v>-4.8974466303892843</v>
      </c>
    </row>
    <row r="36" spans="1:10" s="110" customFormat="1" ht="24.95" customHeight="1" x14ac:dyDescent="0.2">
      <c r="A36" s="294" t="s">
        <v>173</v>
      </c>
      <c r="B36" s="295" t="s">
        <v>174</v>
      </c>
      <c r="C36" s="125">
        <v>86.066527099325427</v>
      </c>
      <c r="D36" s="143">
        <v>14800</v>
      </c>
      <c r="E36" s="144">
        <v>15528</v>
      </c>
      <c r="F36" s="144">
        <v>15486</v>
      </c>
      <c r="G36" s="144">
        <v>15357</v>
      </c>
      <c r="H36" s="145">
        <v>15234</v>
      </c>
      <c r="I36" s="143">
        <v>-434</v>
      </c>
      <c r="J36" s="146">
        <v>-2.8488906393593276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17196</v>
      </c>
      <c r="F11" s="264">
        <v>18009</v>
      </c>
      <c r="G11" s="264">
        <v>17964</v>
      </c>
      <c r="H11" s="264">
        <v>17883</v>
      </c>
      <c r="I11" s="265">
        <v>17750</v>
      </c>
      <c r="J11" s="263">
        <v>-554</v>
      </c>
      <c r="K11" s="266">
        <v>-3.1211267605633801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41.759711560828102</v>
      </c>
      <c r="E13" s="115">
        <v>7181</v>
      </c>
      <c r="F13" s="114">
        <v>7489</v>
      </c>
      <c r="G13" s="114">
        <v>7469</v>
      </c>
      <c r="H13" s="114">
        <v>7346</v>
      </c>
      <c r="I13" s="140">
        <v>7282</v>
      </c>
      <c r="J13" s="115">
        <v>-101</v>
      </c>
      <c r="K13" s="116">
        <v>-1.3869815984619609</v>
      </c>
    </row>
    <row r="14" spans="1:15" ht="15.95" customHeight="1" x14ac:dyDescent="0.2">
      <c r="A14" s="306" t="s">
        <v>230</v>
      </c>
      <c r="B14" s="307"/>
      <c r="C14" s="308"/>
      <c r="D14" s="113">
        <v>47.388927657594792</v>
      </c>
      <c r="E14" s="115">
        <v>8149</v>
      </c>
      <c r="F14" s="114">
        <v>8607</v>
      </c>
      <c r="G14" s="114">
        <v>8600</v>
      </c>
      <c r="H14" s="114">
        <v>8639</v>
      </c>
      <c r="I14" s="140">
        <v>8575</v>
      </c>
      <c r="J14" s="115">
        <v>-426</v>
      </c>
      <c r="K14" s="116">
        <v>-4.9679300291545188</v>
      </c>
    </row>
    <row r="15" spans="1:15" ht="15.95" customHeight="1" x14ac:dyDescent="0.2">
      <c r="A15" s="306" t="s">
        <v>231</v>
      </c>
      <c r="B15" s="307"/>
      <c r="C15" s="308"/>
      <c r="D15" s="113">
        <v>4.9779018376366597</v>
      </c>
      <c r="E15" s="115">
        <v>856</v>
      </c>
      <c r="F15" s="114">
        <v>871</v>
      </c>
      <c r="G15" s="114">
        <v>858</v>
      </c>
      <c r="H15" s="114">
        <v>838</v>
      </c>
      <c r="I15" s="140">
        <v>853</v>
      </c>
      <c r="J15" s="115">
        <v>3</v>
      </c>
      <c r="K15" s="116">
        <v>0.35169988276670572</v>
      </c>
    </row>
    <row r="16" spans="1:15" ht="15.95" customHeight="1" x14ac:dyDescent="0.2">
      <c r="A16" s="306" t="s">
        <v>232</v>
      </c>
      <c r="B16" s="307"/>
      <c r="C16" s="308"/>
      <c r="D16" s="113">
        <v>2.186555012793673</v>
      </c>
      <c r="E16" s="115">
        <v>376</v>
      </c>
      <c r="F16" s="114">
        <v>377</v>
      </c>
      <c r="G16" s="114">
        <v>372</v>
      </c>
      <c r="H16" s="114">
        <v>380</v>
      </c>
      <c r="I16" s="140">
        <v>369</v>
      </c>
      <c r="J16" s="115">
        <v>7</v>
      </c>
      <c r="K16" s="116">
        <v>1.897018970189702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0.57571528262386606</v>
      </c>
      <c r="E18" s="115">
        <v>99</v>
      </c>
      <c r="F18" s="114">
        <v>93</v>
      </c>
      <c r="G18" s="114">
        <v>102</v>
      </c>
      <c r="H18" s="114">
        <v>113</v>
      </c>
      <c r="I18" s="140">
        <v>105</v>
      </c>
      <c r="J18" s="115">
        <v>-6</v>
      </c>
      <c r="K18" s="116">
        <v>-5.7142857142857144</v>
      </c>
    </row>
    <row r="19" spans="1:11" ht="14.1" customHeight="1" x14ac:dyDescent="0.2">
      <c r="A19" s="306" t="s">
        <v>235</v>
      </c>
      <c r="B19" s="307" t="s">
        <v>236</v>
      </c>
      <c r="C19" s="308"/>
      <c r="D19" s="113">
        <v>0.36636427076064199</v>
      </c>
      <c r="E19" s="115">
        <v>63</v>
      </c>
      <c r="F19" s="114">
        <v>61</v>
      </c>
      <c r="G19" s="114">
        <v>67</v>
      </c>
      <c r="H19" s="114">
        <v>76</v>
      </c>
      <c r="I19" s="140">
        <v>70</v>
      </c>
      <c r="J19" s="115">
        <v>-7</v>
      </c>
      <c r="K19" s="116">
        <v>-10</v>
      </c>
    </row>
    <row r="20" spans="1:11" ht="14.1" customHeight="1" x14ac:dyDescent="0.2">
      <c r="A20" s="306">
        <v>12</v>
      </c>
      <c r="B20" s="307" t="s">
        <v>237</v>
      </c>
      <c r="C20" s="308"/>
      <c r="D20" s="113">
        <v>1.2677366829495231</v>
      </c>
      <c r="E20" s="115">
        <v>218</v>
      </c>
      <c r="F20" s="114">
        <v>221</v>
      </c>
      <c r="G20" s="114">
        <v>233</v>
      </c>
      <c r="H20" s="114">
        <v>233</v>
      </c>
      <c r="I20" s="140">
        <v>219</v>
      </c>
      <c r="J20" s="115">
        <v>-1</v>
      </c>
      <c r="K20" s="116">
        <v>-0.45662100456621002</v>
      </c>
    </row>
    <row r="21" spans="1:11" ht="14.1" customHeight="1" x14ac:dyDescent="0.2">
      <c r="A21" s="306">
        <v>21</v>
      </c>
      <c r="B21" s="307" t="s">
        <v>238</v>
      </c>
      <c r="C21" s="308"/>
      <c r="D21" s="113">
        <v>0.1860897883228658</v>
      </c>
      <c r="E21" s="115">
        <v>32</v>
      </c>
      <c r="F21" s="114">
        <v>38</v>
      </c>
      <c r="G21" s="114">
        <v>40</v>
      </c>
      <c r="H21" s="114">
        <v>35</v>
      </c>
      <c r="I21" s="140">
        <v>37</v>
      </c>
      <c r="J21" s="115">
        <v>-5</v>
      </c>
      <c r="K21" s="116">
        <v>-13.513513513513514</v>
      </c>
    </row>
    <row r="22" spans="1:11" ht="14.1" customHeight="1" x14ac:dyDescent="0.2">
      <c r="A22" s="306">
        <v>22</v>
      </c>
      <c r="B22" s="307" t="s">
        <v>239</v>
      </c>
      <c r="C22" s="308"/>
      <c r="D22" s="113">
        <v>0.31984182367992559</v>
      </c>
      <c r="E22" s="115">
        <v>55</v>
      </c>
      <c r="F22" s="114">
        <v>57</v>
      </c>
      <c r="G22" s="114">
        <v>55</v>
      </c>
      <c r="H22" s="114">
        <v>54</v>
      </c>
      <c r="I22" s="140">
        <v>54</v>
      </c>
      <c r="J22" s="115">
        <v>1</v>
      </c>
      <c r="K22" s="116">
        <v>1.8518518518518519</v>
      </c>
    </row>
    <row r="23" spans="1:11" ht="14.1" customHeight="1" x14ac:dyDescent="0.2">
      <c r="A23" s="306">
        <v>23</v>
      </c>
      <c r="B23" s="307" t="s">
        <v>240</v>
      </c>
      <c r="C23" s="308"/>
      <c r="D23" s="113">
        <v>0.20353570597813445</v>
      </c>
      <c r="E23" s="115">
        <v>35</v>
      </c>
      <c r="F23" s="114">
        <v>36</v>
      </c>
      <c r="G23" s="114">
        <v>39</v>
      </c>
      <c r="H23" s="114">
        <v>40</v>
      </c>
      <c r="I23" s="140">
        <v>37</v>
      </c>
      <c r="J23" s="115">
        <v>-2</v>
      </c>
      <c r="K23" s="116">
        <v>-5.4054054054054053</v>
      </c>
    </row>
    <row r="24" spans="1:11" ht="14.1" customHeight="1" x14ac:dyDescent="0.2">
      <c r="A24" s="306">
        <v>24</v>
      </c>
      <c r="B24" s="307" t="s">
        <v>241</v>
      </c>
      <c r="C24" s="308"/>
      <c r="D24" s="113">
        <v>1.3317050476855083</v>
      </c>
      <c r="E24" s="115">
        <v>229</v>
      </c>
      <c r="F24" s="114">
        <v>250</v>
      </c>
      <c r="G24" s="114">
        <v>246</v>
      </c>
      <c r="H24" s="114">
        <v>256</v>
      </c>
      <c r="I24" s="140">
        <v>262</v>
      </c>
      <c r="J24" s="115">
        <v>-33</v>
      </c>
      <c r="K24" s="116">
        <v>-12.595419847328245</v>
      </c>
    </row>
    <row r="25" spans="1:11" ht="14.1" customHeight="1" x14ac:dyDescent="0.2">
      <c r="A25" s="306">
        <v>25</v>
      </c>
      <c r="B25" s="307" t="s">
        <v>242</v>
      </c>
      <c r="C25" s="308"/>
      <c r="D25" s="113">
        <v>1.3375203535705977</v>
      </c>
      <c r="E25" s="115">
        <v>230</v>
      </c>
      <c r="F25" s="114">
        <v>281</v>
      </c>
      <c r="G25" s="114">
        <v>257</v>
      </c>
      <c r="H25" s="114">
        <v>266</v>
      </c>
      <c r="I25" s="140">
        <v>269</v>
      </c>
      <c r="J25" s="115">
        <v>-39</v>
      </c>
      <c r="K25" s="116">
        <v>-14.49814126394052</v>
      </c>
    </row>
    <row r="26" spans="1:11" ht="14.1" customHeight="1" x14ac:dyDescent="0.2">
      <c r="A26" s="306">
        <v>26</v>
      </c>
      <c r="B26" s="307" t="s">
        <v>243</v>
      </c>
      <c r="C26" s="308"/>
      <c r="D26" s="113">
        <v>0.87811118864852289</v>
      </c>
      <c r="E26" s="115">
        <v>151</v>
      </c>
      <c r="F26" s="114">
        <v>153</v>
      </c>
      <c r="G26" s="114">
        <v>157</v>
      </c>
      <c r="H26" s="114">
        <v>144</v>
      </c>
      <c r="I26" s="140">
        <v>150</v>
      </c>
      <c r="J26" s="115">
        <v>1</v>
      </c>
      <c r="K26" s="116">
        <v>0.66666666666666663</v>
      </c>
    </row>
    <row r="27" spans="1:11" ht="14.1" customHeight="1" x14ac:dyDescent="0.2">
      <c r="A27" s="306">
        <v>27</v>
      </c>
      <c r="B27" s="307" t="s">
        <v>244</v>
      </c>
      <c r="C27" s="308"/>
      <c r="D27" s="113">
        <v>0.38962549430100024</v>
      </c>
      <c r="E27" s="115">
        <v>67</v>
      </c>
      <c r="F27" s="114">
        <v>70</v>
      </c>
      <c r="G27" s="114">
        <v>70</v>
      </c>
      <c r="H27" s="114">
        <v>70</v>
      </c>
      <c r="I27" s="140">
        <v>65</v>
      </c>
      <c r="J27" s="115">
        <v>2</v>
      </c>
      <c r="K27" s="116">
        <v>3.0769230769230771</v>
      </c>
    </row>
    <row r="28" spans="1:11" ht="14.1" customHeight="1" x14ac:dyDescent="0.2">
      <c r="A28" s="306">
        <v>28</v>
      </c>
      <c r="B28" s="307" t="s">
        <v>245</v>
      </c>
      <c r="C28" s="308"/>
      <c r="D28" s="113">
        <v>0.24424284717376135</v>
      </c>
      <c r="E28" s="115">
        <v>42</v>
      </c>
      <c r="F28" s="114">
        <v>48</v>
      </c>
      <c r="G28" s="114">
        <v>46</v>
      </c>
      <c r="H28" s="114">
        <v>50</v>
      </c>
      <c r="I28" s="140">
        <v>51</v>
      </c>
      <c r="J28" s="115">
        <v>-9</v>
      </c>
      <c r="K28" s="116">
        <v>-17.647058823529413</v>
      </c>
    </row>
    <row r="29" spans="1:11" ht="14.1" customHeight="1" x14ac:dyDescent="0.2">
      <c r="A29" s="306">
        <v>29</v>
      </c>
      <c r="B29" s="307" t="s">
        <v>246</v>
      </c>
      <c r="C29" s="308"/>
      <c r="D29" s="113">
        <v>3.66364270760642</v>
      </c>
      <c r="E29" s="115">
        <v>630</v>
      </c>
      <c r="F29" s="114">
        <v>699</v>
      </c>
      <c r="G29" s="114">
        <v>705</v>
      </c>
      <c r="H29" s="114">
        <v>673</v>
      </c>
      <c r="I29" s="140">
        <v>671</v>
      </c>
      <c r="J29" s="115">
        <v>-41</v>
      </c>
      <c r="K29" s="116">
        <v>-6.1102831594634877</v>
      </c>
    </row>
    <row r="30" spans="1:11" ht="14.1" customHeight="1" x14ac:dyDescent="0.2">
      <c r="A30" s="306" t="s">
        <v>247</v>
      </c>
      <c r="B30" s="307" t="s">
        <v>248</v>
      </c>
      <c r="C30" s="308"/>
      <c r="D30" s="113">
        <v>0.66294487090020937</v>
      </c>
      <c r="E30" s="115">
        <v>114</v>
      </c>
      <c r="F30" s="114">
        <v>123</v>
      </c>
      <c r="G30" s="114" t="s">
        <v>513</v>
      </c>
      <c r="H30" s="114" t="s">
        <v>513</v>
      </c>
      <c r="I30" s="140" t="s">
        <v>513</v>
      </c>
      <c r="J30" s="115" t="s">
        <v>513</v>
      </c>
      <c r="K30" s="116" t="s">
        <v>513</v>
      </c>
    </row>
    <row r="31" spans="1:11" ht="14.1" customHeight="1" x14ac:dyDescent="0.2">
      <c r="A31" s="306" t="s">
        <v>249</v>
      </c>
      <c r="B31" s="307" t="s">
        <v>250</v>
      </c>
      <c r="C31" s="308"/>
      <c r="D31" s="113">
        <v>3.0006978367062107</v>
      </c>
      <c r="E31" s="115">
        <v>516</v>
      </c>
      <c r="F31" s="114">
        <v>576</v>
      </c>
      <c r="G31" s="114">
        <v>582</v>
      </c>
      <c r="H31" s="114">
        <v>548</v>
      </c>
      <c r="I31" s="140">
        <v>550</v>
      </c>
      <c r="J31" s="115">
        <v>-34</v>
      </c>
      <c r="K31" s="116">
        <v>-6.1818181818181817</v>
      </c>
    </row>
    <row r="32" spans="1:11" ht="14.1" customHeight="1" x14ac:dyDescent="0.2">
      <c r="A32" s="306">
        <v>31</v>
      </c>
      <c r="B32" s="307" t="s">
        <v>251</v>
      </c>
      <c r="C32" s="308"/>
      <c r="D32" s="113">
        <v>0.13375203535705979</v>
      </c>
      <c r="E32" s="115">
        <v>23</v>
      </c>
      <c r="F32" s="114">
        <v>24</v>
      </c>
      <c r="G32" s="114">
        <v>24</v>
      </c>
      <c r="H32" s="114">
        <v>23</v>
      </c>
      <c r="I32" s="140">
        <v>23</v>
      </c>
      <c r="J32" s="115">
        <v>0</v>
      </c>
      <c r="K32" s="116">
        <v>0</v>
      </c>
    </row>
    <row r="33" spans="1:11" ht="14.1" customHeight="1" x14ac:dyDescent="0.2">
      <c r="A33" s="306">
        <v>32</v>
      </c>
      <c r="B33" s="307" t="s">
        <v>252</v>
      </c>
      <c r="C33" s="308"/>
      <c r="D33" s="113">
        <v>1.3549662712258665</v>
      </c>
      <c r="E33" s="115">
        <v>233</v>
      </c>
      <c r="F33" s="114">
        <v>212</v>
      </c>
      <c r="G33" s="114">
        <v>217</v>
      </c>
      <c r="H33" s="114">
        <v>225</v>
      </c>
      <c r="I33" s="140">
        <v>231</v>
      </c>
      <c r="J33" s="115">
        <v>2</v>
      </c>
      <c r="K33" s="116">
        <v>0.86580086580086579</v>
      </c>
    </row>
    <row r="34" spans="1:11" ht="14.1" customHeight="1" x14ac:dyDescent="0.2">
      <c r="A34" s="306">
        <v>33</v>
      </c>
      <c r="B34" s="307" t="s">
        <v>253</v>
      </c>
      <c r="C34" s="308"/>
      <c r="D34" s="113">
        <v>0.65131425913003027</v>
      </c>
      <c r="E34" s="115">
        <v>112</v>
      </c>
      <c r="F34" s="114">
        <v>112</v>
      </c>
      <c r="G34" s="114">
        <v>112</v>
      </c>
      <c r="H34" s="114">
        <v>116</v>
      </c>
      <c r="I34" s="140">
        <v>113</v>
      </c>
      <c r="J34" s="115">
        <v>-1</v>
      </c>
      <c r="K34" s="116">
        <v>-0.88495575221238942</v>
      </c>
    </row>
    <row r="35" spans="1:11" ht="14.1" customHeight="1" x14ac:dyDescent="0.2">
      <c r="A35" s="306">
        <v>34</v>
      </c>
      <c r="B35" s="307" t="s">
        <v>254</v>
      </c>
      <c r="C35" s="308"/>
      <c r="D35" s="113">
        <v>4.1986508490346592</v>
      </c>
      <c r="E35" s="115">
        <v>722</v>
      </c>
      <c r="F35" s="114">
        <v>724</v>
      </c>
      <c r="G35" s="114">
        <v>712</v>
      </c>
      <c r="H35" s="114">
        <v>706</v>
      </c>
      <c r="I35" s="140">
        <v>705</v>
      </c>
      <c r="J35" s="115">
        <v>17</v>
      </c>
      <c r="K35" s="116">
        <v>2.4113475177304964</v>
      </c>
    </row>
    <row r="36" spans="1:11" ht="14.1" customHeight="1" x14ac:dyDescent="0.2">
      <c r="A36" s="306">
        <v>41</v>
      </c>
      <c r="B36" s="307" t="s">
        <v>255</v>
      </c>
      <c r="C36" s="308"/>
      <c r="D36" s="113">
        <v>0.104675505931612</v>
      </c>
      <c r="E36" s="115">
        <v>18</v>
      </c>
      <c r="F36" s="114">
        <v>18</v>
      </c>
      <c r="G36" s="114">
        <v>14</v>
      </c>
      <c r="H36" s="114">
        <v>13</v>
      </c>
      <c r="I36" s="140">
        <v>14</v>
      </c>
      <c r="J36" s="115">
        <v>4</v>
      </c>
      <c r="K36" s="116">
        <v>28.571428571428573</v>
      </c>
    </row>
    <row r="37" spans="1:11" ht="14.1" customHeight="1" x14ac:dyDescent="0.2">
      <c r="A37" s="306">
        <v>42</v>
      </c>
      <c r="B37" s="307" t="s">
        <v>256</v>
      </c>
      <c r="C37" s="308"/>
      <c r="D37" s="113">
        <v>1.7445917655268667E-2</v>
      </c>
      <c r="E37" s="115">
        <v>3</v>
      </c>
      <c r="F37" s="114">
        <v>5</v>
      </c>
      <c r="G37" s="114">
        <v>5</v>
      </c>
      <c r="H37" s="114" t="s">
        <v>513</v>
      </c>
      <c r="I37" s="140">
        <v>6</v>
      </c>
      <c r="J37" s="115">
        <v>-3</v>
      </c>
      <c r="K37" s="116">
        <v>-50</v>
      </c>
    </row>
    <row r="38" spans="1:11" ht="14.1" customHeight="1" x14ac:dyDescent="0.2">
      <c r="A38" s="306">
        <v>43</v>
      </c>
      <c r="B38" s="307" t="s">
        <v>257</v>
      </c>
      <c r="C38" s="308"/>
      <c r="D38" s="113">
        <v>0.34891835310537334</v>
      </c>
      <c r="E38" s="115">
        <v>60</v>
      </c>
      <c r="F38" s="114">
        <v>64</v>
      </c>
      <c r="G38" s="114">
        <v>66</v>
      </c>
      <c r="H38" s="114">
        <v>71</v>
      </c>
      <c r="I38" s="140">
        <v>61</v>
      </c>
      <c r="J38" s="115">
        <v>-1</v>
      </c>
      <c r="K38" s="116">
        <v>-1.639344262295082</v>
      </c>
    </row>
    <row r="39" spans="1:11" ht="14.1" customHeight="1" x14ac:dyDescent="0.2">
      <c r="A39" s="306">
        <v>51</v>
      </c>
      <c r="B39" s="307" t="s">
        <v>258</v>
      </c>
      <c r="C39" s="308"/>
      <c r="D39" s="113">
        <v>5.175622237729705</v>
      </c>
      <c r="E39" s="115">
        <v>890</v>
      </c>
      <c r="F39" s="114">
        <v>985</v>
      </c>
      <c r="G39" s="114">
        <v>918</v>
      </c>
      <c r="H39" s="114">
        <v>882</v>
      </c>
      <c r="I39" s="140">
        <v>893</v>
      </c>
      <c r="J39" s="115">
        <v>-3</v>
      </c>
      <c r="K39" s="116">
        <v>-0.33594624860022398</v>
      </c>
    </row>
    <row r="40" spans="1:11" ht="14.1" customHeight="1" x14ac:dyDescent="0.2">
      <c r="A40" s="306" t="s">
        <v>259</v>
      </c>
      <c r="B40" s="307" t="s">
        <v>260</v>
      </c>
      <c r="C40" s="308"/>
      <c r="D40" s="113">
        <v>4.9837171435217495</v>
      </c>
      <c r="E40" s="115">
        <v>857</v>
      </c>
      <c r="F40" s="114">
        <v>949</v>
      </c>
      <c r="G40" s="114">
        <v>882</v>
      </c>
      <c r="H40" s="114">
        <v>845</v>
      </c>
      <c r="I40" s="140">
        <v>854</v>
      </c>
      <c r="J40" s="115">
        <v>3</v>
      </c>
      <c r="K40" s="116">
        <v>0.35128805620608899</v>
      </c>
    </row>
    <row r="41" spans="1:11" ht="14.1" customHeight="1" x14ac:dyDescent="0.2">
      <c r="A41" s="306"/>
      <c r="B41" s="307" t="s">
        <v>261</v>
      </c>
      <c r="C41" s="308"/>
      <c r="D41" s="113">
        <v>4.3440334961618978</v>
      </c>
      <c r="E41" s="115">
        <v>747</v>
      </c>
      <c r="F41" s="114">
        <v>814</v>
      </c>
      <c r="G41" s="114">
        <v>749</v>
      </c>
      <c r="H41" s="114">
        <v>720</v>
      </c>
      <c r="I41" s="140">
        <v>727</v>
      </c>
      <c r="J41" s="115">
        <v>20</v>
      </c>
      <c r="K41" s="116">
        <v>2.7510316368638241</v>
      </c>
    </row>
    <row r="42" spans="1:11" ht="14.1" customHeight="1" x14ac:dyDescent="0.2">
      <c r="A42" s="306">
        <v>52</v>
      </c>
      <c r="B42" s="307" t="s">
        <v>262</v>
      </c>
      <c r="C42" s="308"/>
      <c r="D42" s="113">
        <v>4.9430100023261225</v>
      </c>
      <c r="E42" s="115">
        <v>850</v>
      </c>
      <c r="F42" s="114">
        <v>881</v>
      </c>
      <c r="G42" s="114">
        <v>855</v>
      </c>
      <c r="H42" s="114">
        <v>860</v>
      </c>
      <c r="I42" s="140">
        <v>856</v>
      </c>
      <c r="J42" s="115">
        <v>-6</v>
      </c>
      <c r="K42" s="116">
        <v>-0.7009345794392523</v>
      </c>
    </row>
    <row r="43" spans="1:11" ht="14.1" customHeight="1" x14ac:dyDescent="0.2">
      <c r="A43" s="306" t="s">
        <v>263</v>
      </c>
      <c r="B43" s="307" t="s">
        <v>264</v>
      </c>
      <c r="C43" s="308"/>
      <c r="D43" s="113">
        <v>4.8732263317050473</v>
      </c>
      <c r="E43" s="115">
        <v>838</v>
      </c>
      <c r="F43" s="114">
        <v>869</v>
      </c>
      <c r="G43" s="114">
        <v>845</v>
      </c>
      <c r="H43" s="114">
        <v>848</v>
      </c>
      <c r="I43" s="140">
        <v>841</v>
      </c>
      <c r="J43" s="115">
        <v>-3</v>
      </c>
      <c r="K43" s="116">
        <v>-0.356718192627824</v>
      </c>
    </row>
    <row r="44" spans="1:11" ht="14.1" customHeight="1" x14ac:dyDescent="0.2">
      <c r="A44" s="306">
        <v>53</v>
      </c>
      <c r="B44" s="307" t="s">
        <v>265</v>
      </c>
      <c r="C44" s="308"/>
      <c r="D44" s="113">
        <v>1.6282856478250756</v>
      </c>
      <c r="E44" s="115">
        <v>280</v>
      </c>
      <c r="F44" s="114">
        <v>283</v>
      </c>
      <c r="G44" s="114">
        <v>275</v>
      </c>
      <c r="H44" s="114">
        <v>268</v>
      </c>
      <c r="I44" s="140">
        <v>286</v>
      </c>
      <c r="J44" s="115">
        <v>-6</v>
      </c>
      <c r="K44" s="116">
        <v>-2.0979020979020979</v>
      </c>
    </row>
    <row r="45" spans="1:11" ht="14.1" customHeight="1" x14ac:dyDescent="0.2">
      <c r="A45" s="306" t="s">
        <v>266</v>
      </c>
      <c r="B45" s="307" t="s">
        <v>267</v>
      </c>
      <c r="C45" s="308"/>
      <c r="D45" s="113">
        <v>1.622470341939986</v>
      </c>
      <c r="E45" s="115">
        <v>279</v>
      </c>
      <c r="F45" s="114">
        <v>282</v>
      </c>
      <c r="G45" s="114">
        <v>274</v>
      </c>
      <c r="H45" s="114">
        <v>267</v>
      </c>
      <c r="I45" s="140">
        <v>285</v>
      </c>
      <c r="J45" s="115">
        <v>-6</v>
      </c>
      <c r="K45" s="116">
        <v>-2.1052631578947367</v>
      </c>
    </row>
    <row r="46" spans="1:11" ht="14.1" customHeight="1" x14ac:dyDescent="0.2">
      <c r="A46" s="306">
        <v>54</v>
      </c>
      <c r="B46" s="307" t="s">
        <v>268</v>
      </c>
      <c r="C46" s="308"/>
      <c r="D46" s="113">
        <v>18.783438008839266</v>
      </c>
      <c r="E46" s="115">
        <v>3230</v>
      </c>
      <c r="F46" s="114">
        <v>3315</v>
      </c>
      <c r="G46" s="114">
        <v>3351</v>
      </c>
      <c r="H46" s="114">
        <v>3315</v>
      </c>
      <c r="I46" s="140">
        <v>3356</v>
      </c>
      <c r="J46" s="115">
        <v>-126</v>
      </c>
      <c r="K46" s="116">
        <v>-3.7544696066746126</v>
      </c>
    </row>
    <row r="47" spans="1:11" ht="14.1" customHeight="1" x14ac:dyDescent="0.2">
      <c r="A47" s="306">
        <v>61</v>
      </c>
      <c r="B47" s="307" t="s">
        <v>269</v>
      </c>
      <c r="C47" s="308"/>
      <c r="D47" s="113">
        <v>0.54082344731332865</v>
      </c>
      <c r="E47" s="115">
        <v>93</v>
      </c>
      <c r="F47" s="114">
        <v>98</v>
      </c>
      <c r="G47" s="114">
        <v>101</v>
      </c>
      <c r="H47" s="114">
        <v>96</v>
      </c>
      <c r="I47" s="140">
        <v>96</v>
      </c>
      <c r="J47" s="115">
        <v>-3</v>
      </c>
      <c r="K47" s="116">
        <v>-3.125</v>
      </c>
    </row>
    <row r="48" spans="1:11" ht="14.1" customHeight="1" x14ac:dyDescent="0.2">
      <c r="A48" s="306">
        <v>62</v>
      </c>
      <c r="B48" s="307" t="s">
        <v>270</v>
      </c>
      <c r="C48" s="308"/>
      <c r="D48" s="113">
        <v>11.874854617352872</v>
      </c>
      <c r="E48" s="115">
        <v>2042</v>
      </c>
      <c r="F48" s="114">
        <v>2131</v>
      </c>
      <c r="G48" s="114">
        <v>2111</v>
      </c>
      <c r="H48" s="114">
        <v>2122</v>
      </c>
      <c r="I48" s="140">
        <v>2075</v>
      </c>
      <c r="J48" s="115">
        <v>-33</v>
      </c>
      <c r="K48" s="116">
        <v>-1.5903614457831325</v>
      </c>
    </row>
    <row r="49" spans="1:11" ht="14.1" customHeight="1" x14ac:dyDescent="0.2">
      <c r="A49" s="306">
        <v>63</v>
      </c>
      <c r="B49" s="307" t="s">
        <v>271</v>
      </c>
      <c r="C49" s="308"/>
      <c r="D49" s="113">
        <v>8.7694812747150497</v>
      </c>
      <c r="E49" s="115">
        <v>1508</v>
      </c>
      <c r="F49" s="114">
        <v>1778</v>
      </c>
      <c r="G49" s="114">
        <v>1852</v>
      </c>
      <c r="H49" s="114">
        <v>1886</v>
      </c>
      <c r="I49" s="140">
        <v>1815</v>
      </c>
      <c r="J49" s="115">
        <v>-307</v>
      </c>
      <c r="K49" s="116">
        <v>-16.914600550964188</v>
      </c>
    </row>
    <row r="50" spans="1:11" ht="14.1" customHeight="1" x14ac:dyDescent="0.2">
      <c r="A50" s="306" t="s">
        <v>272</v>
      </c>
      <c r="B50" s="307" t="s">
        <v>273</v>
      </c>
      <c r="C50" s="308"/>
      <c r="D50" s="113">
        <v>0.29076529425447778</v>
      </c>
      <c r="E50" s="115">
        <v>50</v>
      </c>
      <c r="F50" s="114">
        <v>67</v>
      </c>
      <c r="G50" s="114">
        <v>67</v>
      </c>
      <c r="H50" s="114">
        <v>74</v>
      </c>
      <c r="I50" s="140">
        <v>70</v>
      </c>
      <c r="J50" s="115">
        <v>-20</v>
      </c>
      <c r="K50" s="116">
        <v>-28.571428571428573</v>
      </c>
    </row>
    <row r="51" spans="1:11" ht="14.1" customHeight="1" x14ac:dyDescent="0.2">
      <c r="A51" s="306" t="s">
        <v>274</v>
      </c>
      <c r="B51" s="307" t="s">
        <v>275</v>
      </c>
      <c r="C51" s="308"/>
      <c r="D51" s="113">
        <v>8.2635496627122595</v>
      </c>
      <c r="E51" s="115">
        <v>1421</v>
      </c>
      <c r="F51" s="114">
        <v>1669</v>
      </c>
      <c r="G51" s="114">
        <v>1741</v>
      </c>
      <c r="H51" s="114">
        <v>1769</v>
      </c>
      <c r="I51" s="140">
        <v>1700</v>
      </c>
      <c r="J51" s="115">
        <v>-279</v>
      </c>
      <c r="K51" s="116">
        <v>-16.411764705882351</v>
      </c>
    </row>
    <row r="52" spans="1:11" ht="14.1" customHeight="1" x14ac:dyDescent="0.2">
      <c r="A52" s="306">
        <v>71</v>
      </c>
      <c r="B52" s="307" t="s">
        <v>276</v>
      </c>
      <c r="C52" s="308"/>
      <c r="D52" s="113">
        <v>13.22982088857874</v>
      </c>
      <c r="E52" s="115">
        <v>2275</v>
      </c>
      <c r="F52" s="114">
        <v>2330</v>
      </c>
      <c r="G52" s="114">
        <v>2320</v>
      </c>
      <c r="H52" s="114">
        <v>2287</v>
      </c>
      <c r="I52" s="140">
        <v>2260</v>
      </c>
      <c r="J52" s="115">
        <v>15</v>
      </c>
      <c r="K52" s="116">
        <v>0.66371681415929207</v>
      </c>
    </row>
    <row r="53" spans="1:11" ht="14.1" customHeight="1" x14ac:dyDescent="0.2">
      <c r="A53" s="306" t="s">
        <v>277</v>
      </c>
      <c r="B53" s="307" t="s">
        <v>278</v>
      </c>
      <c r="C53" s="308"/>
      <c r="D53" s="113">
        <v>1.0932775063968365</v>
      </c>
      <c r="E53" s="115">
        <v>188</v>
      </c>
      <c r="F53" s="114">
        <v>188</v>
      </c>
      <c r="G53" s="114">
        <v>182</v>
      </c>
      <c r="H53" s="114">
        <v>178</v>
      </c>
      <c r="I53" s="140">
        <v>180</v>
      </c>
      <c r="J53" s="115">
        <v>8</v>
      </c>
      <c r="K53" s="116">
        <v>4.4444444444444446</v>
      </c>
    </row>
    <row r="54" spans="1:11" ht="14.1" customHeight="1" x14ac:dyDescent="0.2">
      <c r="A54" s="306" t="s">
        <v>279</v>
      </c>
      <c r="B54" s="307" t="s">
        <v>280</v>
      </c>
      <c r="C54" s="308"/>
      <c r="D54" s="113">
        <v>11.706210746685276</v>
      </c>
      <c r="E54" s="115">
        <v>2013</v>
      </c>
      <c r="F54" s="114">
        <v>2069</v>
      </c>
      <c r="G54" s="114">
        <v>2065</v>
      </c>
      <c r="H54" s="114">
        <v>2037</v>
      </c>
      <c r="I54" s="140">
        <v>2007</v>
      </c>
      <c r="J54" s="115">
        <v>6</v>
      </c>
      <c r="K54" s="116">
        <v>0.29895366218236175</v>
      </c>
    </row>
    <row r="55" spans="1:11" ht="14.1" customHeight="1" x14ac:dyDescent="0.2">
      <c r="A55" s="306">
        <v>72</v>
      </c>
      <c r="B55" s="307" t="s">
        <v>281</v>
      </c>
      <c r="C55" s="308"/>
      <c r="D55" s="113">
        <v>1.3084438241451499</v>
      </c>
      <c r="E55" s="115">
        <v>225</v>
      </c>
      <c r="F55" s="114">
        <v>222</v>
      </c>
      <c r="G55" s="114">
        <v>213</v>
      </c>
      <c r="H55" s="114">
        <v>218</v>
      </c>
      <c r="I55" s="140">
        <v>217</v>
      </c>
      <c r="J55" s="115">
        <v>8</v>
      </c>
      <c r="K55" s="116">
        <v>3.6866359447004609</v>
      </c>
    </row>
    <row r="56" spans="1:11" ht="14.1" customHeight="1" x14ac:dyDescent="0.2">
      <c r="A56" s="306" t="s">
        <v>282</v>
      </c>
      <c r="B56" s="307" t="s">
        <v>283</v>
      </c>
      <c r="C56" s="308"/>
      <c r="D56" s="113">
        <v>0.1860897883228658</v>
      </c>
      <c r="E56" s="115">
        <v>32</v>
      </c>
      <c r="F56" s="114">
        <v>28</v>
      </c>
      <c r="G56" s="114">
        <v>29</v>
      </c>
      <c r="H56" s="114">
        <v>29</v>
      </c>
      <c r="I56" s="140">
        <v>27</v>
      </c>
      <c r="J56" s="115">
        <v>5</v>
      </c>
      <c r="K56" s="116">
        <v>18.518518518518519</v>
      </c>
    </row>
    <row r="57" spans="1:11" ht="14.1" customHeight="1" x14ac:dyDescent="0.2">
      <c r="A57" s="306" t="s">
        <v>284</v>
      </c>
      <c r="B57" s="307" t="s">
        <v>285</v>
      </c>
      <c r="C57" s="308"/>
      <c r="D57" s="113">
        <v>0.59897650616422426</v>
      </c>
      <c r="E57" s="115">
        <v>103</v>
      </c>
      <c r="F57" s="114">
        <v>106</v>
      </c>
      <c r="G57" s="114">
        <v>99</v>
      </c>
      <c r="H57" s="114">
        <v>103</v>
      </c>
      <c r="I57" s="140">
        <v>99</v>
      </c>
      <c r="J57" s="115">
        <v>4</v>
      </c>
      <c r="K57" s="116">
        <v>4.0404040404040407</v>
      </c>
    </row>
    <row r="58" spans="1:11" ht="14.1" customHeight="1" x14ac:dyDescent="0.2">
      <c r="A58" s="306">
        <v>73</v>
      </c>
      <c r="B58" s="307" t="s">
        <v>286</v>
      </c>
      <c r="C58" s="308"/>
      <c r="D58" s="113">
        <v>0.78506629448708998</v>
      </c>
      <c r="E58" s="115">
        <v>135</v>
      </c>
      <c r="F58" s="114">
        <v>133</v>
      </c>
      <c r="G58" s="114">
        <v>128</v>
      </c>
      <c r="H58" s="114">
        <v>131</v>
      </c>
      <c r="I58" s="140">
        <v>126</v>
      </c>
      <c r="J58" s="115">
        <v>9</v>
      </c>
      <c r="K58" s="116">
        <v>7.1428571428571432</v>
      </c>
    </row>
    <row r="59" spans="1:11" ht="14.1" customHeight="1" x14ac:dyDescent="0.2">
      <c r="A59" s="306" t="s">
        <v>287</v>
      </c>
      <c r="B59" s="307" t="s">
        <v>288</v>
      </c>
      <c r="C59" s="308"/>
      <c r="D59" s="113">
        <v>0.51174691788788085</v>
      </c>
      <c r="E59" s="115">
        <v>88</v>
      </c>
      <c r="F59" s="114">
        <v>86</v>
      </c>
      <c r="G59" s="114">
        <v>81</v>
      </c>
      <c r="H59" s="114">
        <v>83</v>
      </c>
      <c r="I59" s="140">
        <v>79</v>
      </c>
      <c r="J59" s="115">
        <v>9</v>
      </c>
      <c r="K59" s="116">
        <v>11.39240506329114</v>
      </c>
    </row>
    <row r="60" spans="1:11" ht="14.1" customHeight="1" x14ac:dyDescent="0.2">
      <c r="A60" s="306">
        <v>81</v>
      </c>
      <c r="B60" s="307" t="s">
        <v>289</v>
      </c>
      <c r="C60" s="308"/>
      <c r="D60" s="113">
        <v>3.977669225401256</v>
      </c>
      <c r="E60" s="115">
        <v>684</v>
      </c>
      <c r="F60" s="114">
        <v>691</v>
      </c>
      <c r="G60" s="114">
        <v>683</v>
      </c>
      <c r="H60" s="114">
        <v>677</v>
      </c>
      <c r="I60" s="140">
        <v>674</v>
      </c>
      <c r="J60" s="115">
        <v>10</v>
      </c>
      <c r="K60" s="116">
        <v>1.4836795252225519</v>
      </c>
    </row>
    <row r="61" spans="1:11" ht="14.1" customHeight="1" x14ac:dyDescent="0.2">
      <c r="A61" s="306" t="s">
        <v>290</v>
      </c>
      <c r="B61" s="307" t="s">
        <v>291</v>
      </c>
      <c r="C61" s="308"/>
      <c r="D61" s="113">
        <v>1.7562223772970458</v>
      </c>
      <c r="E61" s="115">
        <v>302</v>
      </c>
      <c r="F61" s="114">
        <v>309</v>
      </c>
      <c r="G61" s="114">
        <v>309</v>
      </c>
      <c r="H61" s="114">
        <v>310</v>
      </c>
      <c r="I61" s="140">
        <v>313</v>
      </c>
      <c r="J61" s="115">
        <v>-11</v>
      </c>
      <c r="K61" s="116">
        <v>-3.5143769968051117</v>
      </c>
    </row>
    <row r="62" spans="1:11" ht="14.1" customHeight="1" x14ac:dyDescent="0.2">
      <c r="A62" s="306" t="s">
        <v>292</v>
      </c>
      <c r="B62" s="307" t="s">
        <v>293</v>
      </c>
      <c r="C62" s="308"/>
      <c r="D62" s="113">
        <v>0.9595254710397767</v>
      </c>
      <c r="E62" s="115">
        <v>165</v>
      </c>
      <c r="F62" s="114">
        <v>159</v>
      </c>
      <c r="G62" s="114">
        <v>156</v>
      </c>
      <c r="H62" s="114">
        <v>154</v>
      </c>
      <c r="I62" s="140">
        <v>148</v>
      </c>
      <c r="J62" s="115">
        <v>17</v>
      </c>
      <c r="K62" s="116">
        <v>11.486486486486486</v>
      </c>
    </row>
    <row r="63" spans="1:11" ht="14.1" customHeight="1" x14ac:dyDescent="0.2">
      <c r="A63" s="306"/>
      <c r="B63" s="307" t="s">
        <v>294</v>
      </c>
      <c r="C63" s="308"/>
      <c r="D63" s="113">
        <v>0.80251221214235868</v>
      </c>
      <c r="E63" s="115">
        <v>138</v>
      </c>
      <c r="F63" s="114">
        <v>135</v>
      </c>
      <c r="G63" s="114">
        <v>134</v>
      </c>
      <c r="H63" s="114">
        <v>135</v>
      </c>
      <c r="I63" s="140">
        <v>130</v>
      </c>
      <c r="J63" s="115">
        <v>8</v>
      </c>
      <c r="K63" s="116">
        <v>6.1538461538461542</v>
      </c>
    </row>
    <row r="64" spans="1:11" ht="14.1" customHeight="1" x14ac:dyDescent="0.2">
      <c r="A64" s="306" t="s">
        <v>295</v>
      </c>
      <c r="B64" s="307" t="s">
        <v>296</v>
      </c>
      <c r="C64" s="308"/>
      <c r="D64" s="113">
        <v>3.4891835310537335E-2</v>
      </c>
      <c r="E64" s="115">
        <v>6</v>
      </c>
      <c r="F64" s="114">
        <v>6</v>
      </c>
      <c r="G64" s="114">
        <v>6</v>
      </c>
      <c r="H64" s="114">
        <v>7</v>
      </c>
      <c r="I64" s="140">
        <v>6</v>
      </c>
      <c r="J64" s="115">
        <v>0</v>
      </c>
      <c r="K64" s="116">
        <v>0</v>
      </c>
    </row>
    <row r="65" spans="1:11" ht="14.1" customHeight="1" x14ac:dyDescent="0.2">
      <c r="A65" s="306" t="s">
        <v>297</v>
      </c>
      <c r="B65" s="307" t="s">
        <v>298</v>
      </c>
      <c r="C65" s="308"/>
      <c r="D65" s="113">
        <v>0.81414282391253778</v>
      </c>
      <c r="E65" s="115">
        <v>140</v>
      </c>
      <c r="F65" s="114">
        <v>144</v>
      </c>
      <c r="G65" s="114">
        <v>144</v>
      </c>
      <c r="H65" s="114">
        <v>140</v>
      </c>
      <c r="I65" s="140">
        <v>145</v>
      </c>
      <c r="J65" s="115">
        <v>-5</v>
      </c>
      <c r="K65" s="116">
        <v>-3.4482758620689653</v>
      </c>
    </row>
    <row r="66" spans="1:11" ht="14.1" customHeight="1" x14ac:dyDescent="0.2">
      <c r="A66" s="306">
        <v>82</v>
      </c>
      <c r="B66" s="307" t="s">
        <v>299</v>
      </c>
      <c r="C66" s="308"/>
      <c r="D66" s="113">
        <v>2.250523377529658</v>
      </c>
      <c r="E66" s="115">
        <v>387</v>
      </c>
      <c r="F66" s="114">
        <v>406</v>
      </c>
      <c r="G66" s="114">
        <v>397</v>
      </c>
      <c r="H66" s="114">
        <v>400</v>
      </c>
      <c r="I66" s="140">
        <v>389</v>
      </c>
      <c r="J66" s="115">
        <v>-2</v>
      </c>
      <c r="K66" s="116">
        <v>-0.51413881748071977</v>
      </c>
    </row>
    <row r="67" spans="1:11" ht="14.1" customHeight="1" x14ac:dyDescent="0.2">
      <c r="A67" s="306" t="s">
        <v>300</v>
      </c>
      <c r="B67" s="307" t="s">
        <v>301</v>
      </c>
      <c r="C67" s="308"/>
      <c r="D67" s="113">
        <v>0.66876017678529887</v>
      </c>
      <c r="E67" s="115">
        <v>115</v>
      </c>
      <c r="F67" s="114">
        <v>112</v>
      </c>
      <c r="G67" s="114">
        <v>114</v>
      </c>
      <c r="H67" s="114">
        <v>108</v>
      </c>
      <c r="I67" s="140">
        <v>102</v>
      </c>
      <c r="J67" s="115">
        <v>13</v>
      </c>
      <c r="K67" s="116">
        <v>12.745098039215685</v>
      </c>
    </row>
    <row r="68" spans="1:11" ht="14.1" customHeight="1" x14ac:dyDescent="0.2">
      <c r="A68" s="306" t="s">
        <v>302</v>
      </c>
      <c r="B68" s="307" t="s">
        <v>303</v>
      </c>
      <c r="C68" s="308"/>
      <c r="D68" s="113">
        <v>1.0990928122819261</v>
      </c>
      <c r="E68" s="115">
        <v>189</v>
      </c>
      <c r="F68" s="114">
        <v>210</v>
      </c>
      <c r="G68" s="114">
        <v>198</v>
      </c>
      <c r="H68" s="114">
        <v>205</v>
      </c>
      <c r="I68" s="140">
        <v>202</v>
      </c>
      <c r="J68" s="115">
        <v>-13</v>
      </c>
      <c r="K68" s="116">
        <v>-6.435643564356436</v>
      </c>
    </row>
    <row r="69" spans="1:11" ht="14.1" customHeight="1" x14ac:dyDescent="0.2">
      <c r="A69" s="306">
        <v>83</v>
      </c>
      <c r="B69" s="307" t="s">
        <v>304</v>
      </c>
      <c r="C69" s="308"/>
      <c r="D69" s="113">
        <v>3.1053733426378227</v>
      </c>
      <c r="E69" s="115">
        <v>534</v>
      </c>
      <c r="F69" s="114">
        <v>521</v>
      </c>
      <c r="G69" s="114">
        <v>526</v>
      </c>
      <c r="H69" s="114">
        <v>512</v>
      </c>
      <c r="I69" s="140">
        <v>493</v>
      </c>
      <c r="J69" s="115">
        <v>41</v>
      </c>
      <c r="K69" s="116">
        <v>8.3164300202839758</v>
      </c>
    </row>
    <row r="70" spans="1:11" ht="14.1" customHeight="1" x14ac:dyDescent="0.2">
      <c r="A70" s="306" t="s">
        <v>305</v>
      </c>
      <c r="B70" s="307" t="s">
        <v>306</v>
      </c>
      <c r="C70" s="308"/>
      <c r="D70" s="113">
        <v>1.2212142358688067</v>
      </c>
      <c r="E70" s="115">
        <v>210</v>
      </c>
      <c r="F70" s="114">
        <v>207</v>
      </c>
      <c r="G70" s="114">
        <v>221</v>
      </c>
      <c r="H70" s="114">
        <v>209</v>
      </c>
      <c r="I70" s="140">
        <v>196</v>
      </c>
      <c r="J70" s="115">
        <v>14</v>
      </c>
      <c r="K70" s="116">
        <v>7.1428571428571432</v>
      </c>
    </row>
    <row r="71" spans="1:11" ht="14.1" customHeight="1" x14ac:dyDescent="0.2">
      <c r="A71" s="306"/>
      <c r="B71" s="307" t="s">
        <v>307</v>
      </c>
      <c r="C71" s="308"/>
      <c r="D71" s="113">
        <v>0.65131425913003027</v>
      </c>
      <c r="E71" s="115">
        <v>112</v>
      </c>
      <c r="F71" s="114">
        <v>111</v>
      </c>
      <c r="G71" s="114">
        <v>114</v>
      </c>
      <c r="H71" s="114">
        <v>103</v>
      </c>
      <c r="I71" s="140">
        <v>93</v>
      </c>
      <c r="J71" s="115">
        <v>19</v>
      </c>
      <c r="K71" s="116">
        <v>20.43010752688172</v>
      </c>
    </row>
    <row r="72" spans="1:11" ht="14.1" customHeight="1" x14ac:dyDescent="0.2">
      <c r="A72" s="306">
        <v>84</v>
      </c>
      <c r="B72" s="307" t="s">
        <v>308</v>
      </c>
      <c r="C72" s="308"/>
      <c r="D72" s="113">
        <v>1.4596417771574786</v>
      </c>
      <c r="E72" s="115">
        <v>251</v>
      </c>
      <c r="F72" s="114">
        <v>249</v>
      </c>
      <c r="G72" s="114">
        <v>239</v>
      </c>
      <c r="H72" s="114">
        <v>234</v>
      </c>
      <c r="I72" s="140">
        <v>236</v>
      </c>
      <c r="J72" s="115">
        <v>15</v>
      </c>
      <c r="K72" s="116">
        <v>6.3559322033898304</v>
      </c>
    </row>
    <row r="73" spans="1:11" ht="14.1" customHeight="1" x14ac:dyDescent="0.2">
      <c r="A73" s="306" t="s">
        <v>309</v>
      </c>
      <c r="B73" s="307" t="s">
        <v>310</v>
      </c>
      <c r="C73" s="308"/>
      <c r="D73" s="113">
        <v>4.6522447080716449E-2</v>
      </c>
      <c r="E73" s="115">
        <v>8</v>
      </c>
      <c r="F73" s="114">
        <v>9</v>
      </c>
      <c r="G73" s="114">
        <v>10</v>
      </c>
      <c r="H73" s="114">
        <v>9</v>
      </c>
      <c r="I73" s="140">
        <v>5</v>
      </c>
      <c r="J73" s="115">
        <v>3</v>
      </c>
      <c r="K73" s="116">
        <v>60</v>
      </c>
    </row>
    <row r="74" spans="1:11" ht="14.1" customHeight="1" x14ac:dyDescent="0.2">
      <c r="A74" s="306" t="s">
        <v>311</v>
      </c>
      <c r="B74" s="307" t="s">
        <v>312</v>
      </c>
      <c r="C74" s="308"/>
      <c r="D74" s="113">
        <v>5.2337752965805999E-2</v>
      </c>
      <c r="E74" s="115">
        <v>9</v>
      </c>
      <c r="F74" s="114">
        <v>5</v>
      </c>
      <c r="G74" s="114">
        <v>4</v>
      </c>
      <c r="H74" s="114">
        <v>6</v>
      </c>
      <c r="I74" s="140">
        <v>8</v>
      </c>
      <c r="J74" s="115">
        <v>1</v>
      </c>
      <c r="K74" s="116">
        <v>12.5</v>
      </c>
    </row>
    <row r="75" spans="1:11" ht="14.1" customHeight="1" x14ac:dyDescent="0.2">
      <c r="A75" s="306" t="s">
        <v>313</v>
      </c>
      <c r="B75" s="307" t="s">
        <v>314</v>
      </c>
      <c r="C75" s="308"/>
      <c r="D75" s="113">
        <v>3.4891835310537335E-2</v>
      </c>
      <c r="E75" s="115">
        <v>6</v>
      </c>
      <c r="F75" s="114">
        <v>3</v>
      </c>
      <c r="G75" s="114">
        <v>4</v>
      </c>
      <c r="H75" s="114">
        <v>3</v>
      </c>
      <c r="I75" s="140">
        <v>4</v>
      </c>
      <c r="J75" s="115">
        <v>2</v>
      </c>
      <c r="K75" s="116">
        <v>50</v>
      </c>
    </row>
    <row r="76" spans="1:11" ht="14.1" customHeight="1" x14ac:dyDescent="0.2">
      <c r="A76" s="306">
        <v>91</v>
      </c>
      <c r="B76" s="307" t="s">
        <v>315</v>
      </c>
      <c r="C76" s="308"/>
      <c r="D76" s="113">
        <v>6.3968364735985106E-2</v>
      </c>
      <c r="E76" s="115">
        <v>11</v>
      </c>
      <c r="F76" s="114">
        <v>12</v>
      </c>
      <c r="G76" s="114">
        <v>12</v>
      </c>
      <c r="H76" s="114">
        <v>12</v>
      </c>
      <c r="I76" s="140">
        <v>12</v>
      </c>
      <c r="J76" s="115">
        <v>-1</v>
      </c>
      <c r="K76" s="116">
        <v>-8.3333333333333339</v>
      </c>
    </row>
    <row r="77" spans="1:11" ht="14.1" customHeight="1" x14ac:dyDescent="0.2">
      <c r="A77" s="306">
        <v>92</v>
      </c>
      <c r="B77" s="307" t="s">
        <v>316</v>
      </c>
      <c r="C77" s="308"/>
      <c r="D77" s="113">
        <v>0.37799488253082114</v>
      </c>
      <c r="E77" s="115">
        <v>65</v>
      </c>
      <c r="F77" s="114">
        <v>65</v>
      </c>
      <c r="G77" s="114">
        <v>70</v>
      </c>
      <c r="H77" s="114">
        <v>64</v>
      </c>
      <c r="I77" s="140">
        <v>59</v>
      </c>
      <c r="J77" s="115">
        <v>6</v>
      </c>
      <c r="K77" s="116">
        <v>10.169491525423728</v>
      </c>
    </row>
    <row r="78" spans="1:11" ht="14.1" customHeight="1" x14ac:dyDescent="0.2">
      <c r="A78" s="306">
        <v>93</v>
      </c>
      <c r="B78" s="307" t="s">
        <v>317</v>
      </c>
      <c r="C78" s="308"/>
      <c r="D78" s="113">
        <v>9.8860200046522448E-2</v>
      </c>
      <c r="E78" s="115">
        <v>17</v>
      </c>
      <c r="F78" s="114">
        <v>17</v>
      </c>
      <c r="G78" s="114">
        <v>15</v>
      </c>
      <c r="H78" s="114">
        <v>15</v>
      </c>
      <c r="I78" s="140">
        <v>14</v>
      </c>
      <c r="J78" s="115">
        <v>3</v>
      </c>
      <c r="K78" s="116">
        <v>21.428571428571427</v>
      </c>
    </row>
    <row r="79" spans="1:11" ht="14.1" customHeight="1" x14ac:dyDescent="0.2">
      <c r="A79" s="306">
        <v>94</v>
      </c>
      <c r="B79" s="307" t="s">
        <v>318</v>
      </c>
      <c r="C79" s="308"/>
      <c r="D79" s="113">
        <v>0.71528262386601538</v>
      </c>
      <c r="E79" s="115">
        <v>123</v>
      </c>
      <c r="F79" s="114">
        <v>122</v>
      </c>
      <c r="G79" s="114">
        <v>133</v>
      </c>
      <c r="H79" s="114">
        <v>130</v>
      </c>
      <c r="I79" s="140">
        <v>149</v>
      </c>
      <c r="J79" s="115">
        <v>-26</v>
      </c>
      <c r="K79" s="116">
        <v>-17.449664429530202</v>
      </c>
    </row>
    <row r="80" spans="1:11" ht="14.1" customHeight="1" x14ac:dyDescent="0.2">
      <c r="A80" s="306" t="s">
        <v>319</v>
      </c>
      <c r="B80" s="307" t="s">
        <v>320</v>
      </c>
      <c r="C80" s="308"/>
      <c r="D80" s="113">
        <v>1.7445917655268667E-2</v>
      </c>
      <c r="E80" s="115">
        <v>3</v>
      </c>
      <c r="F80" s="114">
        <v>0</v>
      </c>
      <c r="G80" s="114">
        <v>0</v>
      </c>
      <c r="H80" s="114" t="s">
        <v>513</v>
      </c>
      <c r="I80" s="140">
        <v>0</v>
      </c>
      <c r="J80" s="115">
        <v>3</v>
      </c>
      <c r="K80" s="116" t="s">
        <v>514</v>
      </c>
    </row>
    <row r="81" spans="1:11" ht="14.1" customHeight="1" x14ac:dyDescent="0.2">
      <c r="A81" s="310" t="s">
        <v>321</v>
      </c>
      <c r="B81" s="311" t="s">
        <v>333</v>
      </c>
      <c r="C81" s="312"/>
      <c r="D81" s="125">
        <v>3.6869039311467784</v>
      </c>
      <c r="E81" s="143">
        <v>634</v>
      </c>
      <c r="F81" s="144">
        <v>665</v>
      </c>
      <c r="G81" s="144">
        <v>665</v>
      </c>
      <c r="H81" s="144">
        <v>680</v>
      </c>
      <c r="I81" s="145">
        <v>671</v>
      </c>
      <c r="J81" s="143">
        <v>-37</v>
      </c>
      <c r="K81" s="146">
        <v>-5.5141579731743668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4784</v>
      </c>
      <c r="G12" s="536">
        <v>3840</v>
      </c>
      <c r="H12" s="536">
        <v>6537</v>
      </c>
      <c r="I12" s="536">
        <v>4799</v>
      </c>
      <c r="J12" s="537">
        <v>5340</v>
      </c>
      <c r="K12" s="538">
        <v>-556</v>
      </c>
      <c r="L12" s="349">
        <v>-10.411985018726591</v>
      </c>
    </row>
    <row r="13" spans="1:17" s="110" customFormat="1" ht="15" customHeight="1" x14ac:dyDescent="0.2">
      <c r="A13" s="350" t="s">
        <v>344</v>
      </c>
      <c r="B13" s="351" t="s">
        <v>345</v>
      </c>
      <c r="C13" s="347"/>
      <c r="D13" s="347"/>
      <c r="E13" s="348"/>
      <c r="F13" s="536">
        <v>2906</v>
      </c>
      <c r="G13" s="536">
        <v>2035</v>
      </c>
      <c r="H13" s="536">
        <v>3864</v>
      </c>
      <c r="I13" s="536">
        <v>2825</v>
      </c>
      <c r="J13" s="537">
        <v>3327</v>
      </c>
      <c r="K13" s="538">
        <v>-421</v>
      </c>
      <c r="L13" s="349">
        <v>-12.654042681094079</v>
      </c>
    </row>
    <row r="14" spans="1:17" s="110" customFormat="1" ht="22.5" customHeight="1" x14ac:dyDescent="0.2">
      <c r="A14" s="350"/>
      <c r="B14" s="351" t="s">
        <v>346</v>
      </c>
      <c r="C14" s="347"/>
      <c r="D14" s="347"/>
      <c r="E14" s="348"/>
      <c r="F14" s="536">
        <v>1878</v>
      </c>
      <c r="G14" s="536">
        <v>1805</v>
      </c>
      <c r="H14" s="536">
        <v>2673</v>
      </c>
      <c r="I14" s="536">
        <v>1974</v>
      </c>
      <c r="J14" s="537">
        <v>2013</v>
      </c>
      <c r="K14" s="538">
        <v>-135</v>
      </c>
      <c r="L14" s="349">
        <v>-6.7064083457526085</v>
      </c>
    </row>
    <row r="15" spans="1:17" s="110" customFormat="1" ht="15" customHeight="1" x14ac:dyDescent="0.2">
      <c r="A15" s="350" t="s">
        <v>347</v>
      </c>
      <c r="B15" s="351" t="s">
        <v>108</v>
      </c>
      <c r="C15" s="347"/>
      <c r="D15" s="347"/>
      <c r="E15" s="348"/>
      <c r="F15" s="536">
        <v>1154</v>
      </c>
      <c r="G15" s="536">
        <v>1035</v>
      </c>
      <c r="H15" s="536">
        <v>2666</v>
      </c>
      <c r="I15" s="536">
        <v>1294</v>
      </c>
      <c r="J15" s="537">
        <v>1260</v>
      </c>
      <c r="K15" s="538">
        <v>-106</v>
      </c>
      <c r="L15" s="349">
        <v>-8.412698412698413</v>
      </c>
    </row>
    <row r="16" spans="1:17" s="110" customFormat="1" ht="15" customHeight="1" x14ac:dyDescent="0.2">
      <c r="A16" s="350"/>
      <c r="B16" s="351" t="s">
        <v>109</v>
      </c>
      <c r="C16" s="347"/>
      <c r="D16" s="347"/>
      <c r="E16" s="348"/>
      <c r="F16" s="536">
        <v>3183</v>
      </c>
      <c r="G16" s="536">
        <v>2462</v>
      </c>
      <c r="H16" s="536">
        <v>3379</v>
      </c>
      <c r="I16" s="536">
        <v>3029</v>
      </c>
      <c r="J16" s="537">
        <v>3574</v>
      </c>
      <c r="K16" s="538">
        <v>-391</v>
      </c>
      <c r="L16" s="349">
        <v>-10.940123111359821</v>
      </c>
    </row>
    <row r="17" spans="1:12" s="110" customFormat="1" ht="15" customHeight="1" x14ac:dyDescent="0.2">
      <c r="A17" s="350"/>
      <c r="B17" s="351" t="s">
        <v>110</v>
      </c>
      <c r="C17" s="347"/>
      <c r="D17" s="347"/>
      <c r="E17" s="348"/>
      <c r="F17" s="536">
        <v>390</v>
      </c>
      <c r="G17" s="536">
        <v>298</v>
      </c>
      <c r="H17" s="536">
        <v>447</v>
      </c>
      <c r="I17" s="536">
        <v>429</v>
      </c>
      <c r="J17" s="537">
        <v>466</v>
      </c>
      <c r="K17" s="538">
        <v>-76</v>
      </c>
      <c r="L17" s="349">
        <v>-16.309012875536482</v>
      </c>
    </row>
    <row r="18" spans="1:12" s="110" customFormat="1" ht="15" customHeight="1" x14ac:dyDescent="0.2">
      <c r="A18" s="350"/>
      <c r="B18" s="351" t="s">
        <v>111</v>
      </c>
      <c r="C18" s="347"/>
      <c r="D18" s="347"/>
      <c r="E18" s="348"/>
      <c r="F18" s="536">
        <v>57</v>
      </c>
      <c r="G18" s="536">
        <v>45</v>
      </c>
      <c r="H18" s="536">
        <v>45</v>
      </c>
      <c r="I18" s="536">
        <v>47</v>
      </c>
      <c r="J18" s="537">
        <v>40</v>
      </c>
      <c r="K18" s="538">
        <v>17</v>
      </c>
      <c r="L18" s="349">
        <v>42.5</v>
      </c>
    </row>
    <row r="19" spans="1:12" s="110" customFormat="1" ht="15" customHeight="1" x14ac:dyDescent="0.2">
      <c r="A19" s="118" t="s">
        <v>113</v>
      </c>
      <c r="B19" s="119" t="s">
        <v>181</v>
      </c>
      <c r="C19" s="347"/>
      <c r="D19" s="347"/>
      <c r="E19" s="348"/>
      <c r="F19" s="536">
        <v>3282</v>
      </c>
      <c r="G19" s="536">
        <v>2552</v>
      </c>
      <c r="H19" s="536">
        <v>4974</v>
      </c>
      <c r="I19" s="536">
        <v>3243</v>
      </c>
      <c r="J19" s="537">
        <v>3791</v>
      </c>
      <c r="K19" s="538">
        <v>-509</v>
      </c>
      <c r="L19" s="349">
        <v>-13.426536533896069</v>
      </c>
    </row>
    <row r="20" spans="1:12" s="110" customFormat="1" ht="15" customHeight="1" x14ac:dyDescent="0.2">
      <c r="A20" s="118"/>
      <c r="B20" s="119" t="s">
        <v>182</v>
      </c>
      <c r="C20" s="347"/>
      <c r="D20" s="347"/>
      <c r="E20" s="348"/>
      <c r="F20" s="536">
        <v>1502</v>
      </c>
      <c r="G20" s="536">
        <v>1288</v>
      </c>
      <c r="H20" s="536">
        <v>1563</v>
      </c>
      <c r="I20" s="536">
        <v>1556</v>
      </c>
      <c r="J20" s="537">
        <v>1549</v>
      </c>
      <c r="K20" s="538">
        <v>-47</v>
      </c>
      <c r="L20" s="349">
        <v>-3.0342156229825692</v>
      </c>
    </row>
    <row r="21" spans="1:12" s="110" customFormat="1" ht="15" customHeight="1" x14ac:dyDescent="0.2">
      <c r="A21" s="118" t="s">
        <v>113</v>
      </c>
      <c r="B21" s="119" t="s">
        <v>116</v>
      </c>
      <c r="C21" s="347"/>
      <c r="D21" s="347"/>
      <c r="E21" s="348"/>
      <c r="F21" s="536">
        <v>3564</v>
      </c>
      <c r="G21" s="536">
        <v>2736</v>
      </c>
      <c r="H21" s="536">
        <v>4943</v>
      </c>
      <c r="I21" s="536">
        <v>3395</v>
      </c>
      <c r="J21" s="537">
        <v>3826</v>
      </c>
      <c r="K21" s="538">
        <v>-262</v>
      </c>
      <c r="L21" s="349">
        <v>-6.8478829064296916</v>
      </c>
    </row>
    <row r="22" spans="1:12" s="110" customFormat="1" ht="15" customHeight="1" x14ac:dyDescent="0.2">
      <c r="A22" s="118"/>
      <c r="B22" s="119" t="s">
        <v>117</v>
      </c>
      <c r="C22" s="347"/>
      <c r="D22" s="347"/>
      <c r="E22" s="348"/>
      <c r="F22" s="536">
        <v>1218</v>
      </c>
      <c r="G22" s="536">
        <v>1103</v>
      </c>
      <c r="H22" s="536">
        <v>1584</v>
      </c>
      <c r="I22" s="536">
        <v>1401</v>
      </c>
      <c r="J22" s="537">
        <v>1510</v>
      </c>
      <c r="K22" s="538">
        <v>-292</v>
      </c>
      <c r="L22" s="349">
        <v>-19.337748344370862</v>
      </c>
    </row>
    <row r="23" spans="1:12" s="110" customFormat="1" ht="15" customHeight="1" x14ac:dyDescent="0.2">
      <c r="A23" s="352" t="s">
        <v>347</v>
      </c>
      <c r="B23" s="353" t="s">
        <v>193</v>
      </c>
      <c r="C23" s="354"/>
      <c r="D23" s="354"/>
      <c r="E23" s="355"/>
      <c r="F23" s="539">
        <v>111</v>
      </c>
      <c r="G23" s="539">
        <v>341</v>
      </c>
      <c r="H23" s="539">
        <v>1344</v>
      </c>
      <c r="I23" s="539">
        <v>121</v>
      </c>
      <c r="J23" s="540">
        <v>100</v>
      </c>
      <c r="K23" s="541">
        <v>11</v>
      </c>
      <c r="L23" s="356">
        <v>11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36.200000000000003</v>
      </c>
      <c r="G25" s="542">
        <v>37.5</v>
      </c>
      <c r="H25" s="542">
        <v>42.3</v>
      </c>
      <c r="I25" s="542">
        <v>39.6</v>
      </c>
      <c r="J25" s="542">
        <v>38.799999999999997</v>
      </c>
      <c r="K25" s="543" t="s">
        <v>349</v>
      </c>
      <c r="L25" s="364">
        <v>-2.5999999999999943</v>
      </c>
    </row>
    <row r="26" spans="1:12" s="110" customFormat="1" ht="15" customHeight="1" x14ac:dyDescent="0.2">
      <c r="A26" s="365" t="s">
        <v>105</v>
      </c>
      <c r="B26" s="366" t="s">
        <v>345</v>
      </c>
      <c r="C26" s="362"/>
      <c r="D26" s="362"/>
      <c r="E26" s="363"/>
      <c r="F26" s="542">
        <v>37.4</v>
      </c>
      <c r="G26" s="542">
        <v>36.6</v>
      </c>
      <c r="H26" s="542">
        <v>40.9</v>
      </c>
      <c r="I26" s="542">
        <v>39</v>
      </c>
      <c r="J26" s="544">
        <v>39.5</v>
      </c>
      <c r="K26" s="543" t="s">
        <v>349</v>
      </c>
      <c r="L26" s="364">
        <v>-2.1000000000000014</v>
      </c>
    </row>
    <row r="27" spans="1:12" s="110" customFormat="1" ht="15" customHeight="1" x14ac:dyDescent="0.2">
      <c r="A27" s="365"/>
      <c r="B27" s="366" t="s">
        <v>346</v>
      </c>
      <c r="C27" s="362"/>
      <c r="D27" s="362"/>
      <c r="E27" s="363"/>
      <c r="F27" s="542">
        <v>34.5</v>
      </c>
      <c r="G27" s="542">
        <v>38.5</v>
      </c>
      <c r="H27" s="542">
        <v>44.5</v>
      </c>
      <c r="I27" s="542">
        <v>40.6</v>
      </c>
      <c r="J27" s="542">
        <v>37.700000000000003</v>
      </c>
      <c r="K27" s="543" t="s">
        <v>349</v>
      </c>
      <c r="L27" s="364">
        <v>-3.2000000000000028</v>
      </c>
    </row>
    <row r="28" spans="1:12" s="110" customFormat="1" ht="15" customHeight="1" x14ac:dyDescent="0.2">
      <c r="A28" s="365" t="s">
        <v>113</v>
      </c>
      <c r="B28" s="366" t="s">
        <v>108</v>
      </c>
      <c r="C28" s="362"/>
      <c r="D28" s="362"/>
      <c r="E28" s="363"/>
      <c r="F28" s="542">
        <v>46.6</v>
      </c>
      <c r="G28" s="542">
        <v>46.8</v>
      </c>
      <c r="H28" s="542">
        <v>50.4</v>
      </c>
      <c r="I28" s="542">
        <v>46.9</v>
      </c>
      <c r="J28" s="542">
        <v>47.7</v>
      </c>
      <c r="K28" s="543" t="s">
        <v>349</v>
      </c>
      <c r="L28" s="364">
        <v>-1.1000000000000014</v>
      </c>
    </row>
    <row r="29" spans="1:12" s="110" customFormat="1" ht="11.25" x14ac:dyDescent="0.2">
      <c r="A29" s="365"/>
      <c r="B29" s="366" t="s">
        <v>109</v>
      </c>
      <c r="C29" s="362"/>
      <c r="D29" s="362"/>
      <c r="E29" s="363"/>
      <c r="F29" s="542">
        <v>33.9</v>
      </c>
      <c r="G29" s="542">
        <v>35.700000000000003</v>
      </c>
      <c r="H29" s="542">
        <v>40.299999999999997</v>
      </c>
      <c r="I29" s="542">
        <v>37.6</v>
      </c>
      <c r="J29" s="544">
        <v>37.5</v>
      </c>
      <c r="K29" s="543" t="s">
        <v>349</v>
      </c>
      <c r="L29" s="364">
        <v>-3.6000000000000014</v>
      </c>
    </row>
    <row r="30" spans="1:12" s="110" customFormat="1" ht="15" customHeight="1" x14ac:dyDescent="0.2">
      <c r="A30" s="365"/>
      <c r="B30" s="366" t="s">
        <v>110</v>
      </c>
      <c r="C30" s="362"/>
      <c r="D30" s="362"/>
      <c r="E30" s="363"/>
      <c r="F30" s="542">
        <v>27.5</v>
      </c>
      <c r="G30" s="542">
        <v>28.3</v>
      </c>
      <c r="H30" s="542">
        <v>34.799999999999997</v>
      </c>
      <c r="I30" s="542">
        <v>33.5</v>
      </c>
      <c r="J30" s="542">
        <v>27.5</v>
      </c>
      <c r="K30" s="543" t="s">
        <v>349</v>
      </c>
      <c r="L30" s="364">
        <v>0</v>
      </c>
    </row>
    <row r="31" spans="1:12" s="110" customFormat="1" ht="15" customHeight="1" x14ac:dyDescent="0.2">
      <c r="A31" s="365"/>
      <c r="B31" s="366" t="s">
        <v>111</v>
      </c>
      <c r="C31" s="362"/>
      <c r="D31" s="362"/>
      <c r="E31" s="363"/>
      <c r="F31" s="542">
        <v>35.1</v>
      </c>
      <c r="G31" s="542">
        <v>31.1</v>
      </c>
      <c r="H31" s="542">
        <v>35.6</v>
      </c>
      <c r="I31" s="542">
        <v>40.4</v>
      </c>
      <c r="J31" s="542">
        <v>32.5</v>
      </c>
      <c r="K31" s="543" t="s">
        <v>349</v>
      </c>
      <c r="L31" s="364">
        <v>2.6000000000000014</v>
      </c>
    </row>
    <row r="32" spans="1:12" s="110" customFormat="1" ht="15" customHeight="1" x14ac:dyDescent="0.2">
      <c r="A32" s="367" t="s">
        <v>113</v>
      </c>
      <c r="B32" s="368" t="s">
        <v>181</v>
      </c>
      <c r="C32" s="362"/>
      <c r="D32" s="362"/>
      <c r="E32" s="363"/>
      <c r="F32" s="542">
        <v>37</v>
      </c>
      <c r="G32" s="542">
        <v>37.5</v>
      </c>
      <c r="H32" s="542">
        <v>42.7</v>
      </c>
      <c r="I32" s="542">
        <v>40</v>
      </c>
      <c r="J32" s="544">
        <v>41.3</v>
      </c>
      <c r="K32" s="543" t="s">
        <v>349</v>
      </c>
      <c r="L32" s="364">
        <v>-4.2999999999999972</v>
      </c>
    </row>
    <row r="33" spans="1:12" s="110" customFormat="1" ht="15" customHeight="1" x14ac:dyDescent="0.2">
      <c r="A33" s="367"/>
      <c r="B33" s="368" t="s">
        <v>182</v>
      </c>
      <c r="C33" s="362"/>
      <c r="D33" s="362"/>
      <c r="E33" s="363"/>
      <c r="F33" s="542">
        <v>34.5</v>
      </c>
      <c r="G33" s="542">
        <v>37.5</v>
      </c>
      <c r="H33" s="542">
        <v>41.6</v>
      </c>
      <c r="I33" s="542">
        <v>38.799999999999997</v>
      </c>
      <c r="J33" s="542">
        <v>32.9</v>
      </c>
      <c r="K33" s="543" t="s">
        <v>349</v>
      </c>
      <c r="L33" s="364">
        <v>1.6000000000000014</v>
      </c>
    </row>
    <row r="34" spans="1:12" s="369" customFormat="1" ht="15" customHeight="1" x14ac:dyDescent="0.2">
      <c r="A34" s="367" t="s">
        <v>113</v>
      </c>
      <c r="B34" s="368" t="s">
        <v>116</v>
      </c>
      <c r="C34" s="362"/>
      <c r="D34" s="362"/>
      <c r="E34" s="363"/>
      <c r="F34" s="542">
        <v>34.799999999999997</v>
      </c>
      <c r="G34" s="542">
        <v>35.9</v>
      </c>
      <c r="H34" s="542">
        <v>42.4</v>
      </c>
      <c r="I34" s="542">
        <v>37.9</v>
      </c>
      <c r="J34" s="542">
        <v>37.1</v>
      </c>
      <c r="K34" s="543" t="s">
        <v>349</v>
      </c>
      <c r="L34" s="364">
        <v>-2.3000000000000043</v>
      </c>
    </row>
    <row r="35" spans="1:12" s="369" customFormat="1" ht="11.25" x14ac:dyDescent="0.2">
      <c r="A35" s="370"/>
      <c r="B35" s="371" t="s">
        <v>117</v>
      </c>
      <c r="C35" s="372"/>
      <c r="D35" s="372"/>
      <c r="E35" s="373"/>
      <c r="F35" s="545">
        <v>40.299999999999997</v>
      </c>
      <c r="G35" s="545">
        <v>41</v>
      </c>
      <c r="H35" s="545">
        <v>42.2</v>
      </c>
      <c r="I35" s="545">
        <v>43.6</v>
      </c>
      <c r="J35" s="546">
        <v>43.1</v>
      </c>
      <c r="K35" s="547" t="s">
        <v>349</v>
      </c>
      <c r="L35" s="374">
        <v>-2.8000000000000043</v>
      </c>
    </row>
    <row r="36" spans="1:12" s="369" customFormat="1" ht="15.95" customHeight="1" x14ac:dyDescent="0.2">
      <c r="A36" s="375" t="s">
        <v>350</v>
      </c>
      <c r="B36" s="376"/>
      <c r="C36" s="377"/>
      <c r="D36" s="376"/>
      <c r="E36" s="378"/>
      <c r="F36" s="548">
        <v>4648</v>
      </c>
      <c r="G36" s="548">
        <v>3443</v>
      </c>
      <c r="H36" s="548">
        <v>4930</v>
      </c>
      <c r="I36" s="548">
        <v>4649</v>
      </c>
      <c r="J36" s="548">
        <v>5200</v>
      </c>
      <c r="K36" s="549">
        <v>-552</v>
      </c>
      <c r="L36" s="380">
        <v>-10.615384615384615</v>
      </c>
    </row>
    <row r="37" spans="1:12" s="369" customFormat="1" ht="15.95" customHeight="1" x14ac:dyDescent="0.2">
      <c r="A37" s="381"/>
      <c r="B37" s="382" t="s">
        <v>113</v>
      </c>
      <c r="C37" s="382" t="s">
        <v>351</v>
      </c>
      <c r="D37" s="382"/>
      <c r="E37" s="383"/>
      <c r="F37" s="548">
        <v>1684</v>
      </c>
      <c r="G37" s="548">
        <v>1290</v>
      </c>
      <c r="H37" s="548">
        <v>2087</v>
      </c>
      <c r="I37" s="548">
        <v>1842</v>
      </c>
      <c r="J37" s="548">
        <v>2020</v>
      </c>
      <c r="K37" s="549">
        <v>-336</v>
      </c>
      <c r="L37" s="380">
        <v>-16.633663366336634</v>
      </c>
    </row>
    <row r="38" spans="1:12" s="369" customFormat="1" ht="15.95" customHeight="1" x14ac:dyDescent="0.2">
      <c r="A38" s="381"/>
      <c r="B38" s="384" t="s">
        <v>105</v>
      </c>
      <c r="C38" s="384" t="s">
        <v>106</v>
      </c>
      <c r="D38" s="385"/>
      <c r="E38" s="383"/>
      <c r="F38" s="548">
        <v>2838</v>
      </c>
      <c r="G38" s="548">
        <v>1860</v>
      </c>
      <c r="H38" s="548">
        <v>2950</v>
      </c>
      <c r="I38" s="548">
        <v>2763</v>
      </c>
      <c r="J38" s="550">
        <v>3266</v>
      </c>
      <c r="K38" s="549">
        <v>-428</v>
      </c>
      <c r="L38" s="380">
        <v>-13.104715248009798</v>
      </c>
    </row>
    <row r="39" spans="1:12" s="369" customFormat="1" ht="15.95" customHeight="1" x14ac:dyDescent="0.2">
      <c r="A39" s="381"/>
      <c r="B39" s="385"/>
      <c r="C39" s="382" t="s">
        <v>352</v>
      </c>
      <c r="D39" s="385"/>
      <c r="E39" s="383"/>
      <c r="F39" s="548">
        <v>1060</v>
      </c>
      <c r="G39" s="548">
        <v>681</v>
      </c>
      <c r="H39" s="548">
        <v>1206</v>
      </c>
      <c r="I39" s="548">
        <v>1077</v>
      </c>
      <c r="J39" s="548">
        <v>1290</v>
      </c>
      <c r="K39" s="549">
        <v>-230</v>
      </c>
      <c r="L39" s="380">
        <v>-17.829457364341085</v>
      </c>
    </row>
    <row r="40" spans="1:12" s="369" customFormat="1" ht="15.95" customHeight="1" x14ac:dyDescent="0.2">
      <c r="A40" s="381"/>
      <c r="B40" s="384"/>
      <c r="C40" s="384" t="s">
        <v>107</v>
      </c>
      <c r="D40" s="385"/>
      <c r="E40" s="383"/>
      <c r="F40" s="548">
        <v>1810</v>
      </c>
      <c r="G40" s="548">
        <v>1583</v>
      </c>
      <c r="H40" s="548">
        <v>1980</v>
      </c>
      <c r="I40" s="548">
        <v>1886</v>
      </c>
      <c r="J40" s="548">
        <v>1934</v>
      </c>
      <c r="K40" s="549">
        <v>-124</v>
      </c>
      <c r="L40" s="380">
        <v>-6.4115822130299893</v>
      </c>
    </row>
    <row r="41" spans="1:12" s="369" customFormat="1" ht="24" customHeight="1" x14ac:dyDescent="0.2">
      <c r="A41" s="381"/>
      <c r="B41" s="385"/>
      <c r="C41" s="382" t="s">
        <v>352</v>
      </c>
      <c r="D41" s="385"/>
      <c r="E41" s="383"/>
      <c r="F41" s="548">
        <v>624</v>
      </c>
      <c r="G41" s="548">
        <v>609</v>
      </c>
      <c r="H41" s="548">
        <v>881</v>
      </c>
      <c r="I41" s="548">
        <v>765</v>
      </c>
      <c r="J41" s="550">
        <v>730</v>
      </c>
      <c r="K41" s="549">
        <v>-106</v>
      </c>
      <c r="L41" s="380">
        <v>-14.520547945205479</v>
      </c>
    </row>
    <row r="42" spans="1:12" s="110" customFormat="1" ht="15" customHeight="1" x14ac:dyDescent="0.2">
      <c r="A42" s="381"/>
      <c r="B42" s="384" t="s">
        <v>113</v>
      </c>
      <c r="C42" s="384" t="s">
        <v>353</v>
      </c>
      <c r="D42" s="385"/>
      <c r="E42" s="383"/>
      <c r="F42" s="548">
        <v>1053</v>
      </c>
      <c r="G42" s="548">
        <v>754</v>
      </c>
      <c r="H42" s="548">
        <v>1243</v>
      </c>
      <c r="I42" s="548">
        <v>1176</v>
      </c>
      <c r="J42" s="548">
        <v>1150</v>
      </c>
      <c r="K42" s="549">
        <v>-97</v>
      </c>
      <c r="L42" s="380">
        <v>-8.4347826086956523</v>
      </c>
    </row>
    <row r="43" spans="1:12" s="110" customFormat="1" ht="15" customHeight="1" x14ac:dyDescent="0.2">
      <c r="A43" s="381"/>
      <c r="B43" s="385"/>
      <c r="C43" s="382" t="s">
        <v>352</v>
      </c>
      <c r="D43" s="385"/>
      <c r="E43" s="383"/>
      <c r="F43" s="548">
        <v>491</v>
      </c>
      <c r="G43" s="548">
        <v>353</v>
      </c>
      <c r="H43" s="548">
        <v>627</v>
      </c>
      <c r="I43" s="548">
        <v>552</v>
      </c>
      <c r="J43" s="548">
        <v>549</v>
      </c>
      <c r="K43" s="549">
        <v>-58</v>
      </c>
      <c r="L43" s="380">
        <v>-10.564663023679417</v>
      </c>
    </row>
    <row r="44" spans="1:12" s="110" customFormat="1" ht="15" customHeight="1" x14ac:dyDescent="0.2">
      <c r="A44" s="381"/>
      <c r="B44" s="384"/>
      <c r="C44" s="366" t="s">
        <v>109</v>
      </c>
      <c r="D44" s="385"/>
      <c r="E44" s="383"/>
      <c r="F44" s="548">
        <v>3149</v>
      </c>
      <c r="G44" s="548">
        <v>2351</v>
      </c>
      <c r="H44" s="548">
        <v>3196</v>
      </c>
      <c r="I44" s="548">
        <v>2999</v>
      </c>
      <c r="J44" s="550">
        <v>3544</v>
      </c>
      <c r="K44" s="549">
        <v>-395</v>
      </c>
      <c r="L44" s="380">
        <v>-11.145598194130926</v>
      </c>
    </row>
    <row r="45" spans="1:12" s="110" customFormat="1" ht="15" customHeight="1" x14ac:dyDescent="0.2">
      <c r="A45" s="381"/>
      <c r="B45" s="385"/>
      <c r="C45" s="382" t="s">
        <v>352</v>
      </c>
      <c r="D45" s="385"/>
      <c r="E45" s="383"/>
      <c r="F45" s="548">
        <v>1066</v>
      </c>
      <c r="G45" s="548">
        <v>840</v>
      </c>
      <c r="H45" s="548">
        <v>1289</v>
      </c>
      <c r="I45" s="548">
        <v>1128</v>
      </c>
      <c r="J45" s="548">
        <v>1330</v>
      </c>
      <c r="K45" s="549">
        <v>-264</v>
      </c>
      <c r="L45" s="380">
        <v>-19.849624060150376</v>
      </c>
    </row>
    <row r="46" spans="1:12" s="110" customFormat="1" ht="15" customHeight="1" x14ac:dyDescent="0.2">
      <c r="A46" s="381"/>
      <c r="B46" s="384"/>
      <c r="C46" s="366" t="s">
        <v>110</v>
      </c>
      <c r="D46" s="385"/>
      <c r="E46" s="383"/>
      <c r="F46" s="548">
        <v>389</v>
      </c>
      <c r="G46" s="548">
        <v>293</v>
      </c>
      <c r="H46" s="548">
        <v>446</v>
      </c>
      <c r="I46" s="548">
        <v>427</v>
      </c>
      <c r="J46" s="548">
        <v>466</v>
      </c>
      <c r="K46" s="549">
        <v>-77</v>
      </c>
      <c r="L46" s="380">
        <v>-16.523605150214593</v>
      </c>
    </row>
    <row r="47" spans="1:12" s="110" customFormat="1" ht="15" customHeight="1" x14ac:dyDescent="0.2">
      <c r="A47" s="381"/>
      <c r="B47" s="385"/>
      <c r="C47" s="382" t="s">
        <v>352</v>
      </c>
      <c r="D47" s="385"/>
      <c r="E47" s="383"/>
      <c r="F47" s="548">
        <v>107</v>
      </c>
      <c r="G47" s="548">
        <v>83</v>
      </c>
      <c r="H47" s="548">
        <v>155</v>
      </c>
      <c r="I47" s="548">
        <v>143</v>
      </c>
      <c r="J47" s="550">
        <v>128</v>
      </c>
      <c r="K47" s="549">
        <v>-21</v>
      </c>
      <c r="L47" s="380">
        <v>-16.40625</v>
      </c>
    </row>
    <row r="48" spans="1:12" s="110" customFormat="1" ht="15" customHeight="1" x14ac:dyDescent="0.2">
      <c r="A48" s="381"/>
      <c r="B48" s="385"/>
      <c r="C48" s="366" t="s">
        <v>111</v>
      </c>
      <c r="D48" s="386"/>
      <c r="E48" s="387"/>
      <c r="F48" s="548">
        <v>57</v>
      </c>
      <c r="G48" s="548">
        <v>45</v>
      </c>
      <c r="H48" s="548">
        <v>45</v>
      </c>
      <c r="I48" s="548">
        <v>47</v>
      </c>
      <c r="J48" s="548">
        <v>40</v>
      </c>
      <c r="K48" s="549">
        <v>17</v>
      </c>
      <c r="L48" s="380">
        <v>42.5</v>
      </c>
    </row>
    <row r="49" spans="1:12" s="110" customFormat="1" ht="15" customHeight="1" x14ac:dyDescent="0.2">
      <c r="A49" s="381"/>
      <c r="B49" s="385"/>
      <c r="C49" s="382" t="s">
        <v>352</v>
      </c>
      <c r="D49" s="385"/>
      <c r="E49" s="383"/>
      <c r="F49" s="548">
        <v>20</v>
      </c>
      <c r="G49" s="548">
        <v>14</v>
      </c>
      <c r="H49" s="548">
        <v>16</v>
      </c>
      <c r="I49" s="548">
        <v>19</v>
      </c>
      <c r="J49" s="548">
        <v>13</v>
      </c>
      <c r="K49" s="549">
        <v>7</v>
      </c>
      <c r="L49" s="380">
        <v>53.846153846153847</v>
      </c>
    </row>
    <row r="50" spans="1:12" s="110" customFormat="1" ht="15" customHeight="1" x14ac:dyDescent="0.2">
      <c r="A50" s="381"/>
      <c r="B50" s="384" t="s">
        <v>113</v>
      </c>
      <c r="C50" s="382" t="s">
        <v>181</v>
      </c>
      <c r="D50" s="385"/>
      <c r="E50" s="383"/>
      <c r="F50" s="548">
        <v>3153</v>
      </c>
      <c r="G50" s="548">
        <v>2176</v>
      </c>
      <c r="H50" s="548">
        <v>3401</v>
      </c>
      <c r="I50" s="548">
        <v>3104</v>
      </c>
      <c r="J50" s="550">
        <v>3663</v>
      </c>
      <c r="K50" s="549">
        <v>-510</v>
      </c>
      <c r="L50" s="380">
        <v>-13.923013923013922</v>
      </c>
    </row>
    <row r="51" spans="1:12" s="110" customFormat="1" ht="15" customHeight="1" x14ac:dyDescent="0.2">
      <c r="A51" s="381"/>
      <c r="B51" s="385"/>
      <c r="C51" s="382" t="s">
        <v>352</v>
      </c>
      <c r="D51" s="385"/>
      <c r="E51" s="383"/>
      <c r="F51" s="548">
        <v>1168</v>
      </c>
      <c r="G51" s="548">
        <v>815</v>
      </c>
      <c r="H51" s="548">
        <v>1451</v>
      </c>
      <c r="I51" s="548">
        <v>1243</v>
      </c>
      <c r="J51" s="548">
        <v>1514</v>
      </c>
      <c r="K51" s="549">
        <v>-346</v>
      </c>
      <c r="L51" s="380">
        <v>-22.853368560105679</v>
      </c>
    </row>
    <row r="52" spans="1:12" s="110" customFormat="1" ht="15" customHeight="1" x14ac:dyDescent="0.2">
      <c r="A52" s="381"/>
      <c r="B52" s="384"/>
      <c r="C52" s="382" t="s">
        <v>182</v>
      </c>
      <c r="D52" s="385"/>
      <c r="E52" s="383"/>
      <c r="F52" s="548">
        <v>1495</v>
      </c>
      <c r="G52" s="548">
        <v>1267</v>
      </c>
      <c r="H52" s="548">
        <v>1529</v>
      </c>
      <c r="I52" s="548">
        <v>1545</v>
      </c>
      <c r="J52" s="548">
        <v>1537</v>
      </c>
      <c r="K52" s="549">
        <v>-42</v>
      </c>
      <c r="L52" s="380">
        <v>-2.7325959661678594</v>
      </c>
    </row>
    <row r="53" spans="1:12" s="269" customFormat="1" ht="11.25" customHeight="1" x14ac:dyDescent="0.2">
      <c r="A53" s="381"/>
      <c r="B53" s="385"/>
      <c r="C53" s="382" t="s">
        <v>352</v>
      </c>
      <c r="D53" s="385"/>
      <c r="E53" s="383"/>
      <c r="F53" s="548">
        <v>516</v>
      </c>
      <c r="G53" s="548">
        <v>475</v>
      </c>
      <c r="H53" s="548">
        <v>636</v>
      </c>
      <c r="I53" s="548">
        <v>599</v>
      </c>
      <c r="J53" s="550">
        <v>506</v>
      </c>
      <c r="K53" s="549">
        <v>10</v>
      </c>
      <c r="L53" s="380">
        <v>1.9762845849802371</v>
      </c>
    </row>
    <row r="54" spans="1:12" s="151" customFormat="1" ht="12.75" customHeight="1" x14ac:dyDescent="0.2">
      <c r="A54" s="381"/>
      <c r="B54" s="384" t="s">
        <v>113</v>
      </c>
      <c r="C54" s="384" t="s">
        <v>116</v>
      </c>
      <c r="D54" s="385"/>
      <c r="E54" s="383"/>
      <c r="F54" s="548">
        <v>3449</v>
      </c>
      <c r="G54" s="548">
        <v>2384</v>
      </c>
      <c r="H54" s="548">
        <v>3494</v>
      </c>
      <c r="I54" s="548">
        <v>3271</v>
      </c>
      <c r="J54" s="548">
        <v>3705</v>
      </c>
      <c r="K54" s="549">
        <v>-256</v>
      </c>
      <c r="L54" s="380">
        <v>-6.9095816464237521</v>
      </c>
    </row>
    <row r="55" spans="1:12" ht="11.25" x14ac:dyDescent="0.2">
      <c r="A55" s="381"/>
      <c r="B55" s="385"/>
      <c r="C55" s="382" t="s">
        <v>352</v>
      </c>
      <c r="D55" s="385"/>
      <c r="E55" s="383"/>
      <c r="F55" s="548">
        <v>1201</v>
      </c>
      <c r="G55" s="548">
        <v>856</v>
      </c>
      <c r="H55" s="548">
        <v>1482</v>
      </c>
      <c r="I55" s="548">
        <v>1240</v>
      </c>
      <c r="J55" s="548">
        <v>1375</v>
      </c>
      <c r="K55" s="549">
        <v>-174</v>
      </c>
      <c r="L55" s="380">
        <v>-12.654545454545454</v>
      </c>
    </row>
    <row r="56" spans="1:12" ht="14.25" customHeight="1" x14ac:dyDescent="0.2">
      <c r="A56" s="381"/>
      <c r="B56" s="385"/>
      <c r="C56" s="384" t="s">
        <v>117</v>
      </c>
      <c r="D56" s="385"/>
      <c r="E56" s="383"/>
      <c r="F56" s="548">
        <v>1197</v>
      </c>
      <c r="G56" s="548">
        <v>1058</v>
      </c>
      <c r="H56" s="548">
        <v>1427</v>
      </c>
      <c r="I56" s="548">
        <v>1375</v>
      </c>
      <c r="J56" s="548">
        <v>1491</v>
      </c>
      <c r="K56" s="549">
        <v>-294</v>
      </c>
      <c r="L56" s="380">
        <v>-19.718309859154928</v>
      </c>
    </row>
    <row r="57" spans="1:12" ht="18.75" customHeight="1" x14ac:dyDescent="0.2">
      <c r="A57" s="388"/>
      <c r="B57" s="389"/>
      <c r="C57" s="390" t="s">
        <v>352</v>
      </c>
      <c r="D57" s="389"/>
      <c r="E57" s="391"/>
      <c r="F57" s="551">
        <v>482</v>
      </c>
      <c r="G57" s="552">
        <v>434</v>
      </c>
      <c r="H57" s="552">
        <v>602</v>
      </c>
      <c r="I57" s="552">
        <v>600</v>
      </c>
      <c r="J57" s="552">
        <v>642</v>
      </c>
      <c r="K57" s="553">
        <f t="shared" ref="K57" si="0">IF(OR(F57=".",J57=".")=TRUE,".",IF(OR(F57="*",J57="*")=TRUE,"*",IF(AND(F57="-",J57="-")=TRUE,"-",IF(AND(ISNUMBER(J57),ISNUMBER(F57))=TRUE,IF(F57-J57=0,0,F57-J57),IF(ISNUMBER(F57)=TRUE,F57,-J57)))))</f>
        <v>-160</v>
      </c>
      <c r="L57" s="392">
        <f t="shared" ref="L57" si="1">IF(K57 =".",".",IF(K57 ="*","*",IF(K57="-","-",IF(K57=0,0,IF(OR(J57="-",J57=".",F57="-",F57=".")=TRUE,"X",IF(J57=0,"0,0",IF(ABS(K57*100/J57)&gt;250,".X",(K57*100/J57))))))))</f>
        <v>-24.922118380062305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4784</v>
      </c>
      <c r="E11" s="114">
        <v>3840</v>
      </c>
      <c r="F11" s="114">
        <v>6537</v>
      </c>
      <c r="G11" s="114">
        <v>4799</v>
      </c>
      <c r="H11" s="140">
        <v>5340</v>
      </c>
      <c r="I11" s="115">
        <v>-556</v>
      </c>
      <c r="J11" s="116">
        <v>-10.411985018726591</v>
      </c>
    </row>
    <row r="12" spans="1:15" s="110" customFormat="1" ht="24.95" customHeight="1" x14ac:dyDescent="0.2">
      <c r="A12" s="193" t="s">
        <v>132</v>
      </c>
      <c r="B12" s="194" t="s">
        <v>133</v>
      </c>
      <c r="C12" s="113">
        <v>0.45986622073578598</v>
      </c>
      <c r="D12" s="115">
        <v>22</v>
      </c>
      <c r="E12" s="114">
        <v>7</v>
      </c>
      <c r="F12" s="114">
        <v>20</v>
      </c>
      <c r="G12" s="114">
        <v>27</v>
      </c>
      <c r="H12" s="140">
        <v>29</v>
      </c>
      <c r="I12" s="115">
        <v>-7</v>
      </c>
      <c r="J12" s="116">
        <v>-24.137931034482758</v>
      </c>
    </row>
    <row r="13" spans="1:15" s="110" customFormat="1" ht="24.95" customHeight="1" x14ac:dyDescent="0.2">
      <c r="A13" s="193" t="s">
        <v>134</v>
      </c>
      <c r="B13" s="199" t="s">
        <v>214</v>
      </c>
      <c r="C13" s="113">
        <v>0.73160535117056857</v>
      </c>
      <c r="D13" s="115">
        <v>35</v>
      </c>
      <c r="E13" s="114">
        <v>29</v>
      </c>
      <c r="F13" s="114">
        <v>51</v>
      </c>
      <c r="G13" s="114">
        <v>43</v>
      </c>
      <c r="H13" s="140">
        <v>45</v>
      </c>
      <c r="I13" s="115">
        <v>-10</v>
      </c>
      <c r="J13" s="116">
        <v>-22.222222222222221</v>
      </c>
    </row>
    <row r="14" spans="1:15" s="287" customFormat="1" ht="24.95" customHeight="1" x14ac:dyDescent="0.2">
      <c r="A14" s="193" t="s">
        <v>215</v>
      </c>
      <c r="B14" s="199" t="s">
        <v>137</v>
      </c>
      <c r="C14" s="113">
        <v>13.357023411371237</v>
      </c>
      <c r="D14" s="115">
        <v>639</v>
      </c>
      <c r="E14" s="114">
        <v>401</v>
      </c>
      <c r="F14" s="114">
        <v>1149</v>
      </c>
      <c r="G14" s="114">
        <v>694</v>
      </c>
      <c r="H14" s="140">
        <v>930</v>
      </c>
      <c r="I14" s="115">
        <v>-291</v>
      </c>
      <c r="J14" s="116">
        <v>-31.29032258064516</v>
      </c>
      <c r="K14" s="110"/>
      <c r="L14" s="110"/>
      <c r="M14" s="110"/>
      <c r="N14" s="110"/>
      <c r="O14" s="110"/>
    </row>
    <row r="15" spans="1:15" s="110" customFormat="1" ht="24.95" customHeight="1" x14ac:dyDescent="0.2">
      <c r="A15" s="193" t="s">
        <v>216</v>
      </c>
      <c r="B15" s="199" t="s">
        <v>217</v>
      </c>
      <c r="C15" s="113">
        <v>3.198160535117057</v>
      </c>
      <c r="D15" s="115">
        <v>153</v>
      </c>
      <c r="E15" s="114">
        <v>90</v>
      </c>
      <c r="F15" s="114">
        <v>188</v>
      </c>
      <c r="G15" s="114">
        <v>131</v>
      </c>
      <c r="H15" s="140">
        <v>135</v>
      </c>
      <c r="I15" s="115">
        <v>18</v>
      </c>
      <c r="J15" s="116">
        <v>13.333333333333334</v>
      </c>
    </row>
    <row r="16" spans="1:15" s="287" customFormat="1" ht="24.95" customHeight="1" x14ac:dyDescent="0.2">
      <c r="A16" s="193" t="s">
        <v>218</v>
      </c>
      <c r="B16" s="199" t="s">
        <v>141</v>
      </c>
      <c r="C16" s="113">
        <v>8.6538461538461533</v>
      </c>
      <c r="D16" s="115">
        <v>414</v>
      </c>
      <c r="E16" s="114">
        <v>271</v>
      </c>
      <c r="F16" s="114">
        <v>858</v>
      </c>
      <c r="G16" s="114">
        <v>489</v>
      </c>
      <c r="H16" s="140">
        <v>727</v>
      </c>
      <c r="I16" s="115">
        <v>-313</v>
      </c>
      <c r="J16" s="116">
        <v>-43.053645116918844</v>
      </c>
      <c r="K16" s="110"/>
      <c r="L16" s="110"/>
      <c r="M16" s="110"/>
      <c r="N16" s="110"/>
      <c r="O16" s="110"/>
    </row>
    <row r="17" spans="1:15" s="110" customFormat="1" ht="24.95" customHeight="1" x14ac:dyDescent="0.2">
      <c r="A17" s="193" t="s">
        <v>142</v>
      </c>
      <c r="B17" s="199" t="s">
        <v>220</v>
      </c>
      <c r="C17" s="113">
        <v>1.5050167224080269</v>
      </c>
      <c r="D17" s="115">
        <v>72</v>
      </c>
      <c r="E17" s="114">
        <v>40</v>
      </c>
      <c r="F17" s="114">
        <v>103</v>
      </c>
      <c r="G17" s="114">
        <v>74</v>
      </c>
      <c r="H17" s="140">
        <v>68</v>
      </c>
      <c r="I17" s="115">
        <v>4</v>
      </c>
      <c r="J17" s="116">
        <v>5.882352941176471</v>
      </c>
    </row>
    <row r="18" spans="1:15" s="287" customFormat="1" ht="24.95" customHeight="1" x14ac:dyDescent="0.2">
      <c r="A18" s="201" t="s">
        <v>144</v>
      </c>
      <c r="B18" s="202" t="s">
        <v>145</v>
      </c>
      <c r="C18" s="113">
        <v>7.7550167224080271</v>
      </c>
      <c r="D18" s="115">
        <v>371</v>
      </c>
      <c r="E18" s="114">
        <v>178</v>
      </c>
      <c r="F18" s="114">
        <v>481</v>
      </c>
      <c r="G18" s="114">
        <v>361</v>
      </c>
      <c r="H18" s="140">
        <v>366</v>
      </c>
      <c r="I18" s="115">
        <v>5</v>
      </c>
      <c r="J18" s="116">
        <v>1.3661202185792349</v>
      </c>
      <c r="K18" s="110"/>
      <c r="L18" s="110"/>
      <c r="M18" s="110"/>
      <c r="N18" s="110"/>
      <c r="O18" s="110"/>
    </row>
    <row r="19" spans="1:15" s="110" customFormat="1" ht="24.95" customHeight="1" x14ac:dyDescent="0.2">
      <c r="A19" s="193" t="s">
        <v>146</v>
      </c>
      <c r="B19" s="199" t="s">
        <v>147</v>
      </c>
      <c r="C19" s="113">
        <v>14.19314381270903</v>
      </c>
      <c r="D19" s="115">
        <v>679</v>
      </c>
      <c r="E19" s="114">
        <v>544</v>
      </c>
      <c r="F19" s="114">
        <v>844</v>
      </c>
      <c r="G19" s="114">
        <v>602</v>
      </c>
      <c r="H19" s="140">
        <v>668</v>
      </c>
      <c r="I19" s="115">
        <v>11</v>
      </c>
      <c r="J19" s="116">
        <v>1.6467065868263473</v>
      </c>
    </row>
    <row r="20" spans="1:15" s="287" customFormat="1" ht="24.95" customHeight="1" x14ac:dyDescent="0.2">
      <c r="A20" s="193" t="s">
        <v>148</v>
      </c>
      <c r="B20" s="199" t="s">
        <v>149</v>
      </c>
      <c r="C20" s="113">
        <v>6.103678929765886</v>
      </c>
      <c r="D20" s="115">
        <v>292</v>
      </c>
      <c r="E20" s="114">
        <v>243</v>
      </c>
      <c r="F20" s="114">
        <v>372</v>
      </c>
      <c r="G20" s="114">
        <v>249</v>
      </c>
      <c r="H20" s="140">
        <v>305</v>
      </c>
      <c r="I20" s="115">
        <v>-13</v>
      </c>
      <c r="J20" s="116">
        <v>-4.2622950819672134</v>
      </c>
      <c r="K20" s="110"/>
      <c r="L20" s="110"/>
      <c r="M20" s="110"/>
      <c r="N20" s="110"/>
      <c r="O20" s="110"/>
    </row>
    <row r="21" spans="1:15" s="110" customFormat="1" ht="24.95" customHeight="1" x14ac:dyDescent="0.2">
      <c r="A21" s="201" t="s">
        <v>150</v>
      </c>
      <c r="B21" s="202" t="s">
        <v>151</v>
      </c>
      <c r="C21" s="113">
        <v>6.7934782608695654</v>
      </c>
      <c r="D21" s="115">
        <v>325</v>
      </c>
      <c r="E21" s="114">
        <v>241</v>
      </c>
      <c r="F21" s="114">
        <v>393</v>
      </c>
      <c r="G21" s="114">
        <v>337</v>
      </c>
      <c r="H21" s="140">
        <v>310</v>
      </c>
      <c r="I21" s="115">
        <v>15</v>
      </c>
      <c r="J21" s="116">
        <v>4.838709677419355</v>
      </c>
    </row>
    <row r="22" spans="1:15" s="110" customFormat="1" ht="24.95" customHeight="1" x14ac:dyDescent="0.2">
      <c r="A22" s="201" t="s">
        <v>152</v>
      </c>
      <c r="B22" s="199" t="s">
        <v>153</v>
      </c>
      <c r="C22" s="113">
        <v>0.81521739130434778</v>
      </c>
      <c r="D22" s="115">
        <v>39</v>
      </c>
      <c r="E22" s="114">
        <v>25</v>
      </c>
      <c r="F22" s="114">
        <v>52</v>
      </c>
      <c r="G22" s="114">
        <v>46</v>
      </c>
      <c r="H22" s="140">
        <v>58</v>
      </c>
      <c r="I22" s="115">
        <v>-19</v>
      </c>
      <c r="J22" s="116">
        <v>-32.758620689655174</v>
      </c>
    </row>
    <row r="23" spans="1:15" s="110" customFormat="1" ht="24.95" customHeight="1" x14ac:dyDescent="0.2">
      <c r="A23" s="193" t="s">
        <v>154</v>
      </c>
      <c r="B23" s="199" t="s">
        <v>155</v>
      </c>
      <c r="C23" s="113">
        <v>0.94063545150501671</v>
      </c>
      <c r="D23" s="115">
        <v>45</v>
      </c>
      <c r="E23" s="114">
        <v>24</v>
      </c>
      <c r="F23" s="114">
        <v>112</v>
      </c>
      <c r="G23" s="114">
        <v>36</v>
      </c>
      <c r="H23" s="140">
        <v>59</v>
      </c>
      <c r="I23" s="115">
        <v>-14</v>
      </c>
      <c r="J23" s="116">
        <v>-23.728813559322035</v>
      </c>
    </row>
    <row r="24" spans="1:15" s="110" customFormat="1" ht="24.95" customHeight="1" x14ac:dyDescent="0.2">
      <c r="A24" s="193" t="s">
        <v>156</v>
      </c>
      <c r="B24" s="199" t="s">
        <v>221</v>
      </c>
      <c r="C24" s="113">
        <v>7.8804347826086953</v>
      </c>
      <c r="D24" s="115">
        <v>377</v>
      </c>
      <c r="E24" s="114">
        <v>191</v>
      </c>
      <c r="F24" s="114">
        <v>268</v>
      </c>
      <c r="G24" s="114">
        <v>198</v>
      </c>
      <c r="H24" s="140">
        <v>285</v>
      </c>
      <c r="I24" s="115">
        <v>92</v>
      </c>
      <c r="J24" s="116">
        <v>32.280701754385966</v>
      </c>
    </row>
    <row r="25" spans="1:15" s="110" customFormat="1" ht="24.95" customHeight="1" x14ac:dyDescent="0.2">
      <c r="A25" s="193" t="s">
        <v>222</v>
      </c>
      <c r="B25" s="204" t="s">
        <v>159</v>
      </c>
      <c r="C25" s="113">
        <v>6.103678929765886</v>
      </c>
      <c r="D25" s="115">
        <v>292</v>
      </c>
      <c r="E25" s="114">
        <v>215</v>
      </c>
      <c r="F25" s="114">
        <v>322</v>
      </c>
      <c r="G25" s="114">
        <v>333</v>
      </c>
      <c r="H25" s="140">
        <v>320</v>
      </c>
      <c r="I25" s="115">
        <v>-28</v>
      </c>
      <c r="J25" s="116">
        <v>-8.75</v>
      </c>
    </row>
    <row r="26" spans="1:15" s="110" customFormat="1" ht="24.95" customHeight="1" x14ac:dyDescent="0.2">
      <c r="A26" s="201">
        <v>782.78300000000002</v>
      </c>
      <c r="B26" s="203" t="s">
        <v>160</v>
      </c>
      <c r="C26" s="113">
        <v>16.199832775919731</v>
      </c>
      <c r="D26" s="115">
        <v>775</v>
      </c>
      <c r="E26" s="114">
        <v>696</v>
      </c>
      <c r="F26" s="114">
        <v>1022</v>
      </c>
      <c r="G26" s="114">
        <v>1000</v>
      </c>
      <c r="H26" s="140">
        <v>1084</v>
      </c>
      <c r="I26" s="115">
        <v>-309</v>
      </c>
      <c r="J26" s="116">
        <v>-28.505535055350553</v>
      </c>
    </row>
    <row r="27" spans="1:15" s="110" customFormat="1" ht="24.95" customHeight="1" x14ac:dyDescent="0.2">
      <c r="A27" s="193" t="s">
        <v>161</v>
      </c>
      <c r="B27" s="199" t="s">
        <v>162</v>
      </c>
      <c r="C27" s="113">
        <v>3.3862876254180603</v>
      </c>
      <c r="D27" s="115">
        <v>162</v>
      </c>
      <c r="E27" s="114">
        <v>94</v>
      </c>
      <c r="F27" s="114">
        <v>203</v>
      </c>
      <c r="G27" s="114">
        <v>172</v>
      </c>
      <c r="H27" s="140">
        <v>118</v>
      </c>
      <c r="I27" s="115">
        <v>44</v>
      </c>
      <c r="J27" s="116">
        <v>37.288135593220339</v>
      </c>
    </row>
    <row r="28" spans="1:15" s="110" customFormat="1" ht="24.95" customHeight="1" x14ac:dyDescent="0.2">
      <c r="A28" s="193" t="s">
        <v>163</v>
      </c>
      <c r="B28" s="199" t="s">
        <v>164</v>
      </c>
      <c r="C28" s="113">
        <v>1.7976588628762542</v>
      </c>
      <c r="D28" s="115">
        <v>86</v>
      </c>
      <c r="E28" s="114">
        <v>90</v>
      </c>
      <c r="F28" s="114">
        <v>322</v>
      </c>
      <c r="G28" s="114">
        <v>68</v>
      </c>
      <c r="H28" s="140">
        <v>76</v>
      </c>
      <c r="I28" s="115">
        <v>10</v>
      </c>
      <c r="J28" s="116">
        <v>13.157894736842104</v>
      </c>
    </row>
    <row r="29" spans="1:15" s="110" customFormat="1" ht="24.95" customHeight="1" x14ac:dyDescent="0.2">
      <c r="A29" s="193">
        <v>86</v>
      </c>
      <c r="B29" s="199" t="s">
        <v>165</v>
      </c>
      <c r="C29" s="113">
        <v>4.8285953177257523</v>
      </c>
      <c r="D29" s="115">
        <v>231</v>
      </c>
      <c r="E29" s="114">
        <v>313</v>
      </c>
      <c r="F29" s="114">
        <v>344</v>
      </c>
      <c r="G29" s="114">
        <v>237</v>
      </c>
      <c r="H29" s="140">
        <v>273</v>
      </c>
      <c r="I29" s="115">
        <v>-42</v>
      </c>
      <c r="J29" s="116">
        <v>-15.384615384615385</v>
      </c>
    </row>
    <row r="30" spans="1:15" s="110" customFormat="1" ht="24.95" customHeight="1" x14ac:dyDescent="0.2">
      <c r="A30" s="193">
        <v>87.88</v>
      </c>
      <c r="B30" s="204" t="s">
        <v>166</v>
      </c>
      <c r="C30" s="113">
        <v>5.2675585284280935</v>
      </c>
      <c r="D30" s="115">
        <v>252</v>
      </c>
      <c r="E30" s="114">
        <v>416</v>
      </c>
      <c r="F30" s="114">
        <v>399</v>
      </c>
      <c r="G30" s="114">
        <v>242</v>
      </c>
      <c r="H30" s="140">
        <v>287</v>
      </c>
      <c r="I30" s="115">
        <v>-35</v>
      </c>
      <c r="J30" s="116">
        <v>-12.195121951219512</v>
      </c>
    </row>
    <row r="31" spans="1:15" s="110" customFormat="1" ht="24.95" customHeight="1" x14ac:dyDescent="0.2">
      <c r="A31" s="193" t="s">
        <v>167</v>
      </c>
      <c r="B31" s="199" t="s">
        <v>168</v>
      </c>
      <c r="C31" s="113">
        <v>3.3862876254180603</v>
      </c>
      <c r="D31" s="115">
        <v>162</v>
      </c>
      <c r="E31" s="114">
        <v>133</v>
      </c>
      <c r="F31" s="114">
        <v>183</v>
      </c>
      <c r="G31" s="114">
        <v>154</v>
      </c>
      <c r="H31" s="140">
        <v>127</v>
      </c>
      <c r="I31" s="115">
        <v>35</v>
      </c>
      <c r="J31" s="116">
        <v>27.559055118110237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0.45986622073578598</v>
      </c>
      <c r="D34" s="115">
        <v>22</v>
      </c>
      <c r="E34" s="114">
        <v>7</v>
      </c>
      <c r="F34" s="114">
        <v>20</v>
      </c>
      <c r="G34" s="114">
        <v>27</v>
      </c>
      <c r="H34" s="140">
        <v>29</v>
      </c>
      <c r="I34" s="115">
        <v>-7</v>
      </c>
      <c r="J34" s="116">
        <v>-24.137931034482758</v>
      </c>
    </row>
    <row r="35" spans="1:10" s="110" customFormat="1" ht="24.95" customHeight="1" x14ac:dyDescent="0.2">
      <c r="A35" s="292" t="s">
        <v>171</v>
      </c>
      <c r="B35" s="293" t="s">
        <v>172</v>
      </c>
      <c r="C35" s="113">
        <v>21.843645484949832</v>
      </c>
      <c r="D35" s="115">
        <v>1045</v>
      </c>
      <c r="E35" s="114">
        <v>608</v>
      </c>
      <c r="F35" s="114">
        <v>1681</v>
      </c>
      <c r="G35" s="114">
        <v>1098</v>
      </c>
      <c r="H35" s="140">
        <v>1341</v>
      </c>
      <c r="I35" s="115">
        <v>-296</v>
      </c>
      <c r="J35" s="116">
        <v>-22.073079791200598</v>
      </c>
    </row>
    <row r="36" spans="1:10" s="110" customFormat="1" ht="24.95" customHeight="1" x14ac:dyDescent="0.2">
      <c r="A36" s="294" t="s">
        <v>173</v>
      </c>
      <c r="B36" s="295" t="s">
        <v>174</v>
      </c>
      <c r="C36" s="125">
        <v>77.696488294314378</v>
      </c>
      <c r="D36" s="143">
        <v>3717</v>
      </c>
      <c r="E36" s="144">
        <v>3225</v>
      </c>
      <c r="F36" s="144">
        <v>4836</v>
      </c>
      <c r="G36" s="144">
        <v>3674</v>
      </c>
      <c r="H36" s="145">
        <v>3970</v>
      </c>
      <c r="I36" s="143">
        <v>-253</v>
      </c>
      <c r="J36" s="146">
        <v>-6.3727959697732999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4784</v>
      </c>
      <c r="F11" s="264">
        <v>3840</v>
      </c>
      <c r="G11" s="264">
        <v>6537</v>
      </c>
      <c r="H11" s="264">
        <v>4799</v>
      </c>
      <c r="I11" s="265">
        <v>5340</v>
      </c>
      <c r="J11" s="263">
        <v>-556</v>
      </c>
      <c r="K11" s="266">
        <v>-10.411985018726591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34.866220735785951</v>
      </c>
      <c r="E13" s="115">
        <v>1668</v>
      </c>
      <c r="F13" s="114">
        <v>1479</v>
      </c>
      <c r="G13" s="114">
        <v>2165</v>
      </c>
      <c r="H13" s="114">
        <v>1981</v>
      </c>
      <c r="I13" s="140">
        <v>1972</v>
      </c>
      <c r="J13" s="115">
        <v>-304</v>
      </c>
      <c r="K13" s="116">
        <v>-15.415821501014198</v>
      </c>
    </row>
    <row r="14" spans="1:15" ht="15.95" customHeight="1" x14ac:dyDescent="0.2">
      <c r="A14" s="306" t="s">
        <v>230</v>
      </c>
      <c r="B14" s="307"/>
      <c r="C14" s="308"/>
      <c r="D14" s="113">
        <v>54.452341137123746</v>
      </c>
      <c r="E14" s="115">
        <v>2605</v>
      </c>
      <c r="F14" s="114">
        <v>1878</v>
      </c>
      <c r="G14" s="114">
        <v>3712</v>
      </c>
      <c r="H14" s="114">
        <v>2365</v>
      </c>
      <c r="I14" s="140">
        <v>2664</v>
      </c>
      <c r="J14" s="115">
        <v>-59</v>
      </c>
      <c r="K14" s="116">
        <v>-2.2147147147147148</v>
      </c>
    </row>
    <row r="15" spans="1:15" ht="15.95" customHeight="1" x14ac:dyDescent="0.2">
      <c r="A15" s="306" t="s">
        <v>231</v>
      </c>
      <c r="B15" s="307"/>
      <c r="C15" s="308"/>
      <c r="D15" s="113">
        <v>5.2675585284280935</v>
      </c>
      <c r="E15" s="115">
        <v>252</v>
      </c>
      <c r="F15" s="114">
        <v>251</v>
      </c>
      <c r="G15" s="114">
        <v>326</v>
      </c>
      <c r="H15" s="114">
        <v>239</v>
      </c>
      <c r="I15" s="140">
        <v>318</v>
      </c>
      <c r="J15" s="115">
        <v>-66</v>
      </c>
      <c r="K15" s="116">
        <v>-20.754716981132077</v>
      </c>
    </row>
    <row r="16" spans="1:15" ht="15.95" customHeight="1" x14ac:dyDescent="0.2">
      <c r="A16" s="306" t="s">
        <v>232</v>
      </c>
      <c r="B16" s="307"/>
      <c r="C16" s="308"/>
      <c r="D16" s="113">
        <v>5.1630434782608692</v>
      </c>
      <c r="E16" s="115">
        <v>247</v>
      </c>
      <c r="F16" s="114">
        <v>214</v>
      </c>
      <c r="G16" s="114">
        <v>252</v>
      </c>
      <c r="H16" s="114">
        <v>196</v>
      </c>
      <c r="I16" s="140">
        <v>368</v>
      </c>
      <c r="J16" s="115">
        <v>-121</v>
      </c>
      <c r="K16" s="116">
        <v>-32.880434782608695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0.54347826086956519</v>
      </c>
      <c r="E18" s="115">
        <v>26</v>
      </c>
      <c r="F18" s="114">
        <v>13</v>
      </c>
      <c r="G18" s="114">
        <v>33</v>
      </c>
      <c r="H18" s="114">
        <v>42</v>
      </c>
      <c r="I18" s="140">
        <v>18</v>
      </c>
      <c r="J18" s="115">
        <v>8</v>
      </c>
      <c r="K18" s="116">
        <v>44.444444444444443</v>
      </c>
    </row>
    <row r="19" spans="1:11" ht="14.1" customHeight="1" x14ac:dyDescent="0.2">
      <c r="A19" s="306" t="s">
        <v>235</v>
      </c>
      <c r="B19" s="307" t="s">
        <v>236</v>
      </c>
      <c r="C19" s="308"/>
      <c r="D19" s="113">
        <v>0.45986622073578598</v>
      </c>
      <c r="E19" s="115">
        <v>22</v>
      </c>
      <c r="F19" s="114">
        <v>8</v>
      </c>
      <c r="G19" s="114">
        <v>15</v>
      </c>
      <c r="H19" s="114">
        <v>35</v>
      </c>
      <c r="I19" s="140">
        <v>16</v>
      </c>
      <c r="J19" s="115">
        <v>6</v>
      </c>
      <c r="K19" s="116">
        <v>37.5</v>
      </c>
    </row>
    <row r="20" spans="1:11" ht="14.1" customHeight="1" x14ac:dyDescent="0.2">
      <c r="A20" s="306">
        <v>12</v>
      </c>
      <c r="B20" s="307" t="s">
        <v>237</v>
      </c>
      <c r="C20" s="308"/>
      <c r="D20" s="113">
        <v>1.2959866220735785</v>
      </c>
      <c r="E20" s="115">
        <v>62</v>
      </c>
      <c r="F20" s="114">
        <v>12</v>
      </c>
      <c r="G20" s="114">
        <v>82</v>
      </c>
      <c r="H20" s="114">
        <v>82</v>
      </c>
      <c r="I20" s="140">
        <v>78</v>
      </c>
      <c r="J20" s="115">
        <v>-16</v>
      </c>
      <c r="K20" s="116">
        <v>-20.512820512820515</v>
      </c>
    </row>
    <row r="21" spans="1:11" ht="14.1" customHeight="1" x14ac:dyDescent="0.2">
      <c r="A21" s="306">
        <v>21</v>
      </c>
      <c r="B21" s="307" t="s">
        <v>238</v>
      </c>
      <c r="C21" s="308"/>
      <c r="D21" s="113">
        <v>0.41806020066889632</v>
      </c>
      <c r="E21" s="115">
        <v>20</v>
      </c>
      <c r="F21" s="114">
        <v>11</v>
      </c>
      <c r="G21" s="114">
        <v>17</v>
      </c>
      <c r="H21" s="114">
        <v>24</v>
      </c>
      <c r="I21" s="140">
        <v>22</v>
      </c>
      <c r="J21" s="115">
        <v>-2</v>
      </c>
      <c r="K21" s="116">
        <v>-9.0909090909090917</v>
      </c>
    </row>
    <row r="22" spans="1:11" ht="14.1" customHeight="1" x14ac:dyDescent="0.2">
      <c r="A22" s="306">
        <v>22</v>
      </c>
      <c r="B22" s="307" t="s">
        <v>239</v>
      </c>
      <c r="C22" s="308"/>
      <c r="D22" s="113">
        <v>1.0451505016722409</v>
      </c>
      <c r="E22" s="115">
        <v>50</v>
      </c>
      <c r="F22" s="114">
        <v>32</v>
      </c>
      <c r="G22" s="114">
        <v>90</v>
      </c>
      <c r="H22" s="114">
        <v>103</v>
      </c>
      <c r="I22" s="140">
        <v>106</v>
      </c>
      <c r="J22" s="115">
        <v>-56</v>
      </c>
      <c r="K22" s="116">
        <v>-52.830188679245282</v>
      </c>
    </row>
    <row r="23" spans="1:11" ht="14.1" customHeight="1" x14ac:dyDescent="0.2">
      <c r="A23" s="306">
        <v>23</v>
      </c>
      <c r="B23" s="307" t="s">
        <v>240</v>
      </c>
      <c r="C23" s="308"/>
      <c r="D23" s="113">
        <v>0.41806020066889632</v>
      </c>
      <c r="E23" s="115">
        <v>20</v>
      </c>
      <c r="F23" s="114">
        <v>10</v>
      </c>
      <c r="G23" s="114">
        <v>30</v>
      </c>
      <c r="H23" s="114">
        <v>33</v>
      </c>
      <c r="I23" s="140">
        <v>56</v>
      </c>
      <c r="J23" s="115">
        <v>-36</v>
      </c>
      <c r="K23" s="116">
        <v>-64.285714285714292</v>
      </c>
    </row>
    <row r="24" spans="1:11" ht="14.1" customHeight="1" x14ac:dyDescent="0.2">
      <c r="A24" s="306">
        <v>24</v>
      </c>
      <c r="B24" s="307" t="s">
        <v>241</v>
      </c>
      <c r="C24" s="308"/>
      <c r="D24" s="113">
        <v>11.810200668896321</v>
      </c>
      <c r="E24" s="115">
        <v>565</v>
      </c>
      <c r="F24" s="114">
        <v>302</v>
      </c>
      <c r="G24" s="114">
        <v>709</v>
      </c>
      <c r="H24" s="114">
        <v>496</v>
      </c>
      <c r="I24" s="140">
        <v>651</v>
      </c>
      <c r="J24" s="115">
        <v>-86</v>
      </c>
      <c r="K24" s="116">
        <v>-13.210445468509985</v>
      </c>
    </row>
    <row r="25" spans="1:11" ht="14.1" customHeight="1" x14ac:dyDescent="0.2">
      <c r="A25" s="306">
        <v>25</v>
      </c>
      <c r="B25" s="307" t="s">
        <v>242</v>
      </c>
      <c r="C25" s="308"/>
      <c r="D25" s="113">
        <v>6.6262541806020065</v>
      </c>
      <c r="E25" s="115">
        <v>317</v>
      </c>
      <c r="F25" s="114">
        <v>104</v>
      </c>
      <c r="G25" s="114">
        <v>348</v>
      </c>
      <c r="H25" s="114">
        <v>243</v>
      </c>
      <c r="I25" s="140">
        <v>226</v>
      </c>
      <c r="J25" s="115">
        <v>91</v>
      </c>
      <c r="K25" s="116">
        <v>40.26548672566372</v>
      </c>
    </row>
    <row r="26" spans="1:11" ht="14.1" customHeight="1" x14ac:dyDescent="0.2">
      <c r="A26" s="306">
        <v>26</v>
      </c>
      <c r="B26" s="307" t="s">
        <v>243</v>
      </c>
      <c r="C26" s="308"/>
      <c r="D26" s="113">
        <v>2.132107023411371</v>
      </c>
      <c r="E26" s="115">
        <v>102</v>
      </c>
      <c r="F26" s="114">
        <v>63</v>
      </c>
      <c r="G26" s="114">
        <v>158</v>
      </c>
      <c r="H26" s="114">
        <v>68</v>
      </c>
      <c r="I26" s="140">
        <v>114</v>
      </c>
      <c r="J26" s="115">
        <v>-12</v>
      </c>
      <c r="K26" s="116">
        <v>-10.526315789473685</v>
      </c>
    </row>
    <row r="27" spans="1:11" ht="14.1" customHeight="1" x14ac:dyDescent="0.2">
      <c r="A27" s="306">
        <v>27</v>
      </c>
      <c r="B27" s="307" t="s">
        <v>244</v>
      </c>
      <c r="C27" s="308"/>
      <c r="D27" s="113">
        <v>1.024247491638796</v>
      </c>
      <c r="E27" s="115">
        <v>49</v>
      </c>
      <c r="F27" s="114">
        <v>46</v>
      </c>
      <c r="G27" s="114">
        <v>83</v>
      </c>
      <c r="H27" s="114">
        <v>41</v>
      </c>
      <c r="I27" s="140">
        <v>66</v>
      </c>
      <c r="J27" s="115">
        <v>-17</v>
      </c>
      <c r="K27" s="116">
        <v>-25.757575757575758</v>
      </c>
    </row>
    <row r="28" spans="1:11" ht="14.1" customHeight="1" x14ac:dyDescent="0.2">
      <c r="A28" s="306">
        <v>28</v>
      </c>
      <c r="B28" s="307" t="s">
        <v>245</v>
      </c>
      <c r="C28" s="308"/>
      <c r="D28" s="113">
        <v>0.48076923076923078</v>
      </c>
      <c r="E28" s="115">
        <v>23</v>
      </c>
      <c r="F28" s="114">
        <v>4</v>
      </c>
      <c r="G28" s="114">
        <v>4</v>
      </c>
      <c r="H28" s="114">
        <v>9</v>
      </c>
      <c r="I28" s="140">
        <v>11</v>
      </c>
      <c r="J28" s="115">
        <v>12</v>
      </c>
      <c r="K28" s="116">
        <v>109.09090909090909</v>
      </c>
    </row>
    <row r="29" spans="1:11" ht="14.1" customHeight="1" x14ac:dyDescent="0.2">
      <c r="A29" s="306">
        <v>29</v>
      </c>
      <c r="B29" s="307" t="s">
        <v>246</v>
      </c>
      <c r="C29" s="308"/>
      <c r="D29" s="113">
        <v>5.0585284280936458</v>
      </c>
      <c r="E29" s="115">
        <v>242</v>
      </c>
      <c r="F29" s="114">
        <v>174</v>
      </c>
      <c r="G29" s="114">
        <v>348</v>
      </c>
      <c r="H29" s="114">
        <v>228</v>
      </c>
      <c r="I29" s="140">
        <v>251</v>
      </c>
      <c r="J29" s="115">
        <v>-9</v>
      </c>
      <c r="K29" s="116">
        <v>-3.5856573705179282</v>
      </c>
    </row>
    <row r="30" spans="1:11" ht="14.1" customHeight="1" x14ac:dyDescent="0.2">
      <c r="A30" s="306" t="s">
        <v>247</v>
      </c>
      <c r="B30" s="307" t="s">
        <v>248</v>
      </c>
      <c r="C30" s="308"/>
      <c r="D30" s="113">
        <v>1.7976588628762542</v>
      </c>
      <c r="E30" s="115">
        <v>86</v>
      </c>
      <c r="F30" s="114">
        <v>53</v>
      </c>
      <c r="G30" s="114">
        <v>129</v>
      </c>
      <c r="H30" s="114">
        <v>68</v>
      </c>
      <c r="I30" s="140">
        <v>100</v>
      </c>
      <c r="J30" s="115">
        <v>-14</v>
      </c>
      <c r="K30" s="116">
        <v>-14</v>
      </c>
    </row>
    <row r="31" spans="1:11" ht="14.1" customHeight="1" x14ac:dyDescent="0.2">
      <c r="A31" s="306" t="s">
        <v>249</v>
      </c>
      <c r="B31" s="307" t="s">
        <v>250</v>
      </c>
      <c r="C31" s="308"/>
      <c r="D31" s="113">
        <v>3.1354515050167224</v>
      </c>
      <c r="E31" s="115">
        <v>150</v>
      </c>
      <c r="F31" s="114">
        <v>121</v>
      </c>
      <c r="G31" s="114">
        <v>219</v>
      </c>
      <c r="H31" s="114">
        <v>160</v>
      </c>
      <c r="I31" s="140">
        <v>151</v>
      </c>
      <c r="J31" s="115">
        <v>-1</v>
      </c>
      <c r="K31" s="116">
        <v>-0.66225165562913912</v>
      </c>
    </row>
    <row r="32" spans="1:11" ht="14.1" customHeight="1" x14ac:dyDescent="0.2">
      <c r="A32" s="306">
        <v>31</v>
      </c>
      <c r="B32" s="307" t="s">
        <v>251</v>
      </c>
      <c r="C32" s="308"/>
      <c r="D32" s="113">
        <v>0.41806020066889632</v>
      </c>
      <c r="E32" s="115">
        <v>20</v>
      </c>
      <c r="F32" s="114">
        <v>11</v>
      </c>
      <c r="G32" s="114">
        <v>26</v>
      </c>
      <c r="H32" s="114">
        <v>17</v>
      </c>
      <c r="I32" s="140">
        <v>24</v>
      </c>
      <c r="J32" s="115">
        <v>-4</v>
      </c>
      <c r="K32" s="116">
        <v>-16.666666666666668</v>
      </c>
    </row>
    <row r="33" spans="1:11" ht="14.1" customHeight="1" x14ac:dyDescent="0.2">
      <c r="A33" s="306">
        <v>32</v>
      </c>
      <c r="B33" s="307" t="s">
        <v>252</v>
      </c>
      <c r="C33" s="308"/>
      <c r="D33" s="113">
        <v>2.9473244147157192</v>
      </c>
      <c r="E33" s="115">
        <v>141</v>
      </c>
      <c r="F33" s="114">
        <v>67</v>
      </c>
      <c r="G33" s="114">
        <v>151</v>
      </c>
      <c r="H33" s="114">
        <v>143</v>
      </c>
      <c r="I33" s="140">
        <v>133</v>
      </c>
      <c r="J33" s="115">
        <v>8</v>
      </c>
      <c r="K33" s="116">
        <v>6.0150375939849621</v>
      </c>
    </row>
    <row r="34" spans="1:11" ht="14.1" customHeight="1" x14ac:dyDescent="0.2">
      <c r="A34" s="306">
        <v>33</v>
      </c>
      <c r="B34" s="307" t="s">
        <v>253</v>
      </c>
      <c r="C34" s="308"/>
      <c r="D34" s="113">
        <v>2.1530100334448159</v>
      </c>
      <c r="E34" s="115">
        <v>103</v>
      </c>
      <c r="F34" s="114">
        <v>40</v>
      </c>
      <c r="G34" s="114">
        <v>103</v>
      </c>
      <c r="H34" s="114">
        <v>103</v>
      </c>
      <c r="I34" s="140">
        <v>118</v>
      </c>
      <c r="J34" s="115">
        <v>-15</v>
      </c>
      <c r="K34" s="116">
        <v>-12.711864406779661</v>
      </c>
    </row>
    <row r="35" spans="1:11" ht="14.1" customHeight="1" x14ac:dyDescent="0.2">
      <c r="A35" s="306">
        <v>34</v>
      </c>
      <c r="B35" s="307" t="s">
        <v>254</v>
      </c>
      <c r="C35" s="308"/>
      <c r="D35" s="113">
        <v>2.1948160535117056</v>
      </c>
      <c r="E35" s="115">
        <v>105</v>
      </c>
      <c r="F35" s="114">
        <v>44</v>
      </c>
      <c r="G35" s="114">
        <v>145</v>
      </c>
      <c r="H35" s="114">
        <v>78</v>
      </c>
      <c r="I35" s="140">
        <v>99</v>
      </c>
      <c r="J35" s="115">
        <v>6</v>
      </c>
      <c r="K35" s="116">
        <v>6.0606060606060606</v>
      </c>
    </row>
    <row r="36" spans="1:11" ht="14.1" customHeight="1" x14ac:dyDescent="0.2">
      <c r="A36" s="306">
        <v>41</v>
      </c>
      <c r="B36" s="307" t="s">
        <v>255</v>
      </c>
      <c r="C36" s="308"/>
      <c r="D36" s="113">
        <v>1.1287625418060201</v>
      </c>
      <c r="E36" s="115">
        <v>54</v>
      </c>
      <c r="F36" s="114">
        <v>57</v>
      </c>
      <c r="G36" s="114">
        <v>71</v>
      </c>
      <c r="H36" s="114">
        <v>80</v>
      </c>
      <c r="I36" s="140">
        <v>75</v>
      </c>
      <c r="J36" s="115">
        <v>-21</v>
      </c>
      <c r="K36" s="116">
        <v>-28</v>
      </c>
    </row>
    <row r="37" spans="1:11" ht="14.1" customHeight="1" x14ac:dyDescent="0.2">
      <c r="A37" s="306">
        <v>42</v>
      </c>
      <c r="B37" s="307" t="s">
        <v>256</v>
      </c>
      <c r="C37" s="308"/>
      <c r="D37" s="113">
        <v>0.10451505016722408</v>
      </c>
      <c r="E37" s="115">
        <v>5</v>
      </c>
      <c r="F37" s="114" t="s">
        <v>513</v>
      </c>
      <c r="G37" s="114">
        <v>8</v>
      </c>
      <c r="H37" s="114" t="s">
        <v>513</v>
      </c>
      <c r="I37" s="140" t="s">
        <v>513</v>
      </c>
      <c r="J37" s="115" t="s">
        <v>513</v>
      </c>
      <c r="K37" s="116" t="s">
        <v>513</v>
      </c>
    </row>
    <row r="38" spans="1:11" ht="14.1" customHeight="1" x14ac:dyDescent="0.2">
      <c r="A38" s="306">
        <v>43</v>
      </c>
      <c r="B38" s="307" t="s">
        <v>257</v>
      </c>
      <c r="C38" s="308"/>
      <c r="D38" s="113">
        <v>0.79431438127090304</v>
      </c>
      <c r="E38" s="115">
        <v>38</v>
      </c>
      <c r="F38" s="114">
        <v>34</v>
      </c>
      <c r="G38" s="114">
        <v>67</v>
      </c>
      <c r="H38" s="114">
        <v>24</v>
      </c>
      <c r="I38" s="140">
        <v>47</v>
      </c>
      <c r="J38" s="115">
        <v>-9</v>
      </c>
      <c r="K38" s="116">
        <v>-19.148936170212767</v>
      </c>
    </row>
    <row r="39" spans="1:11" ht="14.1" customHeight="1" x14ac:dyDescent="0.2">
      <c r="A39" s="306">
        <v>51</v>
      </c>
      <c r="B39" s="307" t="s">
        <v>258</v>
      </c>
      <c r="C39" s="308"/>
      <c r="D39" s="113">
        <v>9.8871237458193981</v>
      </c>
      <c r="E39" s="115">
        <v>473</v>
      </c>
      <c r="F39" s="114">
        <v>595</v>
      </c>
      <c r="G39" s="114">
        <v>785</v>
      </c>
      <c r="H39" s="114">
        <v>629</v>
      </c>
      <c r="I39" s="140">
        <v>672</v>
      </c>
      <c r="J39" s="115">
        <v>-199</v>
      </c>
      <c r="K39" s="116">
        <v>-29.613095238095237</v>
      </c>
    </row>
    <row r="40" spans="1:11" ht="14.1" customHeight="1" x14ac:dyDescent="0.2">
      <c r="A40" s="306" t="s">
        <v>259</v>
      </c>
      <c r="B40" s="307" t="s">
        <v>260</v>
      </c>
      <c r="C40" s="308"/>
      <c r="D40" s="113">
        <v>9.3645484949832785</v>
      </c>
      <c r="E40" s="115">
        <v>448</v>
      </c>
      <c r="F40" s="114">
        <v>582</v>
      </c>
      <c r="G40" s="114">
        <v>730</v>
      </c>
      <c r="H40" s="114">
        <v>589</v>
      </c>
      <c r="I40" s="140">
        <v>633</v>
      </c>
      <c r="J40" s="115">
        <v>-185</v>
      </c>
      <c r="K40" s="116">
        <v>-29.225908372827803</v>
      </c>
    </row>
    <row r="41" spans="1:11" ht="14.1" customHeight="1" x14ac:dyDescent="0.2">
      <c r="A41" s="306"/>
      <c r="B41" s="307" t="s">
        <v>261</v>
      </c>
      <c r="C41" s="308"/>
      <c r="D41" s="113">
        <v>8.7165551839464879</v>
      </c>
      <c r="E41" s="115">
        <v>417</v>
      </c>
      <c r="F41" s="114">
        <v>544</v>
      </c>
      <c r="G41" s="114">
        <v>684</v>
      </c>
      <c r="H41" s="114">
        <v>561</v>
      </c>
      <c r="I41" s="140">
        <v>589</v>
      </c>
      <c r="J41" s="115">
        <v>-172</v>
      </c>
      <c r="K41" s="116">
        <v>-29.202037351443124</v>
      </c>
    </row>
    <row r="42" spans="1:11" ht="14.1" customHeight="1" x14ac:dyDescent="0.2">
      <c r="A42" s="306">
        <v>52</v>
      </c>
      <c r="B42" s="307" t="s">
        <v>262</v>
      </c>
      <c r="C42" s="308"/>
      <c r="D42" s="113">
        <v>5.790133779264214</v>
      </c>
      <c r="E42" s="115">
        <v>277</v>
      </c>
      <c r="F42" s="114">
        <v>174</v>
      </c>
      <c r="G42" s="114">
        <v>234</v>
      </c>
      <c r="H42" s="114">
        <v>235</v>
      </c>
      <c r="I42" s="140">
        <v>310</v>
      </c>
      <c r="J42" s="115">
        <v>-33</v>
      </c>
      <c r="K42" s="116">
        <v>-10.64516129032258</v>
      </c>
    </row>
    <row r="43" spans="1:11" ht="14.1" customHeight="1" x14ac:dyDescent="0.2">
      <c r="A43" s="306" t="s">
        <v>263</v>
      </c>
      <c r="B43" s="307" t="s">
        <v>264</v>
      </c>
      <c r="C43" s="308"/>
      <c r="D43" s="113">
        <v>3.9506688963210701</v>
      </c>
      <c r="E43" s="115">
        <v>189</v>
      </c>
      <c r="F43" s="114">
        <v>115</v>
      </c>
      <c r="G43" s="114">
        <v>161</v>
      </c>
      <c r="H43" s="114">
        <v>169</v>
      </c>
      <c r="I43" s="140">
        <v>203</v>
      </c>
      <c r="J43" s="115">
        <v>-14</v>
      </c>
      <c r="K43" s="116">
        <v>-6.8965517241379306</v>
      </c>
    </row>
    <row r="44" spans="1:11" ht="14.1" customHeight="1" x14ac:dyDescent="0.2">
      <c r="A44" s="306">
        <v>53</v>
      </c>
      <c r="B44" s="307" t="s">
        <v>265</v>
      </c>
      <c r="C44" s="308"/>
      <c r="D44" s="113">
        <v>0.66889632107023411</v>
      </c>
      <c r="E44" s="115">
        <v>32</v>
      </c>
      <c r="F44" s="114">
        <v>30</v>
      </c>
      <c r="G44" s="114">
        <v>51</v>
      </c>
      <c r="H44" s="114">
        <v>45</v>
      </c>
      <c r="I44" s="140">
        <v>43</v>
      </c>
      <c r="J44" s="115">
        <v>-11</v>
      </c>
      <c r="K44" s="116">
        <v>-25.581395348837209</v>
      </c>
    </row>
    <row r="45" spans="1:11" ht="14.1" customHeight="1" x14ac:dyDescent="0.2">
      <c r="A45" s="306" t="s">
        <v>266</v>
      </c>
      <c r="B45" s="307" t="s">
        <v>267</v>
      </c>
      <c r="C45" s="308"/>
      <c r="D45" s="113">
        <v>0.64799331103678925</v>
      </c>
      <c r="E45" s="115">
        <v>31</v>
      </c>
      <c r="F45" s="114">
        <v>30</v>
      </c>
      <c r="G45" s="114">
        <v>46</v>
      </c>
      <c r="H45" s="114">
        <v>44</v>
      </c>
      <c r="I45" s="140">
        <v>43</v>
      </c>
      <c r="J45" s="115">
        <v>-12</v>
      </c>
      <c r="K45" s="116">
        <v>-27.906976744186046</v>
      </c>
    </row>
    <row r="46" spans="1:11" ht="14.1" customHeight="1" x14ac:dyDescent="0.2">
      <c r="A46" s="306">
        <v>54</v>
      </c>
      <c r="B46" s="307" t="s">
        <v>268</v>
      </c>
      <c r="C46" s="308"/>
      <c r="D46" s="113">
        <v>4.3269230769230766</v>
      </c>
      <c r="E46" s="115">
        <v>207</v>
      </c>
      <c r="F46" s="114">
        <v>119</v>
      </c>
      <c r="G46" s="114">
        <v>219</v>
      </c>
      <c r="H46" s="114">
        <v>245</v>
      </c>
      <c r="I46" s="140">
        <v>221</v>
      </c>
      <c r="J46" s="115">
        <v>-14</v>
      </c>
      <c r="K46" s="116">
        <v>-6.3348416289592757</v>
      </c>
    </row>
    <row r="47" spans="1:11" ht="14.1" customHeight="1" x14ac:dyDescent="0.2">
      <c r="A47" s="306">
        <v>61</v>
      </c>
      <c r="B47" s="307" t="s">
        <v>269</v>
      </c>
      <c r="C47" s="308"/>
      <c r="D47" s="113">
        <v>1.9230769230769231</v>
      </c>
      <c r="E47" s="115">
        <v>92</v>
      </c>
      <c r="F47" s="114">
        <v>43</v>
      </c>
      <c r="G47" s="114">
        <v>91</v>
      </c>
      <c r="H47" s="114">
        <v>57</v>
      </c>
      <c r="I47" s="140">
        <v>93</v>
      </c>
      <c r="J47" s="115">
        <v>-1</v>
      </c>
      <c r="K47" s="116">
        <v>-1.075268817204301</v>
      </c>
    </row>
    <row r="48" spans="1:11" ht="14.1" customHeight="1" x14ac:dyDescent="0.2">
      <c r="A48" s="306">
        <v>62</v>
      </c>
      <c r="B48" s="307" t="s">
        <v>270</v>
      </c>
      <c r="C48" s="308"/>
      <c r="D48" s="113">
        <v>9.4899665551839458</v>
      </c>
      <c r="E48" s="115">
        <v>454</v>
      </c>
      <c r="F48" s="114">
        <v>388</v>
      </c>
      <c r="G48" s="114">
        <v>528</v>
      </c>
      <c r="H48" s="114">
        <v>423</v>
      </c>
      <c r="I48" s="140">
        <v>412</v>
      </c>
      <c r="J48" s="115">
        <v>42</v>
      </c>
      <c r="K48" s="116">
        <v>10.194174757281553</v>
      </c>
    </row>
    <row r="49" spans="1:11" ht="14.1" customHeight="1" x14ac:dyDescent="0.2">
      <c r="A49" s="306">
        <v>63</v>
      </c>
      <c r="B49" s="307" t="s">
        <v>271</v>
      </c>
      <c r="C49" s="308"/>
      <c r="D49" s="113">
        <v>2.6128762541806019</v>
      </c>
      <c r="E49" s="115">
        <v>125</v>
      </c>
      <c r="F49" s="114">
        <v>115</v>
      </c>
      <c r="G49" s="114">
        <v>184</v>
      </c>
      <c r="H49" s="114">
        <v>178</v>
      </c>
      <c r="I49" s="140">
        <v>133</v>
      </c>
      <c r="J49" s="115">
        <v>-8</v>
      </c>
      <c r="K49" s="116">
        <v>-6.0150375939849621</v>
      </c>
    </row>
    <row r="50" spans="1:11" ht="14.1" customHeight="1" x14ac:dyDescent="0.2">
      <c r="A50" s="306" t="s">
        <v>272</v>
      </c>
      <c r="B50" s="307" t="s">
        <v>273</v>
      </c>
      <c r="C50" s="308"/>
      <c r="D50" s="113">
        <v>0.20903010033444816</v>
      </c>
      <c r="E50" s="115">
        <v>10</v>
      </c>
      <c r="F50" s="114">
        <v>17</v>
      </c>
      <c r="G50" s="114">
        <v>40</v>
      </c>
      <c r="H50" s="114">
        <v>31</v>
      </c>
      <c r="I50" s="140">
        <v>19</v>
      </c>
      <c r="J50" s="115">
        <v>-9</v>
      </c>
      <c r="K50" s="116">
        <v>-47.368421052631582</v>
      </c>
    </row>
    <row r="51" spans="1:11" ht="14.1" customHeight="1" x14ac:dyDescent="0.2">
      <c r="A51" s="306" t="s">
        <v>274</v>
      </c>
      <c r="B51" s="307" t="s">
        <v>275</v>
      </c>
      <c r="C51" s="308"/>
      <c r="D51" s="113">
        <v>2.1948160535117056</v>
      </c>
      <c r="E51" s="115">
        <v>105</v>
      </c>
      <c r="F51" s="114">
        <v>95</v>
      </c>
      <c r="G51" s="114">
        <v>119</v>
      </c>
      <c r="H51" s="114">
        <v>135</v>
      </c>
      <c r="I51" s="140">
        <v>108</v>
      </c>
      <c r="J51" s="115">
        <v>-3</v>
      </c>
      <c r="K51" s="116">
        <v>-2.7777777777777777</v>
      </c>
    </row>
    <row r="52" spans="1:11" ht="14.1" customHeight="1" x14ac:dyDescent="0.2">
      <c r="A52" s="306">
        <v>71</v>
      </c>
      <c r="B52" s="307" t="s">
        <v>276</v>
      </c>
      <c r="C52" s="308"/>
      <c r="D52" s="113">
        <v>6.8352842809364551</v>
      </c>
      <c r="E52" s="115">
        <v>327</v>
      </c>
      <c r="F52" s="114">
        <v>254</v>
      </c>
      <c r="G52" s="114">
        <v>452</v>
      </c>
      <c r="H52" s="114">
        <v>311</v>
      </c>
      <c r="I52" s="140">
        <v>349</v>
      </c>
      <c r="J52" s="115">
        <v>-22</v>
      </c>
      <c r="K52" s="116">
        <v>-6.303724928366762</v>
      </c>
    </row>
    <row r="53" spans="1:11" ht="14.1" customHeight="1" x14ac:dyDescent="0.2">
      <c r="A53" s="306" t="s">
        <v>277</v>
      </c>
      <c r="B53" s="307" t="s">
        <v>278</v>
      </c>
      <c r="C53" s="308"/>
      <c r="D53" s="113">
        <v>2.2157190635451505</v>
      </c>
      <c r="E53" s="115">
        <v>106</v>
      </c>
      <c r="F53" s="114">
        <v>83</v>
      </c>
      <c r="G53" s="114">
        <v>156</v>
      </c>
      <c r="H53" s="114">
        <v>98</v>
      </c>
      <c r="I53" s="140">
        <v>119</v>
      </c>
      <c r="J53" s="115">
        <v>-13</v>
      </c>
      <c r="K53" s="116">
        <v>-10.92436974789916</v>
      </c>
    </row>
    <row r="54" spans="1:11" ht="14.1" customHeight="1" x14ac:dyDescent="0.2">
      <c r="A54" s="306" t="s">
        <v>279</v>
      </c>
      <c r="B54" s="307" t="s">
        <v>280</v>
      </c>
      <c r="C54" s="308"/>
      <c r="D54" s="113">
        <v>4.117892976588629</v>
      </c>
      <c r="E54" s="115">
        <v>197</v>
      </c>
      <c r="F54" s="114">
        <v>143</v>
      </c>
      <c r="G54" s="114">
        <v>272</v>
      </c>
      <c r="H54" s="114">
        <v>185</v>
      </c>
      <c r="I54" s="140">
        <v>196</v>
      </c>
      <c r="J54" s="115">
        <v>1</v>
      </c>
      <c r="K54" s="116">
        <v>0.51020408163265307</v>
      </c>
    </row>
    <row r="55" spans="1:11" ht="14.1" customHeight="1" x14ac:dyDescent="0.2">
      <c r="A55" s="306">
        <v>72</v>
      </c>
      <c r="B55" s="307" t="s">
        <v>281</v>
      </c>
      <c r="C55" s="308"/>
      <c r="D55" s="113">
        <v>2.3202341137123748</v>
      </c>
      <c r="E55" s="115">
        <v>111</v>
      </c>
      <c r="F55" s="114">
        <v>47</v>
      </c>
      <c r="G55" s="114">
        <v>173</v>
      </c>
      <c r="H55" s="114">
        <v>88</v>
      </c>
      <c r="I55" s="140">
        <v>102</v>
      </c>
      <c r="J55" s="115">
        <v>9</v>
      </c>
      <c r="K55" s="116">
        <v>8.8235294117647065</v>
      </c>
    </row>
    <row r="56" spans="1:11" ht="14.1" customHeight="1" x14ac:dyDescent="0.2">
      <c r="A56" s="306" t="s">
        <v>282</v>
      </c>
      <c r="B56" s="307" t="s">
        <v>283</v>
      </c>
      <c r="C56" s="308"/>
      <c r="D56" s="113">
        <v>0.81521739130434778</v>
      </c>
      <c r="E56" s="115">
        <v>39</v>
      </c>
      <c r="F56" s="114">
        <v>12</v>
      </c>
      <c r="G56" s="114">
        <v>89</v>
      </c>
      <c r="H56" s="114">
        <v>28</v>
      </c>
      <c r="I56" s="140">
        <v>46</v>
      </c>
      <c r="J56" s="115">
        <v>-7</v>
      </c>
      <c r="K56" s="116">
        <v>-15.217391304347826</v>
      </c>
    </row>
    <row r="57" spans="1:11" ht="14.1" customHeight="1" x14ac:dyDescent="0.2">
      <c r="A57" s="306" t="s">
        <v>284</v>
      </c>
      <c r="B57" s="307" t="s">
        <v>285</v>
      </c>
      <c r="C57" s="308"/>
      <c r="D57" s="113">
        <v>0.29264214046822745</v>
      </c>
      <c r="E57" s="115">
        <v>14</v>
      </c>
      <c r="F57" s="114">
        <v>18</v>
      </c>
      <c r="G57" s="114">
        <v>31</v>
      </c>
      <c r="H57" s="114">
        <v>22</v>
      </c>
      <c r="I57" s="140">
        <v>20</v>
      </c>
      <c r="J57" s="115">
        <v>-6</v>
      </c>
      <c r="K57" s="116">
        <v>-30</v>
      </c>
    </row>
    <row r="58" spans="1:11" ht="14.1" customHeight="1" x14ac:dyDescent="0.2">
      <c r="A58" s="306">
        <v>73</v>
      </c>
      <c r="B58" s="307" t="s">
        <v>286</v>
      </c>
      <c r="C58" s="308"/>
      <c r="D58" s="113">
        <v>1.4005016722408026</v>
      </c>
      <c r="E58" s="115">
        <v>67</v>
      </c>
      <c r="F58" s="114">
        <v>47</v>
      </c>
      <c r="G58" s="114">
        <v>87</v>
      </c>
      <c r="H58" s="114">
        <v>64</v>
      </c>
      <c r="I58" s="140">
        <v>44</v>
      </c>
      <c r="J58" s="115">
        <v>23</v>
      </c>
      <c r="K58" s="116">
        <v>52.272727272727273</v>
      </c>
    </row>
    <row r="59" spans="1:11" ht="14.1" customHeight="1" x14ac:dyDescent="0.2">
      <c r="A59" s="306" t="s">
        <v>287</v>
      </c>
      <c r="B59" s="307" t="s">
        <v>288</v>
      </c>
      <c r="C59" s="308"/>
      <c r="D59" s="113">
        <v>0.98244147157190631</v>
      </c>
      <c r="E59" s="115">
        <v>47</v>
      </c>
      <c r="F59" s="114">
        <v>38</v>
      </c>
      <c r="G59" s="114">
        <v>53</v>
      </c>
      <c r="H59" s="114">
        <v>45</v>
      </c>
      <c r="I59" s="140">
        <v>26</v>
      </c>
      <c r="J59" s="115">
        <v>21</v>
      </c>
      <c r="K59" s="116">
        <v>80.769230769230774</v>
      </c>
    </row>
    <row r="60" spans="1:11" ht="14.1" customHeight="1" x14ac:dyDescent="0.2">
      <c r="A60" s="306">
        <v>81</v>
      </c>
      <c r="B60" s="307" t="s">
        <v>289</v>
      </c>
      <c r="C60" s="308"/>
      <c r="D60" s="113">
        <v>5.2675585284280935</v>
      </c>
      <c r="E60" s="115">
        <v>252</v>
      </c>
      <c r="F60" s="114">
        <v>383</v>
      </c>
      <c r="G60" s="114">
        <v>382</v>
      </c>
      <c r="H60" s="114">
        <v>274</v>
      </c>
      <c r="I60" s="140">
        <v>325</v>
      </c>
      <c r="J60" s="115">
        <v>-73</v>
      </c>
      <c r="K60" s="116">
        <v>-22.46153846153846</v>
      </c>
    </row>
    <row r="61" spans="1:11" ht="14.1" customHeight="1" x14ac:dyDescent="0.2">
      <c r="A61" s="306" t="s">
        <v>290</v>
      </c>
      <c r="B61" s="307" t="s">
        <v>291</v>
      </c>
      <c r="C61" s="308"/>
      <c r="D61" s="113">
        <v>1.9648829431438126</v>
      </c>
      <c r="E61" s="115">
        <v>94</v>
      </c>
      <c r="F61" s="114">
        <v>86</v>
      </c>
      <c r="G61" s="114">
        <v>178</v>
      </c>
      <c r="H61" s="114">
        <v>102</v>
      </c>
      <c r="I61" s="140">
        <v>129</v>
      </c>
      <c r="J61" s="115">
        <v>-35</v>
      </c>
      <c r="K61" s="116">
        <v>-27.131782945736433</v>
      </c>
    </row>
    <row r="62" spans="1:11" ht="14.1" customHeight="1" x14ac:dyDescent="0.2">
      <c r="A62" s="306" t="s">
        <v>292</v>
      </c>
      <c r="B62" s="307" t="s">
        <v>293</v>
      </c>
      <c r="C62" s="308"/>
      <c r="D62" s="113">
        <v>1.943979933110368</v>
      </c>
      <c r="E62" s="115">
        <v>93</v>
      </c>
      <c r="F62" s="114">
        <v>195</v>
      </c>
      <c r="G62" s="114">
        <v>141</v>
      </c>
      <c r="H62" s="114">
        <v>110</v>
      </c>
      <c r="I62" s="140">
        <v>115</v>
      </c>
      <c r="J62" s="115">
        <v>-22</v>
      </c>
      <c r="K62" s="116">
        <v>-19.130434782608695</v>
      </c>
    </row>
    <row r="63" spans="1:11" ht="14.1" customHeight="1" x14ac:dyDescent="0.2">
      <c r="A63" s="306"/>
      <c r="B63" s="307" t="s">
        <v>294</v>
      </c>
      <c r="C63" s="308"/>
      <c r="D63" s="113">
        <v>1.6931438127090301</v>
      </c>
      <c r="E63" s="115">
        <v>81</v>
      </c>
      <c r="F63" s="114">
        <v>162</v>
      </c>
      <c r="G63" s="114">
        <v>132</v>
      </c>
      <c r="H63" s="114">
        <v>97</v>
      </c>
      <c r="I63" s="140">
        <v>106</v>
      </c>
      <c r="J63" s="115">
        <v>-25</v>
      </c>
      <c r="K63" s="116">
        <v>-23.584905660377359</v>
      </c>
    </row>
    <row r="64" spans="1:11" ht="14.1" customHeight="1" x14ac:dyDescent="0.2">
      <c r="A64" s="306" t="s">
        <v>295</v>
      </c>
      <c r="B64" s="307" t="s">
        <v>296</v>
      </c>
      <c r="C64" s="308"/>
      <c r="D64" s="113">
        <v>0.5852842809364549</v>
      </c>
      <c r="E64" s="115">
        <v>28</v>
      </c>
      <c r="F64" s="114">
        <v>27</v>
      </c>
      <c r="G64" s="114">
        <v>24</v>
      </c>
      <c r="H64" s="114">
        <v>16</v>
      </c>
      <c r="I64" s="140">
        <v>36</v>
      </c>
      <c r="J64" s="115">
        <v>-8</v>
      </c>
      <c r="K64" s="116">
        <v>-22.222222222222221</v>
      </c>
    </row>
    <row r="65" spans="1:11" ht="14.1" customHeight="1" x14ac:dyDescent="0.2">
      <c r="A65" s="306" t="s">
        <v>297</v>
      </c>
      <c r="B65" s="307" t="s">
        <v>298</v>
      </c>
      <c r="C65" s="308"/>
      <c r="D65" s="113">
        <v>0.29264214046822745</v>
      </c>
      <c r="E65" s="115">
        <v>14</v>
      </c>
      <c r="F65" s="114">
        <v>55</v>
      </c>
      <c r="G65" s="114">
        <v>18</v>
      </c>
      <c r="H65" s="114">
        <v>13</v>
      </c>
      <c r="I65" s="140">
        <v>20</v>
      </c>
      <c r="J65" s="115">
        <v>-6</v>
      </c>
      <c r="K65" s="116">
        <v>-30</v>
      </c>
    </row>
    <row r="66" spans="1:11" ht="14.1" customHeight="1" x14ac:dyDescent="0.2">
      <c r="A66" s="306">
        <v>82</v>
      </c>
      <c r="B66" s="307" t="s">
        <v>299</v>
      </c>
      <c r="C66" s="308"/>
      <c r="D66" s="113">
        <v>2.968227424749164</v>
      </c>
      <c r="E66" s="115">
        <v>142</v>
      </c>
      <c r="F66" s="114">
        <v>282</v>
      </c>
      <c r="G66" s="114">
        <v>184</v>
      </c>
      <c r="H66" s="114">
        <v>155</v>
      </c>
      <c r="I66" s="140">
        <v>162</v>
      </c>
      <c r="J66" s="115">
        <v>-20</v>
      </c>
      <c r="K66" s="116">
        <v>-12.345679012345679</v>
      </c>
    </row>
    <row r="67" spans="1:11" ht="14.1" customHeight="1" x14ac:dyDescent="0.2">
      <c r="A67" s="306" t="s">
        <v>300</v>
      </c>
      <c r="B67" s="307" t="s">
        <v>301</v>
      </c>
      <c r="C67" s="308"/>
      <c r="D67" s="113">
        <v>1.6513377926421404</v>
      </c>
      <c r="E67" s="115">
        <v>79</v>
      </c>
      <c r="F67" s="114">
        <v>231</v>
      </c>
      <c r="G67" s="114">
        <v>96</v>
      </c>
      <c r="H67" s="114">
        <v>97</v>
      </c>
      <c r="I67" s="140">
        <v>102</v>
      </c>
      <c r="J67" s="115">
        <v>-23</v>
      </c>
      <c r="K67" s="116">
        <v>-22.549019607843139</v>
      </c>
    </row>
    <row r="68" spans="1:11" ht="14.1" customHeight="1" x14ac:dyDescent="0.2">
      <c r="A68" s="306" t="s">
        <v>302</v>
      </c>
      <c r="B68" s="307" t="s">
        <v>303</v>
      </c>
      <c r="C68" s="308"/>
      <c r="D68" s="113">
        <v>0.81521739130434778</v>
      </c>
      <c r="E68" s="115">
        <v>39</v>
      </c>
      <c r="F68" s="114">
        <v>36</v>
      </c>
      <c r="G68" s="114">
        <v>56</v>
      </c>
      <c r="H68" s="114">
        <v>38</v>
      </c>
      <c r="I68" s="140">
        <v>43</v>
      </c>
      <c r="J68" s="115">
        <v>-4</v>
      </c>
      <c r="K68" s="116">
        <v>-9.3023255813953494</v>
      </c>
    </row>
    <row r="69" spans="1:11" ht="14.1" customHeight="1" x14ac:dyDescent="0.2">
      <c r="A69" s="306">
        <v>83</v>
      </c>
      <c r="B69" s="307" t="s">
        <v>304</v>
      </c>
      <c r="C69" s="308"/>
      <c r="D69" s="113">
        <v>3.198160535117057</v>
      </c>
      <c r="E69" s="115">
        <v>153</v>
      </c>
      <c r="F69" s="114">
        <v>190</v>
      </c>
      <c r="G69" s="114">
        <v>453</v>
      </c>
      <c r="H69" s="114">
        <v>150</v>
      </c>
      <c r="I69" s="140">
        <v>154</v>
      </c>
      <c r="J69" s="115">
        <v>-1</v>
      </c>
      <c r="K69" s="116">
        <v>-0.64935064935064934</v>
      </c>
    </row>
    <row r="70" spans="1:11" ht="14.1" customHeight="1" x14ac:dyDescent="0.2">
      <c r="A70" s="306" t="s">
        <v>305</v>
      </c>
      <c r="B70" s="307" t="s">
        <v>306</v>
      </c>
      <c r="C70" s="308"/>
      <c r="D70" s="113">
        <v>2.0275919732441472</v>
      </c>
      <c r="E70" s="115">
        <v>97</v>
      </c>
      <c r="F70" s="114">
        <v>131</v>
      </c>
      <c r="G70" s="114">
        <v>390</v>
      </c>
      <c r="H70" s="114">
        <v>94</v>
      </c>
      <c r="I70" s="140">
        <v>94</v>
      </c>
      <c r="J70" s="115">
        <v>3</v>
      </c>
      <c r="K70" s="116">
        <v>3.1914893617021276</v>
      </c>
    </row>
    <row r="71" spans="1:11" ht="14.1" customHeight="1" x14ac:dyDescent="0.2">
      <c r="A71" s="306"/>
      <c r="B71" s="307" t="s">
        <v>307</v>
      </c>
      <c r="C71" s="308"/>
      <c r="D71" s="113">
        <v>1.1287625418060201</v>
      </c>
      <c r="E71" s="115">
        <v>54</v>
      </c>
      <c r="F71" s="114">
        <v>67</v>
      </c>
      <c r="G71" s="114">
        <v>316</v>
      </c>
      <c r="H71" s="114">
        <v>58</v>
      </c>
      <c r="I71" s="140">
        <v>51</v>
      </c>
      <c r="J71" s="115">
        <v>3</v>
      </c>
      <c r="K71" s="116">
        <v>5.882352941176471</v>
      </c>
    </row>
    <row r="72" spans="1:11" ht="14.1" customHeight="1" x14ac:dyDescent="0.2">
      <c r="A72" s="306">
        <v>84</v>
      </c>
      <c r="B72" s="307" t="s">
        <v>308</v>
      </c>
      <c r="C72" s="308"/>
      <c r="D72" s="113">
        <v>1.0660535117056855</v>
      </c>
      <c r="E72" s="115">
        <v>51</v>
      </c>
      <c r="F72" s="114">
        <v>36</v>
      </c>
      <c r="G72" s="114">
        <v>66</v>
      </c>
      <c r="H72" s="114">
        <v>21</v>
      </c>
      <c r="I72" s="140">
        <v>52</v>
      </c>
      <c r="J72" s="115">
        <v>-1</v>
      </c>
      <c r="K72" s="116">
        <v>-1.9230769230769231</v>
      </c>
    </row>
    <row r="73" spans="1:11" ht="14.1" customHeight="1" x14ac:dyDescent="0.2">
      <c r="A73" s="306" t="s">
        <v>309</v>
      </c>
      <c r="B73" s="307" t="s">
        <v>310</v>
      </c>
      <c r="C73" s="308"/>
      <c r="D73" s="113">
        <v>0.52257525083612044</v>
      </c>
      <c r="E73" s="115">
        <v>25</v>
      </c>
      <c r="F73" s="114">
        <v>7</v>
      </c>
      <c r="G73" s="114">
        <v>41</v>
      </c>
      <c r="H73" s="114">
        <v>8</v>
      </c>
      <c r="I73" s="140">
        <v>25</v>
      </c>
      <c r="J73" s="115">
        <v>0</v>
      </c>
      <c r="K73" s="116">
        <v>0</v>
      </c>
    </row>
    <row r="74" spans="1:11" ht="14.1" customHeight="1" x14ac:dyDescent="0.2">
      <c r="A74" s="306" t="s">
        <v>311</v>
      </c>
      <c r="B74" s="307" t="s">
        <v>312</v>
      </c>
      <c r="C74" s="308"/>
      <c r="D74" s="113">
        <v>0.14632107023411373</v>
      </c>
      <c r="E74" s="115">
        <v>7</v>
      </c>
      <c r="F74" s="114">
        <v>6</v>
      </c>
      <c r="G74" s="114">
        <v>10</v>
      </c>
      <c r="H74" s="114">
        <v>5</v>
      </c>
      <c r="I74" s="140">
        <v>10</v>
      </c>
      <c r="J74" s="115">
        <v>-3</v>
      </c>
      <c r="K74" s="116">
        <v>-30</v>
      </c>
    </row>
    <row r="75" spans="1:11" ht="14.1" customHeight="1" x14ac:dyDescent="0.2">
      <c r="A75" s="306" t="s">
        <v>313</v>
      </c>
      <c r="B75" s="307" t="s">
        <v>314</v>
      </c>
      <c r="C75" s="308"/>
      <c r="D75" s="113" t="s">
        <v>513</v>
      </c>
      <c r="E75" s="115" t="s">
        <v>513</v>
      </c>
      <c r="F75" s="114">
        <v>7</v>
      </c>
      <c r="G75" s="114" t="s">
        <v>513</v>
      </c>
      <c r="H75" s="114">
        <v>0</v>
      </c>
      <c r="I75" s="140" t="s">
        <v>513</v>
      </c>
      <c r="J75" s="115" t="s">
        <v>513</v>
      </c>
      <c r="K75" s="116" t="s">
        <v>513</v>
      </c>
    </row>
    <row r="76" spans="1:11" ht="14.1" customHeight="1" x14ac:dyDescent="0.2">
      <c r="A76" s="306">
        <v>91</v>
      </c>
      <c r="B76" s="307" t="s">
        <v>315</v>
      </c>
      <c r="C76" s="308"/>
      <c r="D76" s="113">
        <v>0.25083612040133779</v>
      </c>
      <c r="E76" s="115">
        <v>12</v>
      </c>
      <c r="F76" s="114">
        <v>6</v>
      </c>
      <c r="G76" s="114">
        <v>14</v>
      </c>
      <c r="H76" s="114">
        <v>12</v>
      </c>
      <c r="I76" s="140">
        <v>8</v>
      </c>
      <c r="J76" s="115">
        <v>4</v>
      </c>
      <c r="K76" s="116">
        <v>50</v>
      </c>
    </row>
    <row r="77" spans="1:11" ht="14.1" customHeight="1" x14ac:dyDescent="0.2">
      <c r="A77" s="306">
        <v>92</v>
      </c>
      <c r="B77" s="307" t="s">
        <v>316</v>
      </c>
      <c r="C77" s="308"/>
      <c r="D77" s="113">
        <v>0.77341137123745818</v>
      </c>
      <c r="E77" s="115">
        <v>37</v>
      </c>
      <c r="F77" s="114">
        <v>38</v>
      </c>
      <c r="G77" s="114">
        <v>41</v>
      </c>
      <c r="H77" s="114">
        <v>33</v>
      </c>
      <c r="I77" s="140">
        <v>44</v>
      </c>
      <c r="J77" s="115">
        <v>-7</v>
      </c>
      <c r="K77" s="116">
        <v>-15.909090909090908</v>
      </c>
    </row>
    <row r="78" spans="1:11" ht="14.1" customHeight="1" x14ac:dyDescent="0.2">
      <c r="A78" s="306">
        <v>93</v>
      </c>
      <c r="B78" s="307" t="s">
        <v>317</v>
      </c>
      <c r="C78" s="308"/>
      <c r="D78" s="113" t="s">
        <v>513</v>
      </c>
      <c r="E78" s="115" t="s">
        <v>513</v>
      </c>
      <c r="F78" s="114">
        <v>6</v>
      </c>
      <c r="G78" s="114">
        <v>7</v>
      </c>
      <c r="H78" s="114" t="s">
        <v>513</v>
      </c>
      <c r="I78" s="140" t="s">
        <v>513</v>
      </c>
      <c r="J78" s="115" t="s">
        <v>513</v>
      </c>
      <c r="K78" s="116" t="s">
        <v>513</v>
      </c>
    </row>
    <row r="79" spans="1:11" ht="14.1" customHeight="1" x14ac:dyDescent="0.2">
      <c r="A79" s="306">
        <v>94</v>
      </c>
      <c r="B79" s="307" t="s">
        <v>318</v>
      </c>
      <c r="C79" s="308"/>
      <c r="D79" s="113">
        <v>0.31354515050167225</v>
      </c>
      <c r="E79" s="115">
        <v>15</v>
      </c>
      <c r="F79" s="114">
        <v>42</v>
      </c>
      <c r="G79" s="114">
        <v>31</v>
      </c>
      <c r="H79" s="114">
        <v>42</v>
      </c>
      <c r="I79" s="140">
        <v>100</v>
      </c>
      <c r="J79" s="115">
        <v>-85</v>
      </c>
      <c r="K79" s="116">
        <v>-85</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0.25083612040133779</v>
      </c>
      <c r="E81" s="143">
        <v>12</v>
      </c>
      <c r="F81" s="144">
        <v>18</v>
      </c>
      <c r="G81" s="144">
        <v>82</v>
      </c>
      <c r="H81" s="144">
        <v>18</v>
      </c>
      <c r="I81" s="145">
        <v>18</v>
      </c>
      <c r="J81" s="143">
        <v>-6</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5633</v>
      </c>
      <c r="E11" s="114">
        <v>4677</v>
      </c>
      <c r="F11" s="114">
        <v>6613</v>
      </c>
      <c r="G11" s="114">
        <v>5137</v>
      </c>
      <c r="H11" s="140">
        <v>5853</v>
      </c>
      <c r="I11" s="115">
        <v>-220</v>
      </c>
      <c r="J11" s="116">
        <v>-3.7587561934050915</v>
      </c>
    </row>
    <row r="12" spans="1:15" s="110" customFormat="1" ht="24.95" customHeight="1" x14ac:dyDescent="0.2">
      <c r="A12" s="193" t="s">
        <v>132</v>
      </c>
      <c r="B12" s="194" t="s">
        <v>133</v>
      </c>
      <c r="C12" s="113">
        <v>0.17752529735487307</v>
      </c>
      <c r="D12" s="115">
        <v>10</v>
      </c>
      <c r="E12" s="114">
        <v>21</v>
      </c>
      <c r="F12" s="114">
        <v>16</v>
      </c>
      <c r="G12" s="114">
        <v>14</v>
      </c>
      <c r="H12" s="140">
        <v>24</v>
      </c>
      <c r="I12" s="115">
        <v>-14</v>
      </c>
      <c r="J12" s="116">
        <v>-58.333333333333336</v>
      </c>
    </row>
    <row r="13" spans="1:15" s="110" customFormat="1" ht="24.95" customHeight="1" x14ac:dyDescent="0.2">
      <c r="A13" s="193" t="s">
        <v>134</v>
      </c>
      <c r="B13" s="199" t="s">
        <v>214</v>
      </c>
      <c r="C13" s="113">
        <v>0.72785371915497954</v>
      </c>
      <c r="D13" s="115">
        <v>41</v>
      </c>
      <c r="E13" s="114">
        <v>36</v>
      </c>
      <c r="F13" s="114">
        <v>33</v>
      </c>
      <c r="G13" s="114">
        <v>31</v>
      </c>
      <c r="H13" s="140">
        <v>52</v>
      </c>
      <c r="I13" s="115">
        <v>-11</v>
      </c>
      <c r="J13" s="116">
        <v>-21.153846153846153</v>
      </c>
    </row>
    <row r="14" spans="1:15" s="287" customFormat="1" ht="24.95" customHeight="1" x14ac:dyDescent="0.2">
      <c r="A14" s="193" t="s">
        <v>215</v>
      </c>
      <c r="B14" s="199" t="s">
        <v>137</v>
      </c>
      <c r="C14" s="113">
        <v>18.551393573584235</v>
      </c>
      <c r="D14" s="115">
        <v>1045</v>
      </c>
      <c r="E14" s="114">
        <v>807</v>
      </c>
      <c r="F14" s="114">
        <v>1511</v>
      </c>
      <c r="G14" s="114">
        <v>878</v>
      </c>
      <c r="H14" s="140">
        <v>1122</v>
      </c>
      <c r="I14" s="115">
        <v>-77</v>
      </c>
      <c r="J14" s="116">
        <v>-6.8627450980392153</v>
      </c>
      <c r="K14" s="110"/>
      <c r="L14" s="110"/>
      <c r="M14" s="110"/>
      <c r="N14" s="110"/>
      <c r="O14" s="110"/>
    </row>
    <row r="15" spans="1:15" s="110" customFormat="1" ht="24.95" customHeight="1" x14ac:dyDescent="0.2">
      <c r="A15" s="193" t="s">
        <v>216</v>
      </c>
      <c r="B15" s="199" t="s">
        <v>217</v>
      </c>
      <c r="C15" s="113">
        <v>2.8936623468844309</v>
      </c>
      <c r="D15" s="115">
        <v>163</v>
      </c>
      <c r="E15" s="114">
        <v>107</v>
      </c>
      <c r="F15" s="114">
        <v>125</v>
      </c>
      <c r="G15" s="114">
        <v>155</v>
      </c>
      <c r="H15" s="140">
        <v>145</v>
      </c>
      <c r="I15" s="115">
        <v>18</v>
      </c>
      <c r="J15" s="116">
        <v>12.413793103448276</v>
      </c>
    </row>
    <row r="16" spans="1:15" s="287" customFormat="1" ht="24.95" customHeight="1" x14ac:dyDescent="0.2">
      <c r="A16" s="193" t="s">
        <v>218</v>
      </c>
      <c r="B16" s="199" t="s">
        <v>141</v>
      </c>
      <c r="C16" s="113">
        <v>14.645837031777027</v>
      </c>
      <c r="D16" s="115">
        <v>825</v>
      </c>
      <c r="E16" s="114">
        <v>652</v>
      </c>
      <c r="F16" s="114">
        <v>1316</v>
      </c>
      <c r="G16" s="114">
        <v>666</v>
      </c>
      <c r="H16" s="140">
        <v>915</v>
      </c>
      <c r="I16" s="115">
        <v>-90</v>
      </c>
      <c r="J16" s="116">
        <v>-9.8360655737704921</v>
      </c>
      <c r="K16" s="110"/>
      <c r="L16" s="110"/>
      <c r="M16" s="110"/>
      <c r="N16" s="110"/>
      <c r="O16" s="110"/>
    </row>
    <row r="17" spans="1:15" s="110" customFormat="1" ht="24.95" customHeight="1" x14ac:dyDescent="0.2">
      <c r="A17" s="193" t="s">
        <v>142</v>
      </c>
      <c r="B17" s="199" t="s">
        <v>220</v>
      </c>
      <c r="C17" s="113">
        <v>1.0118941949227764</v>
      </c>
      <c r="D17" s="115">
        <v>57</v>
      </c>
      <c r="E17" s="114">
        <v>48</v>
      </c>
      <c r="F17" s="114">
        <v>70</v>
      </c>
      <c r="G17" s="114">
        <v>57</v>
      </c>
      <c r="H17" s="140">
        <v>62</v>
      </c>
      <c r="I17" s="115">
        <v>-5</v>
      </c>
      <c r="J17" s="116">
        <v>-8.064516129032258</v>
      </c>
    </row>
    <row r="18" spans="1:15" s="287" customFormat="1" ht="24.95" customHeight="1" x14ac:dyDescent="0.2">
      <c r="A18" s="201" t="s">
        <v>144</v>
      </c>
      <c r="B18" s="202" t="s">
        <v>145</v>
      </c>
      <c r="C18" s="113">
        <v>6.479673353452867</v>
      </c>
      <c r="D18" s="115">
        <v>365</v>
      </c>
      <c r="E18" s="114">
        <v>350</v>
      </c>
      <c r="F18" s="114">
        <v>371</v>
      </c>
      <c r="G18" s="114">
        <v>286</v>
      </c>
      <c r="H18" s="140">
        <v>378</v>
      </c>
      <c r="I18" s="115">
        <v>-13</v>
      </c>
      <c r="J18" s="116">
        <v>-3.4391534391534391</v>
      </c>
      <c r="K18" s="110"/>
      <c r="L18" s="110"/>
      <c r="M18" s="110"/>
      <c r="N18" s="110"/>
      <c r="O18" s="110"/>
    </row>
    <row r="19" spans="1:15" s="110" customFormat="1" ht="24.95" customHeight="1" x14ac:dyDescent="0.2">
      <c r="A19" s="193" t="s">
        <v>146</v>
      </c>
      <c r="B19" s="199" t="s">
        <v>147</v>
      </c>
      <c r="C19" s="113">
        <v>14.663589561512515</v>
      </c>
      <c r="D19" s="115">
        <v>826</v>
      </c>
      <c r="E19" s="114">
        <v>591</v>
      </c>
      <c r="F19" s="114">
        <v>680</v>
      </c>
      <c r="G19" s="114">
        <v>698</v>
      </c>
      <c r="H19" s="140">
        <v>748</v>
      </c>
      <c r="I19" s="115">
        <v>78</v>
      </c>
      <c r="J19" s="116">
        <v>10.427807486631016</v>
      </c>
    </row>
    <row r="20" spans="1:15" s="287" customFormat="1" ht="24.95" customHeight="1" x14ac:dyDescent="0.2">
      <c r="A20" s="193" t="s">
        <v>148</v>
      </c>
      <c r="B20" s="199" t="s">
        <v>149</v>
      </c>
      <c r="C20" s="113">
        <v>4.9352032664654715</v>
      </c>
      <c r="D20" s="115">
        <v>278</v>
      </c>
      <c r="E20" s="114">
        <v>268</v>
      </c>
      <c r="F20" s="114">
        <v>420</v>
      </c>
      <c r="G20" s="114">
        <v>269</v>
      </c>
      <c r="H20" s="140">
        <v>306</v>
      </c>
      <c r="I20" s="115">
        <v>-28</v>
      </c>
      <c r="J20" s="116">
        <v>-9.1503267973856204</v>
      </c>
      <c r="K20" s="110"/>
      <c r="L20" s="110"/>
      <c r="M20" s="110"/>
      <c r="N20" s="110"/>
      <c r="O20" s="110"/>
    </row>
    <row r="21" spans="1:15" s="110" customFormat="1" ht="24.95" customHeight="1" x14ac:dyDescent="0.2">
      <c r="A21" s="201" t="s">
        <v>150</v>
      </c>
      <c r="B21" s="202" t="s">
        <v>151</v>
      </c>
      <c r="C21" s="113">
        <v>6.106870229007634</v>
      </c>
      <c r="D21" s="115">
        <v>344</v>
      </c>
      <c r="E21" s="114">
        <v>296</v>
      </c>
      <c r="F21" s="114">
        <v>338</v>
      </c>
      <c r="G21" s="114">
        <v>307</v>
      </c>
      <c r="H21" s="140">
        <v>288</v>
      </c>
      <c r="I21" s="115">
        <v>56</v>
      </c>
      <c r="J21" s="116">
        <v>19.444444444444443</v>
      </c>
    </row>
    <row r="22" spans="1:15" s="110" customFormat="1" ht="24.95" customHeight="1" x14ac:dyDescent="0.2">
      <c r="A22" s="201" t="s">
        <v>152</v>
      </c>
      <c r="B22" s="199" t="s">
        <v>153</v>
      </c>
      <c r="C22" s="113">
        <v>0.69234865968400494</v>
      </c>
      <c r="D22" s="115">
        <v>39</v>
      </c>
      <c r="E22" s="114">
        <v>58</v>
      </c>
      <c r="F22" s="114">
        <v>38</v>
      </c>
      <c r="G22" s="114">
        <v>44</v>
      </c>
      <c r="H22" s="140">
        <v>46</v>
      </c>
      <c r="I22" s="115">
        <v>-7</v>
      </c>
      <c r="J22" s="116">
        <v>-15.217391304347826</v>
      </c>
    </row>
    <row r="23" spans="1:15" s="110" customFormat="1" ht="24.95" customHeight="1" x14ac:dyDescent="0.2">
      <c r="A23" s="193" t="s">
        <v>154</v>
      </c>
      <c r="B23" s="199" t="s">
        <v>155</v>
      </c>
      <c r="C23" s="113">
        <v>1.3669447896325226</v>
      </c>
      <c r="D23" s="115">
        <v>77</v>
      </c>
      <c r="E23" s="114">
        <v>36</v>
      </c>
      <c r="F23" s="114">
        <v>86</v>
      </c>
      <c r="G23" s="114">
        <v>41</v>
      </c>
      <c r="H23" s="140">
        <v>78</v>
      </c>
      <c r="I23" s="115">
        <v>-1</v>
      </c>
      <c r="J23" s="116">
        <v>-1.2820512820512822</v>
      </c>
    </row>
    <row r="24" spans="1:15" s="110" customFormat="1" ht="24.95" customHeight="1" x14ac:dyDescent="0.2">
      <c r="A24" s="193" t="s">
        <v>156</v>
      </c>
      <c r="B24" s="199" t="s">
        <v>221</v>
      </c>
      <c r="C24" s="113">
        <v>4.9884608556719332</v>
      </c>
      <c r="D24" s="115">
        <v>281</v>
      </c>
      <c r="E24" s="114">
        <v>177</v>
      </c>
      <c r="F24" s="114">
        <v>198</v>
      </c>
      <c r="G24" s="114">
        <v>220</v>
      </c>
      <c r="H24" s="140">
        <v>196</v>
      </c>
      <c r="I24" s="115">
        <v>85</v>
      </c>
      <c r="J24" s="116">
        <v>43.367346938775512</v>
      </c>
    </row>
    <row r="25" spans="1:15" s="110" customFormat="1" ht="24.95" customHeight="1" x14ac:dyDescent="0.2">
      <c r="A25" s="193" t="s">
        <v>222</v>
      </c>
      <c r="B25" s="204" t="s">
        <v>159</v>
      </c>
      <c r="C25" s="113">
        <v>5.5210367477365523</v>
      </c>
      <c r="D25" s="115">
        <v>311</v>
      </c>
      <c r="E25" s="114">
        <v>245</v>
      </c>
      <c r="F25" s="114">
        <v>272</v>
      </c>
      <c r="G25" s="114">
        <v>261</v>
      </c>
      <c r="H25" s="140">
        <v>288</v>
      </c>
      <c r="I25" s="115">
        <v>23</v>
      </c>
      <c r="J25" s="116">
        <v>7.9861111111111107</v>
      </c>
    </row>
    <row r="26" spans="1:15" s="110" customFormat="1" ht="24.95" customHeight="1" x14ac:dyDescent="0.2">
      <c r="A26" s="201">
        <v>782.78300000000002</v>
      </c>
      <c r="B26" s="203" t="s">
        <v>160</v>
      </c>
      <c r="C26" s="113">
        <v>19.119474525119831</v>
      </c>
      <c r="D26" s="115">
        <v>1077</v>
      </c>
      <c r="E26" s="114">
        <v>802</v>
      </c>
      <c r="F26" s="114">
        <v>1534</v>
      </c>
      <c r="G26" s="114">
        <v>1108</v>
      </c>
      <c r="H26" s="140">
        <v>1316</v>
      </c>
      <c r="I26" s="115">
        <v>-239</v>
      </c>
      <c r="J26" s="116">
        <v>-18.161094224924014</v>
      </c>
    </row>
    <row r="27" spans="1:15" s="110" customFormat="1" ht="24.95" customHeight="1" x14ac:dyDescent="0.2">
      <c r="A27" s="193" t="s">
        <v>161</v>
      </c>
      <c r="B27" s="199" t="s">
        <v>162</v>
      </c>
      <c r="C27" s="113">
        <v>2.6628794603230959</v>
      </c>
      <c r="D27" s="115">
        <v>150</v>
      </c>
      <c r="E27" s="114">
        <v>127</v>
      </c>
      <c r="F27" s="114">
        <v>158</v>
      </c>
      <c r="G27" s="114">
        <v>100</v>
      </c>
      <c r="H27" s="140">
        <v>161</v>
      </c>
      <c r="I27" s="115">
        <v>-11</v>
      </c>
      <c r="J27" s="116">
        <v>-6.8322981366459627</v>
      </c>
    </row>
    <row r="28" spans="1:15" s="110" customFormat="1" ht="24.95" customHeight="1" x14ac:dyDescent="0.2">
      <c r="A28" s="193" t="s">
        <v>163</v>
      </c>
      <c r="B28" s="199" t="s">
        <v>164</v>
      </c>
      <c r="C28" s="113">
        <v>1.8107580330197053</v>
      </c>
      <c r="D28" s="115">
        <v>102</v>
      </c>
      <c r="E28" s="114">
        <v>79</v>
      </c>
      <c r="F28" s="114">
        <v>192</v>
      </c>
      <c r="G28" s="114">
        <v>96</v>
      </c>
      <c r="H28" s="140">
        <v>105</v>
      </c>
      <c r="I28" s="115">
        <v>-3</v>
      </c>
      <c r="J28" s="116">
        <v>-2.8571428571428572</v>
      </c>
    </row>
    <row r="29" spans="1:15" s="110" customFormat="1" ht="24.95" customHeight="1" x14ac:dyDescent="0.2">
      <c r="A29" s="193">
        <v>86</v>
      </c>
      <c r="B29" s="199" t="s">
        <v>165</v>
      </c>
      <c r="C29" s="113">
        <v>3.8700514823362329</v>
      </c>
      <c r="D29" s="115">
        <v>218</v>
      </c>
      <c r="E29" s="114">
        <v>308</v>
      </c>
      <c r="F29" s="114">
        <v>299</v>
      </c>
      <c r="G29" s="114">
        <v>267</v>
      </c>
      <c r="H29" s="140">
        <v>271</v>
      </c>
      <c r="I29" s="115">
        <v>-53</v>
      </c>
      <c r="J29" s="116">
        <v>-19.55719557195572</v>
      </c>
    </row>
    <row r="30" spans="1:15" s="110" customFormat="1" ht="24.95" customHeight="1" x14ac:dyDescent="0.2">
      <c r="A30" s="193">
        <v>87.88</v>
      </c>
      <c r="B30" s="204" t="s">
        <v>166</v>
      </c>
      <c r="C30" s="113">
        <v>5.0594709746138822</v>
      </c>
      <c r="D30" s="115">
        <v>285</v>
      </c>
      <c r="E30" s="114">
        <v>318</v>
      </c>
      <c r="F30" s="114">
        <v>298</v>
      </c>
      <c r="G30" s="114">
        <v>380</v>
      </c>
      <c r="H30" s="140">
        <v>307</v>
      </c>
      <c r="I30" s="115">
        <v>-22</v>
      </c>
      <c r="J30" s="116">
        <v>-7.1661237785016283</v>
      </c>
    </row>
    <row r="31" spans="1:15" s="110" customFormat="1" ht="24.95" customHeight="1" x14ac:dyDescent="0.2">
      <c r="A31" s="193" t="s">
        <v>167</v>
      </c>
      <c r="B31" s="199" t="s">
        <v>168</v>
      </c>
      <c r="C31" s="113">
        <v>3.2309604118586899</v>
      </c>
      <c r="D31" s="115">
        <v>182</v>
      </c>
      <c r="E31" s="114">
        <v>158</v>
      </c>
      <c r="F31" s="114">
        <v>169</v>
      </c>
      <c r="G31" s="114">
        <v>137</v>
      </c>
      <c r="H31" s="140">
        <v>167</v>
      </c>
      <c r="I31" s="115">
        <v>15</v>
      </c>
      <c r="J31" s="116">
        <v>8.9820359281437128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0.17752529735487307</v>
      </c>
      <c r="D34" s="115">
        <v>10</v>
      </c>
      <c r="E34" s="114">
        <v>21</v>
      </c>
      <c r="F34" s="114">
        <v>16</v>
      </c>
      <c r="G34" s="114">
        <v>14</v>
      </c>
      <c r="H34" s="140">
        <v>24</v>
      </c>
      <c r="I34" s="115">
        <v>-14</v>
      </c>
      <c r="J34" s="116">
        <v>-58.333333333333336</v>
      </c>
    </row>
    <row r="35" spans="1:10" s="110" customFormat="1" ht="24.95" customHeight="1" x14ac:dyDescent="0.2">
      <c r="A35" s="292" t="s">
        <v>171</v>
      </c>
      <c r="B35" s="293" t="s">
        <v>172</v>
      </c>
      <c r="C35" s="113">
        <v>25.758920646192081</v>
      </c>
      <c r="D35" s="115">
        <v>1451</v>
      </c>
      <c r="E35" s="114">
        <v>1193</v>
      </c>
      <c r="F35" s="114">
        <v>1915</v>
      </c>
      <c r="G35" s="114">
        <v>1195</v>
      </c>
      <c r="H35" s="140">
        <v>1552</v>
      </c>
      <c r="I35" s="115">
        <v>-101</v>
      </c>
      <c r="J35" s="116">
        <v>-6.5077319587628866</v>
      </c>
    </row>
    <row r="36" spans="1:10" s="110" customFormat="1" ht="24.95" customHeight="1" x14ac:dyDescent="0.2">
      <c r="A36" s="294" t="s">
        <v>173</v>
      </c>
      <c r="B36" s="295" t="s">
        <v>174</v>
      </c>
      <c r="C36" s="125">
        <v>74.028048996982065</v>
      </c>
      <c r="D36" s="143">
        <v>4170</v>
      </c>
      <c r="E36" s="144">
        <v>3463</v>
      </c>
      <c r="F36" s="144">
        <v>4682</v>
      </c>
      <c r="G36" s="144">
        <v>3928</v>
      </c>
      <c r="H36" s="145">
        <v>4277</v>
      </c>
      <c r="I36" s="143">
        <v>-107</v>
      </c>
      <c r="J36" s="146">
        <v>-2.5017535655833529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5633</v>
      </c>
      <c r="F11" s="264">
        <v>4677</v>
      </c>
      <c r="G11" s="264">
        <v>6613</v>
      </c>
      <c r="H11" s="264">
        <v>5137</v>
      </c>
      <c r="I11" s="265">
        <v>5853</v>
      </c>
      <c r="J11" s="263">
        <v>-220</v>
      </c>
      <c r="K11" s="266">
        <v>-3.7587561934050915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33.676548908219424</v>
      </c>
      <c r="E13" s="115">
        <v>1897</v>
      </c>
      <c r="F13" s="114">
        <v>1788</v>
      </c>
      <c r="G13" s="114">
        <v>2451</v>
      </c>
      <c r="H13" s="114">
        <v>1862</v>
      </c>
      <c r="I13" s="140">
        <v>2198</v>
      </c>
      <c r="J13" s="115">
        <v>-301</v>
      </c>
      <c r="K13" s="116">
        <v>-13.694267515923567</v>
      </c>
    </row>
    <row r="14" spans="1:17" ht="15.95" customHeight="1" x14ac:dyDescent="0.2">
      <c r="A14" s="306" t="s">
        <v>230</v>
      </c>
      <c r="B14" s="307"/>
      <c r="C14" s="308"/>
      <c r="D14" s="113">
        <v>54.76655423397834</v>
      </c>
      <c r="E14" s="115">
        <v>3085</v>
      </c>
      <c r="F14" s="114">
        <v>2407</v>
      </c>
      <c r="G14" s="114">
        <v>3547</v>
      </c>
      <c r="H14" s="114">
        <v>2727</v>
      </c>
      <c r="I14" s="140">
        <v>2951</v>
      </c>
      <c r="J14" s="115">
        <v>134</v>
      </c>
      <c r="K14" s="116">
        <v>4.5408336157234839</v>
      </c>
    </row>
    <row r="15" spans="1:17" ht="15.95" customHeight="1" x14ac:dyDescent="0.2">
      <c r="A15" s="306" t="s">
        <v>231</v>
      </c>
      <c r="B15" s="307"/>
      <c r="C15" s="308"/>
      <c r="D15" s="113">
        <v>5.2369962719687555</v>
      </c>
      <c r="E15" s="115">
        <v>295</v>
      </c>
      <c r="F15" s="114">
        <v>253</v>
      </c>
      <c r="G15" s="114">
        <v>313</v>
      </c>
      <c r="H15" s="114">
        <v>277</v>
      </c>
      <c r="I15" s="140">
        <v>348</v>
      </c>
      <c r="J15" s="115">
        <v>-53</v>
      </c>
      <c r="K15" s="116">
        <v>-15.229885057471265</v>
      </c>
    </row>
    <row r="16" spans="1:17" ht="15.95" customHeight="1" x14ac:dyDescent="0.2">
      <c r="A16" s="306" t="s">
        <v>232</v>
      </c>
      <c r="B16" s="307"/>
      <c r="C16" s="308"/>
      <c r="D16" s="113">
        <v>5.7163145748269129</v>
      </c>
      <c r="E16" s="115">
        <v>322</v>
      </c>
      <c r="F16" s="114">
        <v>215</v>
      </c>
      <c r="G16" s="114">
        <v>271</v>
      </c>
      <c r="H16" s="114">
        <v>246</v>
      </c>
      <c r="I16" s="140">
        <v>328</v>
      </c>
      <c r="J16" s="115">
        <v>-6</v>
      </c>
      <c r="K16" s="116">
        <v>-1.8292682926829269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0.2840404757677969</v>
      </c>
      <c r="E18" s="115">
        <v>16</v>
      </c>
      <c r="F18" s="114">
        <v>33</v>
      </c>
      <c r="G18" s="114">
        <v>25</v>
      </c>
      <c r="H18" s="114">
        <v>11</v>
      </c>
      <c r="I18" s="140">
        <v>19</v>
      </c>
      <c r="J18" s="115">
        <v>-3</v>
      </c>
      <c r="K18" s="116">
        <v>-15.789473684210526</v>
      </c>
    </row>
    <row r="19" spans="1:11" ht="14.1" customHeight="1" x14ac:dyDescent="0.2">
      <c r="A19" s="306" t="s">
        <v>235</v>
      </c>
      <c r="B19" s="307" t="s">
        <v>236</v>
      </c>
      <c r="C19" s="308"/>
      <c r="D19" s="113">
        <v>0.15977276761938577</v>
      </c>
      <c r="E19" s="115">
        <v>9</v>
      </c>
      <c r="F19" s="114">
        <v>30</v>
      </c>
      <c r="G19" s="114">
        <v>11</v>
      </c>
      <c r="H19" s="114">
        <v>7</v>
      </c>
      <c r="I19" s="140">
        <v>15</v>
      </c>
      <c r="J19" s="115">
        <v>-6</v>
      </c>
      <c r="K19" s="116">
        <v>-40</v>
      </c>
    </row>
    <row r="20" spans="1:11" ht="14.1" customHeight="1" x14ac:dyDescent="0.2">
      <c r="A20" s="306">
        <v>12</v>
      </c>
      <c r="B20" s="307" t="s">
        <v>237</v>
      </c>
      <c r="C20" s="308"/>
      <c r="D20" s="113">
        <v>1.1006568436002131</v>
      </c>
      <c r="E20" s="115">
        <v>62</v>
      </c>
      <c r="F20" s="114">
        <v>74</v>
      </c>
      <c r="G20" s="114">
        <v>50</v>
      </c>
      <c r="H20" s="114">
        <v>41</v>
      </c>
      <c r="I20" s="140">
        <v>57</v>
      </c>
      <c r="J20" s="115">
        <v>5</v>
      </c>
      <c r="K20" s="116">
        <v>8.7719298245614041</v>
      </c>
    </row>
    <row r="21" spans="1:11" ht="14.1" customHeight="1" x14ac:dyDescent="0.2">
      <c r="A21" s="306">
        <v>21</v>
      </c>
      <c r="B21" s="307" t="s">
        <v>238</v>
      </c>
      <c r="C21" s="308"/>
      <c r="D21" s="113">
        <v>0.31954553523877155</v>
      </c>
      <c r="E21" s="115">
        <v>18</v>
      </c>
      <c r="F21" s="114">
        <v>21</v>
      </c>
      <c r="G21" s="114">
        <v>19</v>
      </c>
      <c r="H21" s="114">
        <v>15</v>
      </c>
      <c r="I21" s="140">
        <v>14</v>
      </c>
      <c r="J21" s="115">
        <v>4</v>
      </c>
      <c r="K21" s="116">
        <v>28.571428571428573</v>
      </c>
    </row>
    <row r="22" spans="1:11" ht="14.1" customHeight="1" x14ac:dyDescent="0.2">
      <c r="A22" s="306">
        <v>22</v>
      </c>
      <c r="B22" s="307" t="s">
        <v>239</v>
      </c>
      <c r="C22" s="308"/>
      <c r="D22" s="113">
        <v>1.3669447896325226</v>
      </c>
      <c r="E22" s="115">
        <v>77</v>
      </c>
      <c r="F22" s="114">
        <v>77</v>
      </c>
      <c r="G22" s="114">
        <v>89</v>
      </c>
      <c r="H22" s="114">
        <v>96</v>
      </c>
      <c r="I22" s="140">
        <v>94</v>
      </c>
      <c r="J22" s="115">
        <v>-17</v>
      </c>
      <c r="K22" s="116">
        <v>-18.085106382978722</v>
      </c>
    </row>
    <row r="23" spans="1:11" ht="14.1" customHeight="1" x14ac:dyDescent="0.2">
      <c r="A23" s="306">
        <v>23</v>
      </c>
      <c r="B23" s="307" t="s">
        <v>240</v>
      </c>
      <c r="C23" s="308"/>
      <c r="D23" s="113">
        <v>0.4793183028581573</v>
      </c>
      <c r="E23" s="115">
        <v>27</v>
      </c>
      <c r="F23" s="114">
        <v>16</v>
      </c>
      <c r="G23" s="114">
        <v>33</v>
      </c>
      <c r="H23" s="114">
        <v>36</v>
      </c>
      <c r="I23" s="140">
        <v>45</v>
      </c>
      <c r="J23" s="115">
        <v>-18</v>
      </c>
      <c r="K23" s="116">
        <v>-40</v>
      </c>
    </row>
    <row r="24" spans="1:11" ht="14.1" customHeight="1" x14ac:dyDescent="0.2">
      <c r="A24" s="306">
        <v>24</v>
      </c>
      <c r="B24" s="307" t="s">
        <v>241</v>
      </c>
      <c r="C24" s="308"/>
      <c r="D24" s="113">
        <v>11.059826025208592</v>
      </c>
      <c r="E24" s="115">
        <v>623</v>
      </c>
      <c r="F24" s="114">
        <v>544</v>
      </c>
      <c r="G24" s="114">
        <v>1219</v>
      </c>
      <c r="H24" s="114">
        <v>636</v>
      </c>
      <c r="I24" s="140">
        <v>1054</v>
      </c>
      <c r="J24" s="115">
        <v>-431</v>
      </c>
      <c r="K24" s="116">
        <v>-40.891840607210625</v>
      </c>
    </row>
    <row r="25" spans="1:11" ht="14.1" customHeight="1" x14ac:dyDescent="0.2">
      <c r="A25" s="306">
        <v>25</v>
      </c>
      <c r="B25" s="307" t="s">
        <v>242</v>
      </c>
      <c r="C25" s="308"/>
      <c r="D25" s="113">
        <v>6.3554056453044563</v>
      </c>
      <c r="E25" s="115">
        <v>358</v>
      </c>
      <c r="F25" s="114">
        <v>240</v>
      </c>
      <c r="G25" s="114">
        <v>584</v>
      </c>
      <c r="H25" s="114">
        <v>271</v>
      </c>
      <c r="I25" s="140">
        <v>351</v>
      </c>
      <c r="J25" s="115">
        <v>7</v>
      </c>
      <c r="K25" s="116">
        <v>1.9943019943019944</v>
      </c>
    </row>
    <row r="26" spans="1:11" ht="14.1" customHeight="1" x14ac:dyDescent="0.2">
      <c r="A26" s="306">
        <v>26</v>
      </c>
      <c r="B26" s="307" t="s">
        <v>243</v>
      </c>
      <c r="C26" s="308"/>
      <c r="D26" s="113">
        <v>2.6451269305876086</v>
      </c>
      <c r="E26" s="115">
        <v>149</v>
      </c>
      <c r="F26" s="114">
        <v>60</v>
      </c>
      <c r="G26" s="114">
        <v>118</v>
      </c>
      <c r="H26" s="114">
        <v>113</v>
      </c>
      <c r="I26" s="140">
        <v>130</v>
      </c>
      <c r="J26" s="115">
        <v>19</v>
      </c>
      <c r="K26" s="116">
        <v>14.615384615384615</v>
      </c>
    </row>
    <row r="27" spans="1:11" ht="14.1" customHeight="1" x14ac:dyDescent="0.2">
      <c r="A27" s="306">
        <v>27</v>
      </c>
      <c r="B27" s="307" t="s">
        <v>244</v>
      </c>
      <c r="C27" s="308"/>
      <c r="D27" s="113">
        <v>1.4912124977809338</v>
      </c>
      <c r="E27" s="115">
        <v>84</v>
      </c>
      <c r="F27" s="114">
        <v>78</v>
      </c>
      <c r="G27" s="114">
        <v>122</v>
      </c>
      <c r="H27" s="114">
        <v>97</v>
      </c>
      <c r="I27" s="140">
        <v>92</v>
      </c>
      <c r="J27" s="115">
        <v>-8</v>
      </c>
      <c r="K27" s="116">
        <v>-8.695652173913043</v>
      </c>
    </row>
    <row r="28" spans="1:11" ht="14.1" customHeight="1" x14ac:dyDescent="0.2">
      <c r="A28" s="306">
        <v>28</v>
      </c>
      <c r="B28" s="307" t="s">
        <v>245</v>
      </c>
      <c r="C28" s="308"/>
      <c r="D28" s="113">
        <v>0.17752529735487307</v>
      </c>
      <c r="E28" s="115">
        <v>10</v>
      </c>
      <c r="F28" s="114" t="s">
        <v>513</v>
      </c>
      <c r="G28" s="114">
        <v>8</v>
      </c>
      <c r="H28" s="114">
        <v>5</v>
      </c>
      <c r="I28" s="140">
        <v>7</v>
      </c>
      <c r="J28" s="115">
        <v>3</v>
      </c>
      <c r="K28" s="116">
        <v>42.857142857142854</v>
      </c>
    </row>
    <row r="29" spans="1:11" ht="14.1" customHeight="1" x14ac:dyDescent="0.2">
      <c r="A29" s="306">
        <v>29</v>
      </c>
      <c r="B29" s="307" t="s">
        <v>246</v>
      </c>
      <c r="C29" s="308"/>
      <c r="D29" s="113">
        <v>4.5091425528137759</v>
      </c>
      <c r="E29" s="115">
        <v>254</v>
      </c>
      <c r="F29" s="114">
        <v>207</v>
      </c>
      <c r="G29" s="114">
        <v>249</v>
      </c>
      <c r="H29" s="114">
        <v>272</v>
      </c>
      <c r="I29" s="140">
        <v>200</v>
      </c>
      <c r="J29" s="115">
        <v>54</v>
      </c>
      <c r="K29" s="116">
        <v>27</v>
      </c>
    </row>
    <row r="30" spans="1:11" ht="14.1" customHeight="1" x14ac:dyDescent="0.2">
      <c r="A30" s="306" t="s">
        <v>247</v>
      </c>
      <c r="B30" s="307" t="s">
        <v>248</v>
      </c>
      <c r="C30" s="308"/>
      <c r="D30" s="113" t="s">
        <v>513</v>
      </c>
      <c r="E30" s="115" t="s">
        <v>513</v>
      </c>
      <c r="F30" s="114">
        <v>66</v>
      </c>
      <c r="G30" s="114" t="s">
        <v>513</v>
      </c>
      <c r="H30" s="114">
        <v>107</v>
      </c>
      <c r="I30" s="140">
        <v>73</v>
      </c>
      <c r="J30" s="115" t="s">
        <v>513</v>
      </c>
      <c r="K30" s="116" t="s">
        <v>513</v>
      </c>
    </row>
    <row r="31" spans="1:11" ht="14.1" customHeight="1" x14ac:dyDescent="0.2">
      <c r="A31" s="306" t="s">
        <v>249</v>
      </c>
      <c r="B31" s="307" t="s">
        <v>250</v>
      </c>
      <c r="C31" s="308"/>
      <c r="D31" s="113">
        <v>3.0179300550328421</v>
      </c>
      <c r="E31" s="115">
        <v>170</v>
      </c>
      <c r="F31" s="114">
        <v>141</v>
      </c>
      <c r="G31" s="114">
        <v>170</v>
      </c>
      <c r="H31" s="114">
        <v>165</v>
      </c>
      <c r="I31" s="140">
        <v>127</v>
      </c>
      <c r="J31" s="115">
        <v>43</v>
      </c>
      <c r="K31" s="116">
        <v>33.85826771653543</v>
      </c>
    </row>
    <row r="32" spans="1:11" ht="14.1" customHeight="1" x14ac:dyDescent="0.2">
      <c r="A32" s="306">
        <v>31</v>
      </c>
      <c r="B32" s="307" t="s">
        <v>251</v>
      </c>
      <c r="C32" s="308"/>
      <c r="D32" s="113">
        <v>0.53257589206461919</v>
      </c>
      <c r="E32" s="115">
        <v>30</v>
      </c>
      <c r="F32" s="114">
        <v>13</v>
      </c>
      <c r="G32" s="114">
        <v>17</v>
      </c>
      <c r="H32" s="114">
        <v>9</v>
      </c>
      <c r="I32" s="140">
        <v>19</v>
      </c>
      <c r="J32" s="115">
        <v>11</v>
      </c>
      <c r="K32" s="116">
        <v>57.89473684210526</v>
      </c>
    </row>
    <row r="33" spans="1:11" ht="14.1" customHeight="1" x14ac:dyDescent="0.2">
      <c r="A33" s="306">
        <v>32</v>
      </c>
      <c r="B33" s="307" t="s">
        <v>252</v>
      </c>
      <c r="C33" s="308"/>
      <c r="D33" s="113">
        <v>1.8285105627551925</v>
      </c>
      <c r="E33" s="115">
        <v>103</v>
      </c>
      <c r="F33" s="114">
        <v>167</v>
      </c>
      <c r="G33" s="114">
        <v>133</v>
      </c>
      <c r="H33" s="114">
        <v>97</v>
      </c>
      <c r="I33" s="140">
        <v>116</v>
      </c>
      <c r="J33" s="115">
        <v>-13</v>
      </c>
      <c r="K33" s="116">
        <v>-11.206896551724139</v>
      </c>
    </row>
    <row r="34" spans="1:11" ht="14.1" customHeight="1" x14ac:dyDescent="0.2">
      <c r="A34" s="306">
        <v>33</v>
      </c>
      <c r="B34" s="307" t="s">
        <v>253</v>
      </c>
      <c r="C34" s="308"/>
      <c r="D34" s="113">
        <v>1.9350257411681164</v>
      </c>
      <c r="E34" s="115">
        <v>109</v>
      </c>
      <c r="F34" s="114">
        <v>99</v>
      </c>
      <c r="G34" s="114">
        <v>78</v>
      </c>
      <c r="H34" s="114">
        <v>85</v>
      </c>
      <c r="I34" s="140">
        <v>102</v>
      </c>
      <c r="J34" s="115">
        <v>7</v>
      </c>
      <c r="K34" s="116">
        <v>6.8627450980392153</v>
      </c>
    </row>
    <row r="35" spans="1:11" ht="14.1" customHeight="1" x14ac:dyDescent="0.2">
      <c r="A35" s="306">
        <v>34</v>
      </c>
      <c r="B35" s="307" t="s">
        <v>254</v>
      </c>
      <c r="C35" s="308"/>
      <c r="D35" s="113">
        <v>1.9882833303745784</v>
      </c>
      <c r="E35" s="115">
        <v>112</v>
      </c>
      <c r="F35" s="114">
        <v>84</v>
      </c>
      <c r="G35" s="114">
        <v>129</v>
      </c>
      <c r="H35" s="114">
        <v>87</v>
      </c>
      <c r="I35" s="140">
        <v>142</v>
      </c>
      <c r="J35" s="115">
        <v>-30</v>
      </c>
      <c r="K35" s="116">
        <v>-21.12676056338028</v>
      </c>
    </row>
    <row r="36" spans="1:11" ht="14.1" customHeight="1" x14ac:dyDescent="0.2">
      <c r="A36" s="306">
        <v>41</v>
      </c>
      <c r="B36" s="307" t="s">
        <v>255</v>
      </c>
      <c r="C36" s="308"/>
      <c r="D36" s="113">
        <v>1.2426770814841115</v>
      </c>
      <c r="E36" s="115">
        <v>70</v>
      </c>
      <c r="F36" s="114">
        <v>87</v>
      </c>
      <c r="G36" s="114">
        <v>73</v>
      </c>
      <c r="H36" s="114">
        <v>67</v>
      </c>
      <c r="I36" s="140">
        <v>40</v>
      </c>
      <c r="J36" s="115">
        <v>30</v>
      </c>
      <c r="K36" s="116">
        <v>75</v>
      </c>
    </row>
    <row r="37" spans="1:11" ht="14.1" customHeight="1" x14ac:dyDescent="0.2">
      <c r="A37" s="306">
        <v>42</v>
      </c>
      <c r="B37" s="307" t="s">
        <v>256</v>
      </c>
      <c r="C37" s="308"/>
      <c r="D37" s="113">
        <v>0.12426770814841115</v>
      </c>
      <c r="E37" s="115">
        <v>7</v>
      </c>
      <c r="F37" s="114" t="s">
        <v>513</v>
      </c>
      <c r="G37" s="114" t="s">
        <v>513</v>
      </c>
      <c r="H37" s="114" t="s">
        <v>513</v>
      </c>
      <c r="I37" s="140">
        <v>3</v>
      </c>
      <c r="J37" s="115">
        <v>4</v>
      </c>
      <c r="K37" s="116">
        <v>133.33333333333334</v>
      </c>
    </row>
    <row r="38" spans="1:11" ht="14.1" customHeight="1" x14ac:dyDescent="0.2">
      <c r="A38" s="306">
        <v>43</v>
      </c>
      <c r="B38" s="307" t="s">
        <v>257</v>
      </c>
      <c r="C38" s="308"/>
      <c r="D38" s="113">
        <v>0.58583348127108115</v>
      </c>
      <c r="E38" s="115">
        <v>33</v>
      </c>
      <c r="F38" s="114">
        <v>50</v>
      </c>
      <c r="G38" s="114">
        <v>37</v>
      </c>
      <c r="H38" s="114">
        <v>37</v>
      </c>
      <c r="I38" s="140">
        <v>40</v>
      </c>
      <c r="J38" s="115">
        <v>-7</v>
      </c>
      <c r="K38" s="116">
        <v>-17.5</v>
      </c>
    </row>
    <row r="39" spans="1:11" ht="14.1" customHeight="1" x14ac:dyDescent="0.2">
      <c r="A39" s="306">
        <v>51</v>
      </c>
      <c r="B39" s="307" t="s">
        <v>258</v>
      </c>
      <c r="C39" s="308"/>
      <c r="D39" s="113">
        <v>12.657553701402449</v>
      </c>
      <c r="E39" s="115">
        <v>713</v>
      </c>
      <c r="F39" s="114">
        <v>530</v>
      </c>
      <c r="G39" s="114">
        <v>861</v>
      </c>
      <c r="H39" s="114">
        <v>726</v>
      </c>
      <c r="I39" s="140">
        <v>652</v>
      </c>
      <c r="J39" s="115">
        <v>61</v>
      </c>
      <c r="K39" s="116">
        <v>9.3558282208588963</v>
      </c>
    </row>
    <row r="40" spans="1:11" ht="14.1" customHeight="1" x14ac:dyDescent="0.2">
      <c r="A40" s="306" t="s">
        <v>259</v>
      </c>
      <c r="B40" s="307" t="s">
        <v>260</v>
      </c>
      <c r="C40" s="308"/>
      <c r="D40" s="113">
        <v>12.142730339073317</v>
      </c>
      <c r="E40" s="115">
        <v>684</v>
      </c>
      <c r="F40" s="114">
        <v>510</v>
      </c>
      <c r="G40" s="114">
        <v>809</v>
      </c>
      <c r="H40" s="114">
        <v>684</v>
      </c>
      <c r="I40" s="140">
        <v>612</v>
      </c>
      <c r="J40" s="115">
        <v>72</v>
      </c>
      <c r="K40" s="116">
        <v>11.764705882352942</v>
      </c>
    </row>
    <row r="41" spans="1:11" ht="14.1" customHeight="1" x14ac:dyDescent="0.2">
      <c r="A41" s="306"/>
      <c r="B41" s="307" t="s">
        <v>261</v>
      </c>
      <c r="C41" s="308"/>
      <c r="D41" s="113">
        <v>11.379371560447364</v>
      </c>
      <c r="E41" s="115">
        <v>641</v>
      </c>
      <c r="F41" s="114">
        <v>474</v>
      </c>
      <c r="G41" s="114">
        <v>729</v>
      </c>
      <c r="H41" s="114">
        <v>659</v>
      </c>
      <c r="I41" s="140">
        <v>567</v>
      </c>
      <c r="J41" s="115">
        <v>74</v>
      </c>
      <c r="K41" s="116">
        <v>13.051146384479718</v>
      </c>
    </row>
    <row r="42" spans="1:11" ht="14.1" customHeight="1" x14ac:dyDescent="0.2">
      <c r="A42" s="306">
        <v>52</v>
      </c>
      <c r="B42" s="307" t="s">
        <v>262</v>
      </c>
      <c r="C42" s="308"/>
      <c r="D42" s="113">
        <v>5.5210367477365523</v>
      </c>
      <c r="E42" s="115">
        <v>311</v>
      </c>
      <c r="F42" s="114">
        <v>243</v>
      </c>
      <c r="G42" s="114">
        <v>270</v>
      </c>
      <c r="H42" s="114">
        <v>231</v>
      </c>
      <c r="I42" s="140">
        <v>266</v>
      </c>
      <c r="J42" s="115">
        <v>45</v>
      </c>
      <c r="K42" s="116">
        <v>16.917293233082706</v>
      </c>
    </row>
    <row r="43" spans="1:11" ht="14.1" customHeight="1" x14ac:dyDescent="0.2">
      <c r="A43" s="306" t="s">
        <v>263</v>
      </c>
      <c r="B43" s="307" t="s">
        <v>264</v>
      </c>
      <c r="C43" s="308"/>
      <c r="D43" s="113">
        <v>2.9291674063554058</v>
      </c>
      <c r="E43" s="115">
        <v>165</v>
      </c>
      <c r="F43" s="114">
        <v>150</v>
      </c>
      <c r="G43" s="114">
        <v>166</v>
      </c>
      <c r="H43" s="114">
        <v>159</v>
      </c>
      <c r="I43" s="140">
        <v>194</v>
      </c>
      <c r="J43" s="115">
        <v>-29</v>
      </c>
      <c r="K43" s="116">
        <v>-14.948453608247423</v>
      </c>
    </row>
    <row r="44" spans="1:11" ht="14.1" customHeight="1" x14ac:dyDescent="0.2">
      <c r="A44" s="306">
        <v>53</v>
      </c>
      <c r="B44" s="307" t="s">
        <v>265</v>
      </c>
      <c r="C44" s="308"/>
      <c r="D44" s="113">
        <v>0.78111130836144149</v>
      </c>
      <c r="E44" s="115">
        <v>44</v>
      </c>
      <c r="F44" s="114">
        <v>31</v>
      </c>
      <c r="G44" s="114">
        <v>46</v>
      </c>
      <c r="H44" s="114">
        <v>46</v>
      </c>
      <c r="I44" s="140">
        <v>44</v>
      </c>
      <c r="J44" s="115">
        <v>0</v>
      </c>
      <c r="K44" s="116">
        <v>0</v>
      </c>
    </row>
    <row r="45" spans="1:11" ht="14.1" customHeight="1" x14ac:dyDescent="0.2">
      <c r="A45" s="306" t="s">
        <v>266</v>
      </c>
      <c r="B45" s="307" t="s">
        <v>267</v>
      </c>
      <c r="C45" s="308"/>
      <c r="D45" s="113">
        <v>0.72785371915497954</v>
      </c>
      <c r="E45" s="115">
        <v>41</v>
      </c>
      <c r="F45" s="114">
        <v>29</v>
      </c>
      <c r="G45" s="114">
        <v>44</v>
      </c>
      <c r="H45" s="114">
        <v>46</v>
      </c>
      <c r="I45" s="140">
        <v>44</v>
      </c>
      <c r="J45" s="115">
        <v>-3</v>
      </c>
      <c r="K45" s="116">
        <v>-6.8181818181818183</v>
      </c>
    </row>
    <row r="46" spans="1:11" ht="14.1" customHeight="1" x14ac:dyDescent="0.2">
      <c r="A46" s="306">
        <v>54</v>
      </c>
      <c r="B46" s="307" t="s">
        <v>268</v>
      </c>
      <c r="C46" s="308"/>
      <c r="D46" s="113">
        <v>4.1185868986330556</v>
      </c>
      <c r="E46" s="115">
        <v>232</v>
      </c>
      <c r="F46" s="114">
        <v>161</v>
      </c>
      <c r="G46" s="114">
        <v>217</v>
      </c>
      <c r="H46" s="114">
        <v>219</v>
      </c>
      <c r="I46" s="140">
        <v>259</v>
      </c>
      <c r="J46" s="115">
        <v>-27</v>
      </c>
      <c r="K46" s="116">
        <v>-10.424710424710424</v>
      </c>
    </row>
    <row r="47" spans="1:11" ht="14.1" customHeight="1" x14ac:dyDescent="0.2">
      <c r="A47" s="306">
        <v>61</v>
      </c>
      <c r="B47" s="307" t="s">
        <v>269</v>
      </c>
      <c r="C47" s="308"/>
      <c r="D47" s="113">
        <v>1.1006568436002131</v>
      </c>
      <c r="E47" s="115">
        <v>62</v>
      </c>
      <c r="F47" s="114">
        <v>37</v>
      </c>
      <c r="G47" s="114">
        <v>74</v>
      </c>
      <c r="H47" s="114">
        <v>47</v>
      </c>
      <c r="I47" s="140">
        <v>101</v>
      </c>
      <c r="J47" s="115">
        <v>-39</v>
      </c>
      <c r="K47" s="116">
        <v>-38.613861386138616</v>
      </c>
    </row>
    <row r="48" spans="1:11" ht="14.1" customHeight="1" x14ac:dyDescent="0.2">
      <c r="A48" s="306">
        <v>62</v>
      </c>
      <c r="B48" s="307" t="s">
        <v>270</v>
      </c>
      <c r="C48" s="308"/>
      <c r="D48" s="113">
        <v>9.6751287058405815</v>
      </c>
      <c r="E48" s="115">
        <v>545</v>
      </c>
      <c r="F48" s="114">
        <v>405</v>
      </c>
      <c r="G48" s="114">
        <v>469</v>
      </c>
      <c r="H48" s="114">
        <v>458</v>
      </c>
      <c r="I48" s="140">
        <v>474</v>
      </c>
      <c r="J48" s="115">
        <v>71</v>
      </c>
      <c r="K48" s="116">
        <v>14.978902953586498</v>
      </c>
    </row>
    <row r="49" spans="1:11" ht="14.1" customHeight="1" x14ac:dyDescent="0.2">
      <c r="A49" s="306">
        <v>63</v>
      </c>
      <c r="B49" s="307" t="s">
        <v>271</v>
      </c>
      <c r="C49" s="308"/>
      <c r="D49" s="113">
        <v>2.9291674063554058</v>
      </c>
      <c r="E49" s="115">
        <v>165</v>
      </c>
      <c r="F49" s="114">
        <v>148</v>
      </c>
      <c r="G49" s="114">
        <v>175</v>
      </c>
      <c r="H49" s="114">
        <v>163</v>
      </c>
      <c r="I49" s="140">
        <v>129</v>
      </c>
      <c r="J49" s="115">
        <v>36</v>
      </c>
      <c r="K49" s="116">
        <v>27.906976744186046</v>
      </c>
    </row>
    <row r="50" spans="1:11" ht="14.1" customHeight="1" x14ac:dyDescent="0.2">
      <c r="A50" s="306" t="s">
        <v>272</v>
      </c>
      <c r="B50" s="307" t="s">
        <v>273</v>
      </c>
      <c r="C50" s="308"/>
      <c r="D50" s="113">
        <v>0.37280312444523345</v>
      </c>
      <c r="E50" s="115">
        <v>21</v>
      </c>
      <c r="F50" s="114">
        <v>28</v>
      </c>
      <c r="G50" s="114">
        <v>24</v>
      </c>
      <c r="H50" s="114">
        <v>38</v>
      </c>
      <c r="I50" s="140">
        <v>21</v>
      </c>
      <c r="J50" s="115">
        <v>0</v>
      </c>
      <c r="K50" s="116">
        <v>0</v>
      </c>
    </row>
    <row r="51" spans="1:11" ht="14.1" customHeight="1" x14ac:dyDescent="0.2">
      <c r="A51" s="306" t="s">
        <v>274</v>
      </c>
      <c r="B51" s="307" t="s">
        <v>275</v>
      </c>
      <c r="C51" s="308"/>
      <c r="D51" s="113">
        <v>2.2723238061423752</v>
      </c>
      <c r="E51" s="115">
        <v>128</v>
      </c>
      <c r="F51" s="114">
        <v>110</v>
      </c>
      <c r="G51" s="114">
        <v>141</v>
      </c>
      <c r="H51" s="114">
        <v>113</v>
      </c>
      <c r="I51" s="140">
        <v>102</v>
      </c>
      <c r="J51" s="115">
        <v>26</v>
      </c>
      <c r="K51" s="116">
        <v>25.490196078431371</v>
      </c>
    </row>
    <row r="52" spans="1:11" ht="14.1" customHeight="1" x14ac:dyDescent="0.2">
      <c r="A52" s="306">
        <v>71</v>
      </c>
      <c r="B52" s="307" t="s">
        <v>276</v>
      </c>
      <c r="C52" s="308"/>
      <c r="D52" s="113">
        <v>6.8347239481626127</v>
      </c>
      <c r="E52" s="115">
        <v>385</v>
      </c>
      <c r="F52" s="114">
        <v>300</v>
      </c>
      <c r="G52" s="114">
        <v>370</v>
      </c>
      <c r="H52" s="114">
        <v>345</v>
      </c>
      <c r="I52" s="140">
        <v>381</v>
      </c>
      <c r="J52" s="115">
        <v>4</v>
      </c>
      <c r="K52" s="116">
        <v>1.0498687664041995</v>
      </c>
    </row>
    <row r="53" spans="1:11" ht="14.1" customHeight="1" x14ac:dyDescent="0.2">
      <c r="A53" s="306" t="s">
        <v>277</v>
      </c>
      <c r="B53" s="307" t="s">
        <v>278</v>
      </c>
      <c r="C53" s="308"/>
      <c r="D53" s="113">
        <v>1.9527782709036037</v>
      </c>
      <c r="E53" s="115">
        <v>110</v>
      </c>
      <c r="F53" s="114">
        <v>96</v>
      </c>
      <c r="G53" s="114">
        <v>132</v>
      </c>
      <c r="H53" s="114">
        <v>126</v>
      </c>
      <c r="I53" s="140">
        <v>120</v>
      </c>
      <c r="J53" s="115">
        <v>-10</v>
      </c>
      <c r="K53" s="116">
        <v>-8.3333333333333339</v>
      </c>
    </row>
    <row r="54" spans="1:11" ht="14.1" customHeight="1" x14ac:dyDescent="0.2">
      <c r="A54" s="306" t="s">
        <v>279</v>
      </c>
      <c r="B54" s="307" t="s">
        <v>280</v>
      </c>
      <c r="C54" s="308"/>
      <c r="D54" s="113">
        <v>4.1718444878395173</v>
      </c>
      <c r="E54" s="115">
        <v>235</v>
      </c>
      <c r="F54" s="114">
        <v>181</v>
      </c>
      <c r="G54" s="114">
        <v>213</v>
      </c>
      <c r="H54" s="114">
        <v>184</v>
      </c>
      <c r="I54" s="140">
        <v>222</v>
      </c>
      <c r="J54" s="115">
        <v>13</v>
      </c>
      <c r="K54" s="116">
        <v>5.8558558558558556</v>
      </c>
    </row>
    <row r="55" spans="1:11" ht="14.1" customHeight="1" x14ac:dyDescent="0.2">
      <c r="A55" s="306">
        <v>72</v>
      </c>
      <c r="B55" s="307" t="s">
        <v>281</v>
      </c>
      <c r="C55" s="308"/>
      <c r="D55" s="113">
        <v>2.9291674063554058</v>
      </c>
      <c r="E55" s="115">
        <v>165</v>
      </c>
      <c r="F55" s="114">
        <v>72</v>
      </c>
      <c r="G55" s="114">
        <v>127</v>
      </c>
      <c r="H55" s="114">
        <v>89</v>
      </c>
      <c r="I55" s="140">
        <v>133</v>
      </c>
      <c r="J55" s="115">
        <v>32</v>
      </c>
      <c r="K55" s="116">
        <v>24.060150375939848</v>
      </c>
    </row>
    <row r="56" spans="1:11" ht="14.1" customHeight="1" x14ac:dyDescent="0.2">
      <c r="A56" s="306" t="s">
        <v>282</v>
      </c>
      <c r="B56" s="307" t="s">
        <v>283</v>
      </c>
      <c r="C56" s="308"/>
      <c r="D56" s="113">
        <v>1.2604296112195987</v>
      </c>
      <c r="E56" s="115">
        <v>71</v>
      </c>
      <c r="F56" s="114">
        <v>29</v>
      </c>
      <c r="G56" s="114">
        <v>72</v>
      </c>
      <c r="H56" s="114">
        <v>28</v>
      </c>
      <c r="I56" s="140">
        <v>62</v>
      </c>
      <c r="J56" s="115">
        <v>9</v>
      </c>
      <c r="K56" s="116">
        <v>14.516129032258064</v>
      </c>
    </row>
    <row r="57" spans="1:11" ht="14.1" customHeight="1" x14ac:dyDescent="0.2">
      <c r="A57" s="306" t="s">
        <v>284</v>
      </c>
      <c r="B57" s="307" t="s">
        <v>285</v>
      </c>
      <c r="C57" s="308"/>
      <c r="D57" s="113">
        <v>0.56808095153559379</v>
      </c>
      <c r="E57" s="115">
        <v>32</v>
      </c>
      <c r="F57" s="114">
        <v>23</v>
      </c>
      <c r="G57" s="114">
        <v>24</v>
      </c>
      <c r="H57" s="114">
        <v>26</v>
      </c>
      <c r="I57" s="140">
        <v>30</v>
      </c>
      <c r="J57" s="115">
        <v>2</v>
      </c>
      <c r="K57" s="116">
        <v>6.666666666666667</v>
      </c>
    </row>
    <row r="58" spans="1:11" ht="14.1" customHeight="1" x14ac:dyDescent="0.2">
      <c r="A58" s="306">
        <v>73</v>
      </c>
      <c r="B58" s="307" t="s">
        <v>286</v>
      </c>
      <c r="C58" s="308"/>
      <c r="D58" s="113">
        <v>1.1894194922776495</v>
      </c>
      <c r="E58" s="115">
        <v>67</v>
      </c>
      <c r="F58" s="114">
        <v>40</v>
      </c>
      <c r="G58" s="114">
        <v>40</v>
      </c>
      <c r="H58" s="114">
        <v>75</v>
      </c>
      <c r="I58" s="140">
        <v>68</v>
      </c>
      <c r="J58" s="115">
        <v>-1</v>
      </c>
      <c r="K58" s="116">
        <v>-1.4705882352941178</v>
      </c>
    </row>
    <row r="59" spans="1:11" ht="14.1" customHeight="1" x14ac:dyDescent="0.2">
      <c r="A59" s="306" t="s">
        <v>287</v>
      </c>
      <c r="B59" s="307" t="s">
        <v>288</v>
      </c>
      <c r="C59" s="308"/>
      <c r="D59" s="113">
        <v>0.8876264867743654</v>
      </c>
      <c r="E59" s="115">
        <v>50</v>
      </c>
      <c r="F59" s="114">
        <v>32</v>
      </c>
      <c r="G59" s="114">
        <v>27</v>
      </c>
      <c r="H59" s="114">
        <v>57</v>
      </c>
      <c r="I59" s="140">
        <v>46</v>
      </c>
      <c r="J59" s="115">
        <v>4</v>
      </c>
      <c r="K59" s="116">
        <v>8.695652173913043</v>
      </c>
    </row>
    <row r="60" spans="1:11" ht="14.1" customHeight="1" x14ac:dyDescent="0.2">
      <c r="A60" s="306">
        <v>81</v>
      </c>
      <c r="B60" s="307" t="s">
        <v>289</v>
      </c>
      <c r="C60" s="308"/>
      <c r="D60" s="113">
        <v>4.6866678501686492</v>
      </c>
      <c r="E60" s="115">
        <v>264</v>
      </c>
      <c r="F60" s="114">
        <v>325</v>
      </c>
      <c r="G60" s="114">
        <v>339</v>
      </c>
      <c r="H60" s="114">
        <v>327</v>
      </c>
      <c r="I60" s="140">
        <v>325</v>
      </c>
      <c r="J60" s="115">
        <v>-61</v>
      </c>
      <c r="K60" s="116">
        <v>-18.76923076923077</v>
      </c>
    </row>
    <row r="61" spans="1:11" ht="14.1" customHeight="1" x14ac:dyDescent="0.2">
      <c r="A61" s="306" t="s">
        <v>290</v>
      </c>
      <c r="B61" s="307" t="s">
        <v>291</v>
      </c>
      <c r="C61" s="308"/>
      <c r="D61" s="113">
        <v>1.3136872004260607</v>
      </c>
      <c r="E61" s="115">
        <v>74</v>
      </c>
      <c r="F61" s="114">
        <v>106</v>
      </c>
      <c r="G61" s="114">
        <v>130</v>
      </c>
      <c r="H61" s="114">
        <v>114</v>
      </c>
      <c r="I61" s="140">
        <v>123</v>
      </c>
      <c r="J61" s="115">
        <v>-49</v>
      </c>
      <c r="K61" s="116">
        <v>-39.837398373983739</v>
      </c>
    </row>
    <row r="62" spans="1:11" ht="14.1" customHeight="1" x14ac:dyDescent="0.2">
      <c r="A62" s="306" t="s">
        <v>292</v>
      </c>
      <c r="B62" s="307" t="s">
        <v>293</v>
      </c>
      <c r="C62" s="308"/>
      <c r="D62" s="113">
        <v>1.9882833303745784</v>
      </c>
      <c r="E62" s="115">
        <v>112</v>
      </c>
      <c r="F62" s="114">
        <v>139</v>
      </c>
      <c r="G62" s="114">
        <v>141</v>
      </c>
      <c r="H62" s="114">
        <v>126</v>
      </c>
      <c r="I62" s="140">
        <v>110</v>
      </c>
      <c r="J62" s="115">
        <v>2</v>
      </c>
      <c r="K62" s="116">
        <v>1.8181818181818181</v>
      </c>
    </row>
    <row r="63" spans="1:11" ht="14.1" customHeight="1" x14ac:dyDescent="0.2">
      <c r="A63" s="306"/>
      <c r="B63" s="307" t="s">
        <v>294</v>
      </c>
      <c r="C63" s="308"/>
      <c r="D63" s="113">
        <v>1.8640156222261672</v>
      </c>
      <c r="E63" s="115">
        <v>105</v>
      </c>
      <c r="F63" s="114">
        <v>122</v>
      </c>
      <c r="G63" s="114">
        <v>125</v>
      </c>
      <c r="H63" s="114">
        <v>118</v>
      </c>
      <c r="I63" s="140">
        <v>100</v>
      </c>
      <c r="J63" s="115">
        <v>5</v>
      </c>
      <c r="K63" s="116">
        <v>5</v>
      </c>
    </row>
    <row r="64" spans="1:11" ht="14.1" customHeight="1" x14ac:dyDescent="0.2">
      <c r="A64" s="306" t="s">
        <v>295</v>
      </c>
      <c r="B64" s="307" t="s">
        <v>296</v>
      </c>
      <c r="C64" s="308"/>
      <c r="D64" s="113">
        <v>0.69234865968400494</v>
      </c>
      <c r="E64" s="115">
        <v>39</v>
      </c>
      <c r="F64" s="114">
        <v>23</v>
      </c>
      <c r="G64" s="114">
        <v>33</v>
      </c>
      <c r="H64" s="114">
        <v>32</v>
      </c>
      <c r="I64" s="140">
        <v>30</v>
      </c>
      <c r="J64" s="115">
        <v>9</v>
      </c>
      <c r="K64" s="116">
        <v>30</v>
      </c>
    </row>
    <row r="65" spans="1:11" ht="14.1" customHeight="1" x14ac:dyDescent="0.2">
      <c r="A65" s="306" t="s">
        <v>297</v>
      </c>
      <c r="B65" s="307" t="s">
        <v>298</v>
      </c>
      <c r="C65" s="308"/>
      <c r="D65" s="113">
        <v>0.33729806497425885</v>
      </c>
      <c r="E65" s="115">
        <v>19</v>
      </c>
      <c r="F65" s="114">
        <v>36</v>
      </c>
      <c r="G65" s="114">
        <v>16</v>
      </c>
      <c r="H65" s="114">
        <v>20</v>
      </c>
      <c r="I65" s="140">
        <v>25</v>
      </c>
      <c r="J65" s="115">
        <v>-6</v>
      </c>
      <c r="K65" s="116">
        <v>-24</v>
      </c>
    </row>
    <row r="66" spans="1:11" ht="14.1" customHeight="1" x14ac:dyDescent="0.2">
      <c r="A66" s="306">
        <v>82</v>
      </c>
      <c r="B66" s="307" t="s">
        <v>299</v>
      </c>
      <c r="C66" s="308"/>
      <c r="D66" s="113">
        <v>3.124445233445766</v>
      </c>
      <c r="E66" s="115">
        <v>176</v>
      </c>
      <c r="F66" s="114">
        <v>232</v>
      </c>
      <c r="G66" s="114">
        <v>143</v>
      </c>
      <c r="H66" s="114">
        <v>150</v>
      </c>
      <c r="I66" s="140">
        <v>151</v>
      </c>
      <c r="J66" s="115">
        <v>25</v>
      </c>
      <c r="K66" s="116">
        <v>16.556291390728475</v>
      </c>
    </row>
    <row r="67" spans="1:11" ht="14.1" customHeight="1" x14ac:dyDescent="0.2">
      <c r="A67" s="306" t="s">
        <v>300</v>
      </c>
      <c r="B67" s="307" t="s">
        <v>301</v>
      </c>
      <c r="C67" s="308"/>
      <c r="D67" s="113">
        <v>1.6687377951358069</v>
      </c>
      <c r="E67" s="115">
        <v>94</v>
      </c>
      <c r="F67" s="114">
        <v>175</v>
      </c>
      <c r="G67" s="114">
        <v>79</v>
      </c>
      <c r="H67" s="114">
        <v>80</v>
      </c>
      <c r="I67" s="140">
        <v>98</v>
      </c>
      <c r="J67" s="115">
        <v>-4</v>
      </c>
      <c r="K67" s="116">
        <v>-4.0816326530612246</v>
      </c>
    </row>
    <row r="68" spans="1:11" ht="14.1" customHeight="1" x14ac:dyDescent="0.2">
      <c r="A68" s="306" t="s">
        <v>302</v>
      </c>
      <c r="B68" s="307" t="s">
        <v>303</v>
      </c>
      <c r="C68" s="308"/>
      <c r="D68" s="113">
        <v>1.0829043138647256</v>
      </c>
      <c r="E68" s="115">
        <v>61</v>
      </c>
      <c r="F68" s="114">
        <v>41</v>
      </c>
      <c r="G68" s="114">
        <v>49</v>
      </c>
      <c r="H68" s="114">
        <v>45</v>
      </c>
      <c r="I68" s="140">
        <v>37</v>
      </c>
      <c r="J68" s="115">
        <v>24</v>
      </c>
      <c r="K68" s="116">
        <v>64.86486486486487</v>
      </c>
    </row>
    <row r="69" spans="1:11" ht="14.1" customHeight="1" x14ac:dyDescent="0.2">
      <c r="A69" s="306">
        <v>83</v>
      </c>
      <c r="B69" s="307" t="s">
        <v>304</v>
      </c>
      <c r="C69" s="308"/>
      <c r="D69" s="113">
        <v>3.2132078821232026</v>
      </c>
      <c r="E69" s="115">
        <v>181</v>
      </c>
      <c r="F69" s="114">
        <v>151</v>
      </c>
      <c r="G69" s="114">
        <v>319</v>
      </c>
      <c r="H69" s="114">
        <v>158</v>
      </c>
      <c r="I69" s="140">
        <v>179</v>
      </c>
      <c r="J69" s="115">
        <v>2</v>
      </c>
      <c r="K69" s="116">
        <v>1.1173184357541899</v>
      </c>
    </row>
    <row r="70" spans="1:11" ht="14.1" customHeight="1" x14ac:dyDescent="0.2">
      <c r="A70" s="306" t="s">
        <v>305</v>
      </c>
      <c r="B70" s="307" t="s">
        <v>306</v>
      </c>
      <c r="C70" s="308"/>
      <c r="D70" s="113">
        <v>2.4320965737617612</v>
      </c>
      <c r="E70" s="115">
        <v>137</v>
      </c>
      <c r="F70" s="114">
        <v>113</v>
      </c>
      <c r="G70" s="114">
        <v>269</v>
      </c>
      <c r="H70" s="114">
        <v>101</v>
      </c>
      <c r="I70" s="140">
        <v>118</v>
      </c>
      <c r="J70" s="115">
        <v>19</v>
      </c>
      <c r="K70" s="116">
        <v>16.101694915254239</v>
      </c>
    </row>
    <row r="71" spans="1:11" ht="14.1" customHeight="1" x14ac:dyDescent="0.2">
      <c r="A71" s="306"/>
      <c r="B71" s="307" t="s">
        <v>307</v>
      </c>
      <c r="C71" s="308"/>
      <c r="D71" s="113">
        <v>1.0473992543937511</v>
      </c>
      <c r="E71" s="115">
        <v>59</v>
      </c>
      <c r="F71" s="114">
        <v>59</v>
      </c>
      <c r="G71" s="114">
        <v>200</v>
      </c>
      <c r="H71" s="114">
        <v>75</v>
      </c>
      <c r="I71" s="140">
        <v>71</v>
      </c>
      <c r="J71" s="115">
        <v>-12</v>
      </c>
      <c r="K71" s="116">
        <v>-16.901408450704224</v>
      </c>
    </row>
    <row r="72" spans="1:11" ht="14.1" customHeight="1" x14ac:dyDescent="0.2">
      <c r="A72" s="306">
        <v>84</v>
      </c>
      <c r="B72" s="307" t="s">
        <v>308</v>
      </c>
      <c r="C72" s="308"/>
      <c r="D72" s="113">
        <v>1.0118941949227764</v>
      </c>
      <c r="E72" s="115">
        <v>57</v>
      </c>
      <c r="F72" s="114">
        <v>31</v>
      </c>
      <c r="G72" s="114">
        <v>80</v>
      </c>
      <c r="H72" s="114">
        <v>30</v>
      </c>
      <c r="I72" s="140">
        <v>65</v>
      </c>
      <c r="J72" s="115">
        <v>-8</v>
      </c>
      <c r="K72" s="116">
        <v>-12.307692307692308</v>
      </c>
    </row>
    <row r="73" spans="1:11" ht="14.1" customHeight="1" x14ac:dyDescent="0.2">
      <c r="A73" s="306" t="s">
        <v>309</v>
      </c>
      <c r="B73" s="307" t="s">
        <v>310</v>
      </c>
      <c r="C73" s="308"/>
      <c r="D73" s="113">
        <v>0.4793183028581573</v>
      </c>
      <c r="E73" s="115">
        <v>27</v>
      </c>
      <c r="F73" s="114">
        <v>8</v>
      </c>
      <c r="G73" s="114">
        <v>47</v>
      </c>
      <c r="H73" s="114">
        <v>12</v>
      </c>
      <c r="I73" s="140">
        <v>42</v>
      </c>
      <c r="J73" s="115">
        <v>-15</v>
      </c>
      <c r="K73" s="116">
        <v>-35.714285714285715</v>
      </c>
    </row>
    <row r="74" spans="1:11" ht="14.1" customHeight="1" x14ac:dyDescent="0.2">
      <c r="A74" s="306" t="s">
        <v>311</v>
      </c>
      <c r="B74" s="307" t="s">
        <v>312</v>
      </c>
      <c r="C74" s="308"/>
      <c r="D74" s="113">
        <v>0.19527782709036037</v>
      </c>
      <c r="E74" s="115">
        <v>11</v>
      </c>
      <c r="F74" s="114">
        <v>6</v>
      </c>
      <c r="G74" s="114">
        <v>13</v>
      </c>
      <c r="H74" s="114">
        <v>4</v>
      </c>
      <c r="I74" s="140">
        <v>8</v>
      </c>
      <c r="J74" s="115">
        <v>3</v>
      </c>
      <c r="K74" s="116">
        <v>37.5</v>
      </c>
    </row>
    <row r="75" spans="1:11" ht="14.1" customHeight="1" x14ac:dyDescent="0.2">
      <c r="A75" s="306" t="s">
        <v>313</v>
      </c>
      <c r="B75" s="307" t="s">
        <v>314</v>
      </c>
      <c r="C75" s="308"/>
      <c r="D75" s="113" t="s">
        <v>513</v>
      </c>
      <c r="E75" s="115" t="s">
        <v>513</v>
      </c>
      <c r="F75" s="114">
        <v>5</v>
      </c>
      <c r="G75" s="114" t="s">
        <v>513</v>
      </c>
      <c r="H75" s="114" t="s">
        <v>513</v>
      </c>
      <c r="I75" s="140" t="s">
        <v>513</v>
      </c>
      <c r="J75" s="115" t="s">
        <v>513</v>
      </c>
      <c r="K75" s="116" t="s">
        <v>513</v>
      </c>
    </row>
    <row r="76" spans="1:11" ht="14.1" customHeight="1" x14ac:dyDescent="0.2">
      <c r="A76" s="306">
        <v>91</v>
      </c>
      <c r="B76" s="307" t="s">
        <v>315</v>
      </c>
      <c r="C76" s="308"/>
      <c r="D76" s="113">
        <v>0.12426770814841115</v>
      </c>
      <c r="E76" s="115">
        <v>7</v>
      </c>
      <c r="F76" s="114">
        <v>7</v>
      </c>
      <c r="G76" s="114">
        <v>11</v>
      </c>
      <c r="H76" s="114">
        <v>7</v>
      </c>
      <c r="I76" s="140">
        <v>9</v>
      </c>
      <c r="J76" s="115">
        <v>-2</v>
      </c>
      <c r="K76" s="116">
        <v>-22.222222222222221</v>
      </c>
    </row>
    <row r="77" spans="1:11" ht="14.1" customHeight="1" x14ac:dyDescent="0.2">
      <c r="A77" s="306">
        <v>92</v>
      </c>
      <c r="B77" s="307" t="s">
        <v>316</v>
      </c>
      <c r="C77" s="308"/>
      <c r="D77" s="113">
        <v>0.74560624889046689</v>
      </c>
      <c r="E77" s="115">
        <v>42</v>
      </c>
      <c r="F77" s="114">
        <v>29</v>
      </c>
      <c r="G77" s="114">
        <v>30</v>
      </c>
      <c r="H77" s="114">
        <v>33</v>
      </c>
      <c r="I77" s="140">
        <v>21</v>
      </c>
      <c r="J77" s="115">
        <v>21</v>
      </c>
      <c r="K77" s="116">
        <v>100</v>
      </c>
    </row>
    <row r="78" spans="1:11" ht="14.1" customHeight="1" x14ac:dyDescent="0.2">
      <c r="A78" s="306">
        <v>93</v>
      </c>
      <c r="B78" s="307" t="s">
        <v>317</v>
      </c>
      <c r="C78" s="308"/>
      <c r="D78" s="113" t="s">
        <v>513</v>
      </c>
      <c r="E78" s="115" t="s">
        <v>513</v>
      </c>
      <c r="F78" s="114">
        <v>10</v>
      </c>
      <c r="G78" s="114" t="s">
        <v>513</v>
      </c>
      <c r="H78" s="114" t="s">
        <v>513</v>
      </c>
      <c r="I78" s="140">
        <v>5</v>
      </c>
      <c r="J78" s="115" t="s">
        <v>513</v>
      </c>
      <c r="K78" s="116" t="s">
        <v>513</v>
      </c>
    </row>
    <row r="79" spans="1:11" ht="14.1" customHeight="1" x14ac:dyDescent="0.2">
      <c r="A79" s="306">
        <v>94</v>
      </c>
      <c r="B79" s="307" t="s">
        <v>318</v>
      </c>
      <c r="C79" s="308"/>
      <c r="D79" s="113">
        <v>0.60358601100656839</v>
      </c>
      <c r="E79" s="115">
        <v>34</v>
      </c>
      <c r="F79" s="114">
        <v>55</v>
      </c>
      <c r="G79" s="114">
        <v>21</v>
      </c>
      <c r="H79" s="114">
        <v>28</v>
      </c>
      <c r="I79" s="140">
        <v>38</v>
      </c>
      <c r="J79" s="115">
        <v>-4</v>
      </c>
      <c r="K79" s="116">
        <v>-10.526315789473685</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0.60358601100656839</v>
      </c>
      <c r="E81" s="143">
        <v>34</v>
      </c>
      <c r="F81" s="144">
        <v>14</v>
      </c>
      <c r="G81" s="144">
        <v>31</v>
      </c>
      <c r="H81" s="144">
        <v>25</v>
      </c>
      <c r="I81" s="145">
        <v>28</v>
      </c>
      <c r="J81" s="143">
        <v>6</v>
      </c>
      <c r="K81" s="146">
        <v>21.428571428571427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67643</v>
      </c>
      <c r="C10" s="114">
        <v>41834</v>
      </c>
      <c r="D10" s="114">
        <v>25809</v>
      </c>
      <c r="E10" s="114">
        <v>53519</v>
      </c>
      <c r="F10" s="114">
        <v>13020</v>
      </c>
      <c r="G10" s="114">
        <v>8639</v>
      </c>
      <c r="H10" s="114">
        <v>18708</v>
      </c>
      <c r="I10" s="115">
        <v>18085</v>
      </c>
      <c r="J10" s="114">
        <v>13740</v>
      </c>
      <c r="K10" s="114">
        <v>4345</v>
      </c>
      <c r="L10" s="423">
        <v>4918</v>
      </c>
      <c r="M10" s="424">
        <v>4575</v>
      </c>
    </row>
    <row r="11" spans="1:13" ht="11.1" customHeight="1" x14ac:dyDescent="0.2">
      <c r="A11" s="422" t="s">
        <v>387</v>
      </c>
      <c r="B11" s="115">
        <v>68052</v>
      </c>
      <c r="C11" s="114">
        <v>42316</v>
      </c>
      <c r="D11" s="114">
        <v>25736</v>
      </c>
      <c r="E11" s="114">
        <v>53751</v>
      </c>
      <c r="F11" s="114">
        <v>13208</v>
      </c>
      <c r="G11" s="114">
        <v>8366</v>
      </c>
      <c r="H11" s="114">
        <v>19115</v>
      </c>
      <c r="I11" s="115">
        <v>18305</v>
      </c>
      <c r="J11" s="114">
        <v>13844</v>
      </c>
      <c r="K11" s="114">
        <v>4461</v>
      </c>
      <c r="L11" s="423">
        <v>5152</v>
      </c>
      <c r="M11" s="424">
        <v>4799</v>
      </c>
    </row>
    <row r="12" spans="1:13" ht="11.1" customHeight="1" x14ac:dyDescent="0.2">
      <c r="A12" s="422" t="s">
        <v>388</v>
      </c>
      <c r="B12" s="115">
        <v>69704</v>
      </c>
      <c r="C12" s="114">
        <v>43203</v>
      </c>
      <c r="D12" s="114">
        <v>26501</v>
      </c>
      <c r="E12" s="114">
        <v>55212</v>
      </c>
      <c r="F12" s="114">
        <v>13361</v>
      </c>
      <c r="G12" s="114">
        <v>9392</v>
      </c>
      <c r="H12" s="114">
        <v>19539</v>
      </c>
      <c r="I12" s="115">
        <v>18429</v>
      </c>
      <c r="J12" s="114">
        <v>13775</v>
      </c>
      <c r="K12" s="114">
        <v>4654</v>
      </c>
      <c r="L12" s="423">
        <v>6775</v>
      </c>
      <c r="M12" s="424">
        <v>5477</v>
      </c>
    </row>
    <row r="13" spans="1:13" s="110" customFormat="1" ht="11.1" customHeight="1" x14ac:dyDescent="0.2">
      <c r="A13" s="422" t="s">
        <v>389</v>
      </c>
      <c r="B13" s="115">
        <v>69162</v>
      </c>
      <c r="C13" s="114">
        <v>42582</v>
      </c>
      <c r="D13" s="114">
        <v>26580</v>
      </c>
      <c r="E13" s="114">
        <v>54685</v>
      </c>
      <c r="F13" s="114">
        <v>13351</v>
      </c>
      <c r="G13" s="114">
        <v>9119</v>
      </c>
      <c r="H13" s="114">
        <v>19637</v>
      </c>
      <c r="I13" s="115">
        <v>18299</v>
      </c>
      <c r="J13" s="114">
        <v>13660</v>
      </c>
      <c r="K13" s="114">
        <v>4639</v>
      </c>
      <c r="L13" s="423">
        <v>5041</v>
      </c>
      <c r="M13" s="424">
        <v>5730</v>
      </c>
    </row>
    <row r="14" spans="1:13" ht="15" customHeight="1" x14ac:dyDescent="0.2">
      <c r="A14" s="422" t="s">
        <v>390</v>
      </c>
      <c r="B14" s="115">
        <v>69753</v>
      </c>
      <c r="C14" s="114">
        <v>43062</v>
      </c>
      <c r="D14" s="114">
        <v>26691</v>
      </c>
      <c r="E14" s="114">
        <v>53957</v>
      </c>
      <c r="F14" s="114">
        <v>14769</v>
      </c>
      <c r="G14" s="114">
        <v>8997</v>
      </c>
      <c r="H14" s="114">
        <v>20006</v>
      </c>
      <c r="I14" s="115">
        <v>18205</v>
      </c>
      <c r="J14" s="114">
        <v>13583</v>
      </c>
      <c r="K14" s="114">
        <v>4622</v>
      </c>
      <c r="L14" s="423">
        <v>6697</v>
      </c>
      <c r="M14" s="424">
        <v>6269</v>
      </c>
    </row>
    <row r="15" spans="1:13" ht="11.1" customHeight="1" x14ac:dyDescent="0.2">
      <c r="A15" s="422" t="s">
        <v>387</v>
      </c>
      <c r="B15" s="115">
        <v>69509</v>
      </c>
      <c r="C15" s="114">
        <v>43000</v>
      </c>
      <c r="D15" s="114">
        <v>26509</v>
      </c>
      <c r="E15" s="114">
        <v>53539</v>
      </c>
      <c r="F15" s="114">
        <v>14952</v>
      </c>
      <c r="G15" s="114">
        <v>8406</v>
      </c>
      <c r="H15" s="114">
        <v>20419</v>
      </c>
      <c r="I15" s="115">
        <v>18351</v>
      </c>
      <c r="J15" s="114">
        <v>13678</v>
      </c>
      <c r="K15" s="114">
        <v>4673</v>
      </c>
      <c r="L15" s="423">
        <v>5043</v>
      </c>
      <c r="M15" s="424">
        <v>5416</v>
      </c>
    </row>
    <row r="16" spans="1:13" ht="11.1" customHeight="1" x14ac:dyDescent="0.2">
      <c r="A16" s="422" t="s">
        <v>388</v>
      </c>
      <c r="B16" s="115">
        <v>70768</v>
      </c>
      <c r="C16" s="114">
        <v>43536</v>
      </c>
      <c r="D16" s="114">
        <v>27232</v>
      </c>
      <c r="E16" s="114">
        <v>54599</v>
      </c>
      <c r="F16" s="114">
        <v>15179</v>
      </c>
      <c r="G16" s="114">
        <v>9380</v>
      </c>
      <c r="H16" s="114">
        <v>20832</v>
      </c>
      <c r="I16" s="115">
        <v>18291</v>
      </c>
      <c r="J16" s="114">
        <v>13508</v>
      </c>
      <c r="K16" s="114">
        <v>4783</v>
      </c>
      <c r="L16" s="423">
        <v>7181</v>
      </c>
      <c r="M16" s="424">
        <v>6021</v>
      </c>
    </row>
    <row r="17" spans="1:13" s="110" customFormat="1" ht="11.1" customHeight="1" x14ac:dyDescent="0.2">
      <c r="A17" s="422" t="s">
        <v>389</v>
      </c>
      <c r="B17" s="115">
        <v>69901</v>
      </c>
      <c r="C17" s="114">
        <v>42811</v>
      </c>
      <c r="D17" s="114">
        <v>27090</v>
      </c>
      <c r="E17" s="114">
        <v>54714</v>
      </c>
      <c r="F17" s="114">
        <v>15125</v>
      </c>
      <c r="G17" s="114">
        <v>8963</v>
      </c>
      <c r="H17" s="114">
        <v>20971</v>
      </c>
      <c r="I17" s="115">
        <v>18277</v>
      </c>
      <c r="J17" s="114">
        <v>13494</v>
      </c>
      <c r="K17" s="114">
        <v>4783</v>
      </c>
      <c r="L17" s="423">
        <v>4188</v>
      </c>
      <c r="M17" s="424">
        <v>5200</v>
      </c>
    </row>
    <row r="18" spans="1:13" ht="15" customHeight="1" x14ac:dyDescent="0.2">
      <c r="A18" s="422" t="s">
        <v>391</v>
      </c>
      <c r="B18" s="115">
        <v>69700</v>
      </c>
      <c r="C18" s="114">
        <v>42651</v>
      </c>
      <c r="D18" s="114">
        <v>27049</v>
      </c>
      <c r="E18" s="114">
        <v>54045</v>
      </c>
      <c r="F18" s="114">
        <v>15554</v>
      </c>
      <c r="G18" s="114">
        <v>8740</v>
      </c>
      <c r="H18" s="114">
        <v>21171</v>
      </c>
      <c r="I18" s="115">
        <v>18103</v>
      </c>
      <c r="J18" s="114">
        <v>13424</v>
      </c>
      <c r="K18" s="114">
        <v>4679</v>
      </c>
      <c r="L18" s="423">
        <v>5411</v>
      </c>
      <c r="M18" s="424">
        <v>5637</v>
      </c>
    </row>
    <row r="19" spans="1:13" ht="11.1" customHeight="1" x14ac:dyDescent="0.2">
      <c r="A19" s="422" t="s">
        <v>387</v>
      </c>
      <c r="B19" s="115">
        <v>69480</v>
      </c>
      <c r="C19" s="114">
        <v>42647</v>
      </c>
      <c r="D19" s="114">
        <v>26833</v>
      </c>
      <c r="E19" s="114">
        <v>53710</v>
      </c>
      <c r="F19" s="114">
        <v>15682</v>
      </c>
      <c r="G19" s="114">
        <v>8236</v>
      </c>
      <c r="H19" s="114">
        <v>21543</v>
      </c>
      <c r="I19" s="115">
        <v>18279</v>
      </c>
      <c r="J19" s="114">
        <v>13491</v>
      </c>
      <c r="K19" s="114">
        <v>4788</v>
      </c>
      <c r="L19" s="423">
        <v>4779</v>
      </c>
      <c r="M19" s="424">
        <v>5099</v>
      </c>
    </row>
    <row r="20" spans="1:13" ht="11.1" customHeight="1" x14ac:dyDescent="0.2">
      <c r="A20" s="422" t="s">
        <v>388</v>
      </c>
      <c r="B20" s="115">
        <v>70456</v>
      </c>
      <c r="C20" s="114">
        <v>42919</v>
      </c>
      <c r="D20" s="114">
        <v>27537</v>
      </c>
      <c r="E20" s="114">
        <v>54399</v>
      </c>
      <c r="F20" s="114">
        <v>15889</v>
      </c>
      <c r="G20" s="114">
        <v>9205</v>
      </c>
      <c r="H20" s="114">
        <v>21824</v>
      </c>
      <c r="I20" s="115">
        <v>18518</v>
      </c>
      <c r="J20" s="114">
        <v>13537</v>
      </c>
      <c r="K20" s="114">
        <v>4981</v>
      </c>
      <c r="L20" s="423">
        <v>6390</v>
      </c>
      <c r="M20" s="424">
        <v>5591</v>
      </c>
    </row>
    <row r="21" spans="1:13" s="110" customFormat="1" ht="11.1" customHeight="1" x14ac:dyDescent="0.2">
      <c r="A21" s="422" t="s">
        <v>389</v>
      </c>
      <c r="B21" s="115">
        <v>68882</v>
      </c>
      <c r="C21" s="114">
        <v>41619</v>
      </c>
      <c r="D21" s="114">
        <v>27263</v>
      </c>
      <c r="E21" s="114">
        <v>53162</v>
      </c>
      <c r="F21" s="114">
        <v>15681</v>
      </c>
      <c r="G21" s="114">
        <v>8629</v>
      </c>
      <c r="H21" s="114">
        <v>21814</v>
      </c>
      <c r="I21" s="115">
        <v>18537</v>
      </c>
      <c r="J21" s="114">
        <v>13598</v>
      </c>
      <c r="K21" s="114">
        <v>4939</v>
      </c>
      <c r="L21" s="423">
        <v>3760</v>
      </c>
      <c r="M21" s="424">
        <v>5384</v>
      </c>
    </row>
    <row r="22" spans="1:13" ht="15" customHeight="1" x14ac:dyDescent="0.2">
      <c r="A22" s="422" t="s">
        <v>392</v>
      </c>
      <c r="B22" s="115">
        <v>68708</v>
      </c>
      <c r="C22" s="114">
        <v>41556</v>
      </c>
      <c r="D22" s="114">
        <v>27152</v>
      </c>
      <c r="E22" s="114">
        <v>52994</v>
      </c>
      <c r="F22" s="114">
        <v>15543</v>
      </c>
      <c r="G22" s="114">
        <v>8387</v>
      </c>
      <c r="H22" s="114">
        <v>21934</v>
      </c>
      <c r="I22" s="115">
        <v>18153</v>
      </c>
      <c r="J22" s="114">
        <v>13336</v>
      </c>
      <c r="K22" s="114">
        <v>4817</v>
      </c>
      <c r="L22" s="423">
        <v>4883</v>
      </c>
      <c r="M22" s="424">
        <v>5055</v>
      </c>
    </row>
    <row r="23" spans="1:13" ht="11.1" customHeight="1" x14ac:dyDescent="0.2">
      <c r="A23" s="422" t="s">
        <v>387</v>
      </c>
      <c r="B23" s="115">
        <v>68277</v>
      </c>
      <c r="C23" s="114">
        <v>41344</v>
      </c>
      <c r="D23" s="114">
        <v>26933</v>
      </c>
      <c r="E23" s="114">
        <v>52426</v>
      </c>
      <c r="F23" s="114">
        <v>15679</v>
      </c>
      <c r="G23" s="114">
        <v>8009</v>
      </c>
      <c r="H23" s="114">
        <v>22142</v>
      </c>
      <c r="I23" s="115">
        <v>18465</v>
      </c>
      <c r="J23" s="114">
        <v>13584</v>
      </c>
      <c r="K23" s="114">
        <v>4881</v>
      </c>
      <c r="L23" s="423">
        <v>4465</v>
      </c>
      <c r="M23" s="424">
        <v>4970</v>
      </c>
    </row>
    <row r="24" spans="1:13" ht="11.1" customHeight="1" x14ac:dyDescent="0.2">
      <c r="A24" s="422" t="s">
        <v>388</v>
      </c>
      <c r="B24" s="115">
        <v>69570</v>
      </c>
      <c r="C24" s="114">
        <v>42036</v>
      </c>
      <c r="D24" s="114">
        <v>27534</v>
      </c>
      <c r="E24" s="114">
        <v>52576</v>
      </c>
      <c r="F24" s="114">
        <v>15797</v>
      </c>
      <c r="G24" s="114">
        <v>8787</v>
      </c>
      <c r="H24" s="114">
        <v>22312</v>
      </c>
      <c r="I24" s="115">
        <v>18620</v>
      </c>
      <c r="J24" s="114">
        <v>13509</v>
      </c>
      <c r="K24" s="114">
        <v>5111</v>
      </c>
      <c r="L24" s="423">
        <v>6791</v>
      </c>
      <c r="M24" s="424">
        <v>5649</v>
      </c>
    </row>
    <row r="25" spans="1:13" s="110" customFormat="1" ht="11.1" customHeight="1" x14ac:dyDescent="0.2">
      <c r="A25" s="422" t="s">
        <v>389</v>
      </c>
      <c r="B25" s="115">
        <v>68264</v>
      </c>
      <c r="C25" s="114">
        <v>40864</v>
      </c>
      <c r="D25" s="114">
        <v>27400</v>
      </c>
      <c r="E25" s="114">
        <v>51264</v>
      </c>
      <c r="F25" s="114">
        <v>15785</v>
      </c>
      <c r="G25" s="114">
        <v>8300</v>
      </c>
      <c r="H25" s="114">
        <v>22290</v>
      </c>
      <c r="I25" s="115">
        <v>18653</v>
      </c>
      <c r="J25" s="114">
        <v>13523</v>
      </c>
      <c r="K25" s="114">
        <v>5130</v>
      </c>
      <c r="L25" s="423">
        <v>3473</v>
      </c>
      <c r="M25" s="424">
        <v>4828</v>
      </c>
    </row>
    <row r="26" spans="1:13" ht="15" customHeight="1" x14ac:dyDescent="0.2">
      <c r="A26" s="422" t="s">
        <v>393</v>
      </c>
      <c r="B26" s="115">
        <v>68167</v>
      </c>
      <c r="C26" s="114">
        <v>40691</v>
      </c>
      <c r="D26" s="114">
        <v>27476</v>
      </c>
      <c r="E26" s="114">
        <v>51066</v>
      </c>
      <c r="F26" s="114">
        <v>15905</v>
      </c>
      <c r="G26" s="114">
        <v>8060</v>
      </c>
      <c r="H26" s="114">
        <v>22544</v>
      </c>
      <c r="I26" s="115">
        <v>18331</v>
      </c>
      <c r="J26" s="114">
        <v>13362</v>
      </c>
      <c r="K26" s="114">
        <v>4969</v>
      </c>
      <c r="L26" s="423">
        <v>5070</v>
      </c>
      <c r="M26" s="424">
        <v>5223</v>
      </c>
    </row>
    <row r="27" spans="1:13" ht="11.1" customHeight="1" x14ac:dyDescent="0.2">
      <c r="A27" s="422" t="s">
        <v>387</v>
      </c>
      <c r="B27" s="115">
        <v>69018</v>
      </c>
      <c r="C27" s="114">
        <v>41441</v>
      </c>
      <c r="D27" s="114">
        <v>27577</v>
      </c>
      <c r="E27" s="114">
        <v>51745</v>
      </c>
      <c r="F27" s="114">
        <v>16083</v>
      </c>
      <c r="G27" s="114">
        <v>7990</v>
      </c>
      <c r="H27" s="114">
        <v>22912</v>
      </c>
      <c r="I27" s="115">
        <v>18590</v>
      </c>
      <c r="J27" s="114">
        <v>13539</v>
      </c>
      <c r="K27" s="114">
        <v>5051</v>
      </c>
      <c r="L27" s="423">
        <v>5366</v>
      </c>
      <c r="M27" s="424">
        <v>4608</v>
      </c>
    </row>
    <row r="28" spans="1:13" ht="11.1" customHeight="1" x14ac:dyDescent="0.2">
      <c r="A28" s="422" t="s">
        <v>388</v>
      </c>
      <c r="B28" s="115">
        <v>70102</v>
      </c>
      <c r="C28" s="114">
        <v>41931</v>
      </c>
      <c r="D28" s="114">
        <v>28171</v>
      </c>
      <c r="E28" s="114">
        <v>53574</v>
      </c>
      <c r="F28" s="114">
        <v>16448</v>
      </c>
      <c r="G28" s="114">
        <v>8625</v>
      </c>
      <c r="H28" s="114">
        <v>23063</v>
      </c>
      <c r="I28" s="115">
        <v>18531</v>
      </c>
      <c r="J28" s="114">
        <v>13364</v>
      </c>
      <c r="K28" s="114">
        <v>5167</v>
      </c>
      <c r="L28" s="423">
        <v>6715</v>
      </c>
      <c r="M28" s="424">
        <v>5782</v>
      </c>
    </row>
    <row r="29" spans="1:13" s="110" customFormat="1" ht="11.1" customHeight="1" x14ac:dyDescent="0.2">
      <c r="A29" s="422" t="s">
        <v>389</v>
      </c>
      <c r="B29" s="115">
        <v>69286</v>
      </c>
      <c r="C29" s="114">
        <v>41091</v>
      </c>
      <c r="D29" s="114">
        <v>28195</v>
      </c>
      <c r="E29" s="114">
        <v>52840</v>
      </c>
      <c r="F29" s="114">
        <v>16417</v>
      </c>
      <c r="G29" s="114">
        <v>8332</v>
      </c>
      <c r="H29" s="114">
        <v>22896</v>
      </c>
      <c r="I29" s="115">
        <v>18416</v>
      </c>
      <c r="J29" s="114">
        <v>13340</v>
      </c>
      <c r="K29" s="114">
        <v>5076</v>
      </c>
      <c r="L29" s="423">
        <v>4056</v>
      </c>
      <c r="M29" s="424">
        <v>4843</v>
      </c>
    </row>
    <row r="30" spans="1:13" ht="15" customHeight="1" x14ac:dyDescent="0.2">
      <c r="A30" s="422" t="s">
        <v>394</v>
      </c>
      <c r="B30" s="115">
        <v>69633</v>
      </c>
      <c r="C30" s="114">
        <v>41267</v>
      </c>
      <c r="D30" s="114">
        <v>28366</v>
      </c>
      <c r="E30" s="114">
        <v>52879</v>
      </c>
      <c r="F30" s="114">
        <v>16733</v>
      </c>
      <c r="G30" s="114">
        <v>8128</v>
      </c>
      <c r="H30" s="114">
        <v>23169</v>
      </c>
      <c r="I30" s="115">
        <v>17876</v>
      </c>
      <c r="J30" s="114">
        <v>12861</v>
      </c>
      <c r="K30" s="114">
        <v>5015</v>
      </c>
      <c r="L30" s="423">
        <v>5952</v>
      </c>
      <c r="M30" s="424">
        <v>5436</v>
      </c>
    </row>
    <row r="31" spans="1:13" ht="11.1" customHeight="1" x14ac:dyDescent="0.2">
      <c r="A31" s="422" t="s">
        <v>387</v>
      </c>
      <c r="B31" s="115">
        <v>69898</v>
      </c>
      <c r="C31" s="114">
        <v>41457</v>
      </c>
      <c r="D31" s="114">
        <v>28441</v>
      </c>
      <c r="E31" s="114">
        <v>53015</v>
      </c>
      <c r="F31" s="114">
        <v>16867</v>
      </c>
      <c r="G31" s="114">
        <v>7908</v>
      </c>
      <c r="H31" s="114">
        <v>23496</v>
      </c>
      <c r="I31" s="115">
        <v>18208</v>
      </c>
      <c r="J31" s="114">
        <v>13049</v>
      </c>
      <c r="K31" s="114">
        <v>5159</v>
      </c>
      <c r="L31" s="423">
        <v>4463</v>
      </c>
      <c r="M31" s="424">
        <v>4225</v>
      </c>
    </row>
    <row r="32" spans="1:13" ht="11.1" customHeight="1" x14ac:dyDescent="0.2">
      <c r="A32" s="422" t="s">
        <v>388</v>
      </c>
      <c r="B32" s="115">
        <v>70833</v>
      </c>
      <c r="C32" s="114">
        <v>41925</v>
      </c>
      <c r="D32" s="114">
        <v>28908</v>
      </c>
      <c r="E32" s="114">
        <v>54327</v>
      </c>
      <c r="F32" s="114">
        <v>16500</v>
      </c>
      <c r="G32" s="114">
        <v>8481</v>
      </c>
      <c r="H32" s="114">
        <v>23743</v>
      </c>
      <c r="I32" s="115">
        <v>18083</v>
      </c>
      <c r="J32" s="114">
        <v>12860</v>
      </c>
      <c r="K32" s="114">
        <v>5223</v>
      </c>
      <c r="L32" s="423">
        <v>7111</v>
      </c>
      <c r="M32" s="424">
        <v>6380</v>
      </c>
    </row>
    <row r="33" spans="1:13" s="110" customFormat="1" ht="11.1" customHeight="1" x14ac:dyDescent="0.2">
      <c r="A33" s="422" t="s">
        <v>389</v>
      </c>
      <c r="B33" s="115">
        <v>70206</v>
      </c>
      <c r="C33" s="114">
        <v>41264</v>
      </c>
      <c r="D33" s="114">
        <v>28942</v>
      </c>
      <c r="E33" s="114">
        <v>53821</v>
      </c>
      <c r="F33" s="114">
        <v>16380</v>
      </c>
      <c r="G33" s="114">
        <v>8162</v>
      </c>
      <c r="H33" s="114">
        <v>23658</v>
      </c>
      <c r="I33" s="115">
        <v>17956</v>
      </c>
      <c r="J33" s="114">
        <v>12805</v>
      </c>
      <c r="K33" s="114">
        <v>5151</v>
      </c>
      <c r="L33" s="423">
        <v>4440</v>
      </c>
      <c r="M33" s="424">
        <v>5191</v>
      </c>
    </row>
    <row r="34" spans="1:13" ht="15" customHeight="1" x14ac:dyDescent="0.2">
      <c r="A34" s="422" t="s">
        <v>395</v>
      </c>
      <c r="B34" s="115">
        <v>70235</v>
      </c>
      <c r="C34" s="114">
        <v>41372</v>
      </c>
      <c r="D34" s="114">
        <v>28863</v>
      </c>
      <c r="E34" s="114">
        <v>53712</v>
      </c>
      <c r="F34" s="114">
        <v>16520</v>
      </c>
      <c r="G34" s="114">
        <v>7925</v>
      </c>
      <c r="H34" s="114">
        <v>23792</v>
      </c>
      <c r="I34" s="115">
        <v>17795</v>
      </c>
      <c r="J34" s="114">
        <v>12664</v>
      </c>
      <c r="K34" s="114">
        <v>5131</v>
      </c>
      <c r="L34" s="423">
        <v>5154</v>
      </c>
      <c r="M34" s="424">
        <v>5144</v>
      </c>
    </row>
    <row r="35" spans="1:13" ht="11.1" customHeight="1" x14ac:dyDescent="0.2">
      <c r="A35" s="422" t="s">
        <v>387</v>
      </c>
      <c r="B35" s="115">
        <v>70239</v>
      </c>
      <c r="C35" s="114">
        <v>41462</v>
      </c>
      <c r="D35" s="114">
        <v>28777</v>
      </c>
      <c r="E35" s="114">
        <v>53653</v>
      </c>
      <c r="F35" s="114">
        <v>16583</v>
      </c>
      <c r="G35" s="114">
        <v>7626</v>
      </c>
      <c r="H35" s="114">
        <v>24083</v>
      </c>
      <c r="I35" s="115">
        <v>17999</v>
      </c>
      <c r="J35" s="114">
        <v>12764</v>
      </c>
      <c r="K35" s="114">
        <v>5235</v>
      </c>
      <c r="L35" s="423">
        <v>4806</v>
      </c>
      <c r="M35" s="424">
        <v>4764</v>
      </c>
    </row>
    <row r="36" spans="1:13" ht="11.1" customHeight="1" x14ac:dyDescent="0.2">
      <c r="A36" s="422" t="s">
        <v>388</v>
      </c>
      <c r="B36" s="115">
        <v>71113</v>
      </c>
      <c r="C36" s="114">
        <v>41893</v>
      </c>
      <c r="D36" s="114">
        <v>29220</v>
      </c>
      <c r="E36" s="114">
        <v>54241</v>
      </c>
      <c r="F36" s="114">
        <v>16872</v>
      </c>
      <c r="G36" s="114">
        <v>8234</v>
      </c>
      <c r="H36" s="114">
        <v>24221</v>
      </c>
      <c r="I36" s="115">
        <v>18009</v>
      </c>
      <c r="J36" s="114">
        <v>12601</v>
      </c>
      <c r="K36" s="114">
        <v>5408</v>
      </c>
      <c r="L36" s="423">
        <v>7017</v>
      </c>
      <c r="M36" s="424">
        <v>6298</v>
      </c>
    </row>
    <row r="37" spans="1:13" s="110" customFormat="1" ht="11.1" customHeight="1" x14ac:dyDescent="0.2">
      <c r="A37" s="422" t="s">
        <v>389</v>
      </c>
      <c r="B37" s="115">
        <v>70332</v>
      </c>
      <c r="C37" s="114">
        <v>41123</v>
      </c>
      <c r="D37" s="114">
        <v>29209</v>
      </c>
      <c r="E37" s="114">
        <v>53368</v>
      </c>
      <c r="F37" s="114">
        <v>16964</v>
      </c>
      <c r="G37" s="114">
        <v>7963</v>
      </c>
      <c r="H37" s="114">
        <v>24144</v>
      </c>
      <c r="I37" s="115">
        <v>18023</v>
      </c>
      <c r="J37" s="114">
        <v>12734</v>
      </c>
      <c r="K37" s="114">
        <v>5289</v>
      </c>
      <c r="L37" s="423">
        <v>4009</v>
      </c>
      <c r="M37" s="424">
        <v>4749</v>
      </c>
    </row>
    <row r="38" spans="1:13" ht="15" customHeight="1" x14ac:dyDescent="0.2">
      <c r="A38" s="425" t="s">
        <v>396</v>
      </c>
      <c r="B38" s="115">
        <v>70479</v>
      </c>
      <c r="C38" s="114">
        <v>41201</v>
      </c>
      <c r="D38" s="114">
        <v>29278</v>
      </c>
      <c r="E38" s="114">
        <v>53242</v>
      </c>
      <c r="F38" s="114">
        <v>17237</v>
      </c>
      <c r="G38" s="114">
        <v>7676</v>
      </c>
      <c r="H38" s="114">
        <v>24413</v>
      </c>
      <c r="I38" s="115">
        <v>17869</v>
      </c>
      <c r="J38" s="114">
        <v>12612</v>
      </c>
      <c r="K38" s="114">
        <v>5257</v>
      </c>
      <c r="L38" s="423">
        <v>5919</v>
      </c>
      <c r="M38" s="424">
        <v>5922</v>
      </c>
    </row>
    <row r="39" spans="1:13" ht="11.1" customHeight="1" x14ac:dyDescent="0.2">
      <c r="A39" s="422" t="s">
        <v>387</v>
      </c>
      <c r="B39" s="115">
        <v>71054</v>
      </c>
      <c r="C39" s="114">
        <v>41728</v>
      </c>
      <c r="D39" s="114">
        <v>29326</v>
      </c>
      <c r="E39" s="114">
        <v>53539</v>
      </c>
      <c r="F39" s="114">
        <v>17515</v>
      </c>
      <c r="G39" s="114">
        <v>7416</v>
      </c>
      <c r="H39" s="114">
        <v>24889</v>
      </c>
      <c r="I39" s="115">
        <v>18098</v>
      </c>
      <c r="J39" s="114">
        <v>12789</v>
      </c>
      <c r="K39" s="114">
        <v>5309</v>
      </c>
      <c r="L39" s="423">
        <v>4840</v>
      </c>
      <c r="M39" s="424">
        <v>4625</v>
      </c>
    </row>
    <row r="40" spans="1:13" ht="11.1" customHeight="1" x14ac:dyDescent="0.2">
      <c r="A40" s="425" t="s">
        <v>388</v>
      </c>
      <c r="B40" s="115">
        <v>72374</v>
      </c>
      <c r="C40" s="114">
        <v>42500</v>
      </c>
      <c r="D40" s="114">
        <v>29874</v>
      </c>
      <c r="E40" s="114">
        <v>54764</v>
      </c>
      <c r="F40" s="114">
        <v>17610</v>
      </c>
      <c r="G40" s="114">
        <v>8203</v>
      </c>
      <c r="H40" s="114">
        <v>25169</v>
      </c>
      <c r="I40" s="115">
        <v>18042</v>
      </c>
      <c r="J40" s="114">
        <v>12601</v>
      </c>
      <c r="K40" s="114">
        <v>5441</v>
      </c>
      <c r="L40" s="423">
        <v>6383</v>
      </c>
      <c r="M40" s="424">
        <v>5224</v>
      </c>
    </row>
    <row r="41" spans="1:13" s="110" customFormat="1" ht="11.1" customHeight="1" x14ac:dyDescent="0.2">
      <c r="A41" s="422" t="s">
        <v>389</v>
      </c>
      <c r="B41" s="115">
        <v>72102</v>
      </c>
      <c r="C41" s="114">
        <v>42256</v>
      </c>
      <c r="D41" s="114">
        <v>29846</v>
      </c>
      <c r="E41" s="114">
        <v>54494</v>
      </c>
      <c r="F41" s="114">
        <v>17608</v>
      </c>
      <c r="G41" s="114">
        <v>7920</v>
      </c>
      <c r="H41" s="114">
        <v>25299</v>
      </c>
      <c r="I41" s="115">
        <v>17906</v>
      </c>
      <c r="J41" s="114">
        <v>12503</v>
      </c>
      <c r="K41" s="114">
        <v>5403</v>
      </c>
      <c r="L41" s="423">
        <v>4265</v>
      </c>
      <c r="M41" s="424">
        <v>4587</v>
      </c>
    </row>
    <row r="42" spans="1:13" ht="15" customHeight="1" x14ac:dyDescent="0.2">
      <c r="A42" s="422" t="s">
        <v>397</v>
      </c>
      <c r="B42" s="115">
        <v>72453</v>
      </c>
      <c r="C42" s="114">
        <v>42604</v>
      </c>
      <c r="D42" s="114">
        <v>29849</v>
      </c>
      <c r="E42" s="114">
        <v>54828</v>
      </c>
      <c r="F42" s="114">
        <v>17625</v>
      </c>
      <c r="G42" s="114">
        <v>7851</v>
      </c>
      <c r="H42" s="114">
        <v>25432</v>
      </c>
      <c r="I42" s="115">
        <v>17752</v>
      </c>
      <c r="J42" s="114">
        <v>12358</v>
      </c>
      <c r="K42" s="114">
        <v>5394</v>
      </c>
      <c r="L42" s="423">
        <v>6121</v>
      </c>
      <c r="M42" s="424">
        <v>5771</v>
      </c>
    </row>
    <row r="43" spans="1:13" ht="11.1" customHeight="1" x14ac:dyDescent="0.2">
      <c r="A43" s="422" t="s">
        <v>387</v>
      </c>
      <c r="B43" s="115">
        <v>72972</v>
      </c>
      <c r="C43" s="114">
        <v>43105</v>
      </c>
      <c r="D43" s="114">
        <v>29867</v>
      </c>
      <c r="E43" s="114">
        <v>55238</v>
      </c>
      <c r="F43" s="114">
        <v>17734</v>
      </c>
      <c r="G43" s="114">
        <v>7692</v>
      </c>
      <c r="H43" s="114">
        <v>25831</v>
      </c>
      <c r="I43" s="115">
        <v>18016</v>
      </c>
      <c r="J43" s="114">
        <v>12509</v>
      </c>
      <c r="K43" s="114">
        <v>5507</v>
      </c>
      <c r="L43" s="423">
        <v>5801</v>
      </c>
      <c r="M43" s="424">
        <v>5401</v>
      </c>
    </row>
    <row r="44" spans="1:13" ht="11.1" customHeight="1" x14ac:dyDescent="0.2">
      <c r="A44" s="422" t="s">
        <v>388</v>
      </c>
      <c r="B44" s="115">
        <v>74709</v>
      </c>
      <c r="C44" s="114">
        <v>44123</v>
      </c>
      <c r="D44" s="114">
        <v>30586</v>
      </c>
      <c r="E44" s="114">
        <v>56724</v>
      </c>
      <c r="F44" s="114">
        <v>17985</v>
      </c>
      <c r="G44" s="114">
        <v>8508</v>
      </c>
      <c r="H44" s="114">
        <v>26063</v>
      </c>
      <c r="I44" s="115">
        <v>17949</v>
      </c>
      <c r="J44" s="114">
        <v>12283</v>
      </c>
      <c r="K44" s="114">
        <v>5666</v>
      </c>
      <c r="L44" s="423">
        <v>6942</v>
      </c>
      <c r="M44" s="424">
        <v>5760</v>
      </c>
    </row>
    <row r="45" spans="1:13" s="110" customFormat="1" ht="11.1" customHeight="1" x14ac:dyDescent="0.2">
      <c r="A45" s="422" t="s">
        <v>389</v>
      </c>
      <c r="B45" s="115">
        <v>73977</v>
      </c>
      <c r="C45" s="114">
        <v>43578</v>
      </c>
      <c r="D45" s="114">
        <v>30399</v>
      </c>
      <c r="E45" s="114">
        <v>55999</v>
      </c>
      <c r="F45" s="114">
        <v>17978</v>
      </c>
      <c r="G45" s="114">
        <v>8192</v>
      </c>
      <c r="H45" s="114">
        <v>26037</v>
      </c>
      <c r="I45" s="115">
        <v>17884</v>
      </c>
      <c r="J45" s="114">
        <v>12252</v>
      </c>
      <c r="K45" s="114">
        <v>5632</v>
      </c>
      <c r="L45" s="423">
        <v>4595</v>
      </c>
      <c r="M45" s="424">
        <v>5360</v>
      </c>
    </row>
    <row r="46" spans="1:13" ht="15" customHeight="1" x14ac:dyDescent="0.2">
      <c r="A46" s="422" t="s">
        <v>398</v>
      </c>
      <c r="B46" s="115">
        <v>73212</v>
      </c>
      <c r="C46" s="114">
        <v>43020</v>
      </c>
      <c r="D46" s="114">
        <v>30192</v>
      </c>
      <c r="E46" s="114">
        <v>55237</v>
      </c>
      <c r="F46" s="114">
        <v>17975</v>
      </c>
      <c r="G46" s="114">
        <v>7741</v>
      </c>
      <c r="H46" s="114">
        <v>26075</v>
      </c>
      <c r="I46" s="115">
        <v>17750</v>
      </c>
      <c r="J46" s="114">
        <v>12127</v>
      </c>
      <c r="K46" s="114">
        <v>5623</v>
      </c>
      <c r="L46" s="423">
        <v>5340</v>
      </c>
      <c r="M46" s="424">
        <v>5853</v>
      </c>
    </row>
    <row r="47" spans="1:13" ht="11.1" customHeight="1" x14ac:dyDescent="0.2">
      <c r="A47" s="422" t="s">
        <v>387</v>
      </c>
      <c r="B47" s="115">
        <v>72992</v>
      </c>
      <c r="C47" s="114">
        <v>42882</v>
      </c>
      <c r="D47" s="114">
        <v>30110</v>
      </c>
      <c r="E47" s="114">
        <v>54880</v>
      </c>
      <c r="F47" s="114">
        <v>18112</v>
      </c>
      <c r="G47" s="114">
        <v>7485</v>
      </c>
      <c r="H47" s="114">
        <v>26228</v>
      </c>
      <c r="I47" s="115">
        <v>17883</v>
      </c>
      <c r="J47" s="114">
        <v>12168</v>
      </c>
      <c r="K47" s="114">
        <v>5715</v>
      </c>
      <c r="L47" s="423">
        <v>4799</v>
      </c>
      <c r="M47" s="424">
        <v>5137</v>
      </c>
    </row>
    <row r="48" spans="1:13" ht="11.1" customHeight="1" x14ac:dyDescent="0.2">
      <c r="A48" s="422" t="s">
        <v>388</v>
      </c>
      <c r="B48" s="115">
        <v>72889</v>
      </c>
      <c r="C48" s="114">
        <v>42381</v>
      </c>
      <c r="D48" s="114">
        <v>30508</v>
      </c>
      <c r="E48" s="114">
        <v>54851</v>
      </c>
      <c r="F48" s="114">
        <v>18038</v>
      </c>
      <c r="G48" s="114">
        <v>8037</v>
      </c>
      <c r="H48" s="114">
        <v>26123</v>
      </c>
      <c r="I48" s="115">
        <v>17964</v>
      </c>
      <c r="J48" s="114">
        <v>12062</v>
      </c>
      <c r="K48" s="114">
        <v>5902</v>
      </c>
      <c r="L48" s="423">
        <v>6537</v>
      </c>
      <c r="M48" s="424">
        <v>6613</v>
      </c>
    </row>
    <row r="49" spans="1:17" s="110" customFormat="1" ht="11.1" customHeight="1" x14ac:dyDescent="0.2">
      <c r="A49" s="422" t="s">
        <v>389</v>
      </c>
      <c r="B49" s="115">
        <v>72232</v>
      </c>
      <c r="C49" s="114">
        <v>41711</v>
      </c>
      <c r="D49" s="114">
        <v>30521</v>
      </c>
      <c r="E49" s="114">
        <v>54130</v>
      </c>
      <c r="F49" s="114">
        <v>18102</v>
      </c>
      <c r="G49" s="114">
        <v>7774</v>
      </c>
      <c r="H49" s="114">
        <v>26065</v>
      </c>
      <c r="I49" s="115">
        <v>18009</v>
      </c>
      <c r="J49" s="114">
        <v>12024</v>
      </c>
      <c r="K49" s="114">
        <v>5985</v>
      </c>
      <c r="L49" s="423">
        <v>3840</v>
      </c>
      <c r="M49" s="424">
        <v>4677</v>
      </c>
    </row>
    <row r="50" spans="1:17" ht="15" customHeight="1" x14ac:dyDescent="0.2">
      <c r="A50" s="422" t="s">
        <v>399</v>
      </c>
      <c r="B50" s="143">
        <v>71497</v>
      </c>
      <c r="C50" s="144">
        <v>41200</v>
      </c>
      <c r="D50" s="144">
        <v>30297</v>
      </c>
      <c r="E50" s="144">
        <v>53502</v>
      </c>
      <c r="F50" s="144">
        <v>17995</v>
      </c>
      <c r="G50" s="144">
        <v>7324</v>
      </c>
      <c r="H50" s="144">
        <v>25909</v>
      </c>
      <c r="I50" s="143">
        <v>17196</v>
      </c>
      <c r="J50" s="144">
        <v>11453</v>
      </c>
      <c r="K50" s="144">
        <v>5743</v>
      </c>
      <c r="L50" s="426">
        <v>4784</v>
      </c>
      <c r="M50" s="427">
        <v>5633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-2.3425121564770803</v>
      </c>
      <c r="C6" s="480">
        <f>'Tabelle 3.3'!J11</f>
        <v>-3.1211267605633801</v>
      </c>
      <c r="D6" s="481">
        <f t="shared" ref="D6:E9" si="0">IF(OR(AND(B6&gt;=-50,B6&lt;=50),ISNUMBER(B6)=FALSE),B6,"")</f>
        <v>-2.3425121564770803</v>
      </c>
      <c r="E6" s="481">
        <f t="shared" si="0"/>
        <v>-3.1211267605633801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-0.20180321762601858</v>
      </c>
      <c r="C7" s="480">
        <f>'Tabelle 3.1'!J23</f>
        <v>-4.2268774619623501</v>
      </c>
      <c r="D7" s="481">
        <f t="shared" si="0"/>
        <v>-0.20180321762601858</v>
      </c>
      <c r="E7" s="481">
        <f>IF(OR(AND(C7&gt;=-50,C7&lt;=50),ISNUMBER(C7)=FALSE),C7,"")</f>
        <v>-4.2268774619623501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-2.3425121564770803</v>
      </c>
      <c r="C14" s="480">
        <f>'Tabelle 3.3'!J11</f>
        <v>-3.1211267605633801</v>
      </c>
      <c r="D14" s="481">
        <f>IF(OR(AND(B14&gt;=-50,B14&lt;=50),ISNUMBER(B14)=FALSE),B14,"")</f>
        <v>-2.3425121564770803</v>
      </c>
      <c r="E14" s="481">
        <f>IF(OR(AND(C14&gt;=-50,C14&lt;=50),ISNUMBER(C14)=FALSE),C14,"")</f>
        <v>-3.1211267605633801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11.30952380952381</v>
      </c>
      <c r="C15" s="480">
        <f>'Tabelle 3.3'!J12</f>
        <v>-2.3622047244094486</v>
      </c>
      <c r="D15" s="481">
        <f t="shared" ref="D15:E45" si="3">IF(OR(AND(B15&gt;=-50,B15&lt;=50),ISNUMBER(B15)=FALSE),B15,"")</f>
        <v>11.30952380952381</v>
      </c>
      <c r="E15" s="481">
        <f t="shared" si="3"/>
        <v>-2.3622047244094486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2.4764150943396226</v>
      </c>
      <c r="C16" s="480">
        <f>'Tabelle 3.3'!J13</f>
        <v>1.3513513513513513</v>
      </c>
      <c r="D16" s="481">
        <f t="shared" si="3"/>
        <v>2.4764150943396226</v>
      </c>
      <c r="E16" s="481">
        <f t="shared" si="3"/>
        <v>1.3513513513513513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-5.2599951926928936</v>
      </c>
      <c r="C17" s="480">
        <f>'Tabelle 3.3'!J14</f>
        <v>-6.7796610169491522</v>
      </c>
      <c r="D17" s="481">
        <f t="shared" si="3"/>
        <v>-5.2599951926928936</v>
      </c>
      <c r="E17" s="481">
        <f t="shared" si="3"/>
        <v>-6.7796610169491522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0.28328611898016998</v>
      </c>
      <c r="C18" s="480">
        <f>'Tabelle 3.3'!J15</f>
        <v>-0.89126559714795006</v>
      </c>
      <c r="D18" s="481">
        <f t="shared" si="3"/>
        <v>0.28328611898016998</v>
      </c>
      <c r="E18" s="481">
        <f t="shared" si="3"/>
        <v>-0.89126559714795006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-6.6190047819705509</v>
      </c>
      <c r="C19" s="480">
        <f>'Tabelle 3.3'!J16</f>
        <v>-12.965722801788376</v>
      </c>
      <c r="D19" s="481">
        <f t="shared" si="3"/>
        <v>-6.6190047819705509</v>
      </c>
      <c r="E19" s="481">
        <f t="shared" si="3"/>
        <v>-12.965722801788376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5.6934306569343063</v>
      </c>
      <c r="C20" s="480">
        <f>'Tabelle 3.3'!J17</f>
        <v>0</v>
      </c>
      <c r="D20" s="481">
        <f t="shared" si="3"/>
        <v>5.6934306569343063</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1.6497113005224087</v>
      </c>
      <c r="C21" s="480">
        <f>'Tabelle 3.3'!J18</f>
        <v>-2.7139874739039667</v>
      </c>
      <c r="D21" s="481">
        <f t="shared" si="3"/>
        <v>1.6497113005224087</v>
      </c>
      <c r="E21" s="481">
        <f t="shared" si="3"/>
        <v>-2.7139874739039667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0.43642134497123586</v>
      </c>
      <c r="C22" s="480">
        <f>'Tabelle 3.3'!J19</f>
        <v>-2.0883777239709445</v>
      </c>
      <c r="D22" s="481">
        <f t="shared" si="3"/>
        <v>0.43642134497123586</v>
      </c>
      <c r="E22" s="481">
        <f t="shared" si="3"/>
        <v>-2.0883777239709445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-1.2083847102342786</v>
      </c>
      <c r="C23" s="480">
        <f>'Tabelle 3.3'!J20</f>
        <v>-3.5921205098493627</v>
      </c>
      <c r="D23" s="481">
        <f t="shared" si="3"/>
        <v>-1.2083847102342786</v>
      </c>
      <c r="E23" s="481">
        <f t="shared" si="3"/>
        <v>-3.5921205098493627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1.6384180790960452</v>
      </c>
      <c r="C24" s="480">
        <f>'Tabelle 3.3'!J21</f>
        <v>-12.804878048780488</v>
      </c>
      <c r="D24" s="481">
        <f t="shared" si="3"/>
        <v>1.6384180790960452</v>
      </c>
      <c r="E24" s="481">
        <f t="shared" si="3"/>
        <v>-12.804878048780488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-3.4862385321100917</v>
      </c>
      <c r="C25" s="480">
        <f>'Tabelle 3.3'!J22</f>
        <v>0</v>
      </c>
      <c r="D25" s="481">
        <f t="shared" si="3"/>
        <v>-3.4862385321100917</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0.42918454935622319</v>
      </c>
      <c r="C26" s="480">
        <f>'Tabelle 3.3'!J23</f>
        <v>8.7378640776699026</v>
      </c>
      <c r="D26" s="481">
        <f t="shared" si="3"/>
        <v>0.42918454935622319</v>
      </c>
      <c r="E26" s="481">
        <f t="shared" si="3"/>
        <v>8.7378640776699026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5.7617532697066105</v>
      </c>
      <c r="C27" s="480">
        <f>'Tabelle 3.3'!J24</f>
        <v>0</v>
      </c>
      <c r="D27" s="481">
        <f t="shared" si="3"/>
        <v>5.7617532697066105</v>
      </c>
      <c r="E27" s="481">
        <f t="shared" si="3"/>
        <v>0</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3.7985136251032205</v>
      </c>
      <c r="C28" s="480">
        <f>'Tabelle 3.3'!J25</f>
        <v>-5.9042113955408757</v>
      </c>
      <c r="D28" s="481">
        <f t="shared" si="3"/>
        <v>3.7985136251032205</v>
      </c>
      <c r="E28" s="481">
        <f t="shared" si="3"/>
        <v>-5.9042113955408757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-34.582763337893297</v>
      </c>
      <c r="C29" s="480">
        <f>'Tabelle 3.3'!J26</f>
        <v>49.193548387096776</v>
      </c>
      <c r="D29" s="481">
        <f t="shared" si="3"/>
        <v>-34.582763337893297</v>
      </c>
      <c r="E29" s="481">
        <f t="shared" si="3"/>
        <v>49.193548387096776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3.4645232815964522</v>
      </c>
      <c r="C30" s="480">
        <f>'Tabelle 3.3'!J27</f>
        <v>6.8807339449541285</v>
      </c>
      <c r="D30" s="481">
        <f t="shared" si="3"/>
        <v>3.4645232815964522</v>
      </c>
      <c r="E30" s="481">
        <f t="shared" si="3"/>
        <v>6.8807339449541285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6.968641114982578</v>
      </c>
      <c r="C31" s="480">
        <f>'Tabelle 3.3'!J28</f>
        <v>2.5</v>
      </c>
      <c r="D31" s="481">
        <f t="shared" si="3"/>
        <v>6.968641114982578</v>
      </c>
      <c r="E31" s="481">
        <f t="shared" si="3"/>
        <v>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3.1002913025384937</v>
      </c>
      <c r="C32" s="480">
        <f>'Tabelle 3.3'!J29</f>
        <v>4.0329218106995883</v>
      </c>
      <c r="D32" s="481">
        <f t="shared" si="3"/>
        <v>3.1002913025384937</v>
      </c>
      <c r="E32" s="481">
        <f t="shared" si="3"/>
        <v>4.0329218106995883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1.1311269375785504</v>
      </c>
      <c r="C33" s="480">
        <f>'Tabelle 3.3'!J30</f>
        <v>4.4596912521440819</v>
      </c>
      <c r="D33" s="481">
        <f t="shared" si="3"/>
        <v>1.1311269375785504</v>
      </c>
      <c r="E33" s="481">
        <f t="shared" si="3"/>
        <v>4.4596912521440819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1.6453382084095065</v>
      </c>
      <c r="C34" s="480">
        <f>'Tabelle 3.3'!J31</f>
        <v>-3.5113035113035114</v>
      </c>
      <c r="D34" s="481">
        <f t="shared" si="3"/>
        <v>1.6453382084095065</v>
      </c>
      <c r="E34" s="481">
        <f t="shared" si="3"/>
        <v>-3.5113035113035114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11.30952380952381</v>
      </c>
      <c r="C37" s="480">
        <f>'Tabelle 3.3'!J34</f>
        <v>-2.3622047244094486</v>
      </c>
      <c r="D37" s="481">
        <f t="shared" si="3"/>
        <v>11.30952380952381</v>
      </c>
      <c r="E37" s="481">
        <f t="shared" si="3"/>
        <v>-2.3622047244094486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-4.1837878221890179</v>
      </c>
      <c r="C38" s="480">
        <f>'Tabelle 3.3'!J35</f>
        <v>-4.8974466303892843</v>
      </c>
      <c r="D38" s="481">
        <f t="shared" si="3"/>
        <v>-4.1837878221890179</v>
      </c>
      <c r="E38" s="481">
        <f t="shared" si="3"/>
        <v>-4.8974466303892843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-1.1538285085103455</v>
      </c>
      <c r="C39" s="480">
        <f>'Tabelle 3.3'!J36</f>
        <v>-2.8488906393593276</v>
      </c>
      <c r="D39" s="481">
        <f t="shared" si="3"/>
        <v>-1.1538285085103455</v>
      </c>
      <c r="E39" s="481">
        <f t="shared" si="3"/>
        <v>-2.8488906393593276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-1.1538285085103455</v>
      </c>
      <c r="C45" s="480">
        <f>'Tabelle 3.3'!J36</f>
        <v>-2.8488906393593276</v>
      </c>
      <c r="D45" s="481">
        <f t="shared" si="3"/>
        <v>-1.1538285085103455</v>
      </c>
      <c r="E45" s="481">
        <f t="shared" si="3"/>
        <v>-2.8488906393593276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68167</v>
      </c>
      <c r="C51" s="487">
        <v>13362</v>
      </c>
      <c r="D51" s="487">
        <v>4969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69018</v>
      </c>
      <c r="C52" s="487">
        <v>13539</v>
      </c>
      <c r="D52" s="487">
        <v>5051</v>
      </c>
      <c r="E52" s="488">
        <f t="shared" ref="E52:G70" si="11">IF($A$51=37802,IF(COUNTBLANK(B$51:B$70)&gt;0,#N/A,B52/B$51*100),IF(COUNTBLANK(B$51:B$75)&gt;0,#N/A,B52/B$51*100))</f>
        <v>101.24840465327797</v>
      </c>
      <c r="F52" s="488">
        <f t="shared" si="11"/>
        <v>101.32465199820386</v>
      </c>
      <c r="G52" s="488">
        <f t="shared" si="11"/>
        <v>101.65023143489636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70102</v>
      </c>
      <c r="C53" s="487">
        <v>13364</v>
      </c>
      <c r="D53" s="487">
        <v>5167</v>
      </c>
      <c r="E53" s="488">
        <f t="shared" si="11"/>
        <v>102.8386169260786</v>
      </c>
      <c r="F53" s="488">
        <f t="shared" si="11"/>
        <v>100.01496781918875</v>
      </c>
      <c r="G53" s="488">
        <f t="shared" si="11"/>
        <v>103.98470517206681</v>
      </c>
      <c r="H53" s="489">
        <f>IF(ISERROR(L53)=TRUE,IF(MONTH(A53)=MONTH(MAX(A$51:A$75)),A53,""),"")</f>
        <v>41883</v>
      </c>
      <c r="I53" s="488">
        <f t="shared" si="12"/>
        <v>102.8386169260786</v>
      </c>
      <c r="J53" s="488">
        <f t="shared" si="10"/>
        <v>100.01496781918875</v>
      </c>
      <c r="K53" s="488">
        <f t="shared" si="10"/>
        <v>103.98470517206681</v>
      </c>
      <c r="L53" s="488" t="e">
        <f t="shared" si="13"/>
        <v>#N/A</v>
      </c>
    </row>
    <row r="54" spans="1:14" ht="15" customHeight="1" x14ac:dyDescent="0.2">
      <c r="A54" s="490" t="s">
        <v>462</v>
      </c>
      <c r="B54" s="487">
        <v>69286</v>
      </c>
      <c r="C54" s="487">
        <v>13340</v>
      </c>
      <c r="D54" s="487">
        <v>5076</v>
      </c>
      <c r="E54" s="488">
        <f t="shared" si="11"/>
        <v>101.6415567650036</v>
      </c>
      <c r="F54" s="488">
        <f t="shared" si="11"/>
        <v>99.835353988923814</v>
      </c>
      <c r="G54" s="488">
        <f t="shared" si="11"/>
        <v>102.15335077480378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69633</v>
      </c>
      <c r="C55" s="487">
        <v>12861</v>
      </c>
      <c r="D55" s="487">
        <v>5015</v>
      </c>
      <c r="E55" s="488">
        <f t="shared" si="11"/>
        <v>102.15060073055878</v>
      </c>
      <c r="F55" s="488">
        <f t="shared" si="11"/>
        <v>96.25056129321959</v>
      </c>
      <c r="G55" s="488">
        <f t="shared" si="11"/>
        <v>100.92573958542968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69898</v>
      </c>
      <c r="C56" s="487">
        <v>13049</v>
      </c>
      <c r="D56" s="487">
        <v>5159</v>
      </c>
      <c r="E56" s="488">
        <f t="shared" si="11"/>
        <v>102.53935188580985</v>
      </c>
      <c r="F56" s="488">
        <f t="shared" si="11"/>
        <v>97.657536296961538</v>
      </c>
      <c r="G56" s="488">
        <f t="shared" si="11"/>
        <v>103.82370698329643</v>
      </c>
      <c r="H56" s="489" t="str">
        <f t="shared" si="14"/>
        <v/>
      </c>
      <c r="I56" s="488" t="str">
        <f t="shared" si="12"/>
        <v/>
      </c>
      <c r="J56" s="488" t="str">
        <f t="shared" si="10"/>
        <v/>
      </c>
      <c r="K56" s="488" t="str">
        <f t="shared" si="10"/>
        <v/>
      </c>
      <c r="L56" s="488" t="e">
        <f t="shared" si="13"/>
        <v>#N/A</v>
      </c>
    </row>
    <row r="57" spans="1:14" ht="15" customHeight="1" x14ac:dyDescent="0.2">
      <c r="A57" s="490">
        <v>42248</v>
      </c>
      <c r="B57" s="487">
        <v>70833</v>
      </c>
      <c r="C57" s="487">
        <v>12860</v>
      </c>
      <c r="D57" s="487">
        <v>5223</v>
      </c>
      <c r="E57" s="488">
        <f t="shared" si="11"/>
        <v>103.91098332037497</v>
      </c>
      <c r="F57" s="488">
        <f t="shared" si="11"/>
        <v>96.243077383625206</v>
      </c>
      <c r="G57" s="488">
        <f t="shared" si="11"/>
        <v>105.11169249345944</v>
      </c>
      <c r="H57" s="489">
        <f t="shared" si="14"/>
        <v>42248</v>
      </c>
      <c r="I57" s="488">
        <f t="shared" si="12"/>
        <v>103.91098332037497</v>
      </c>
      <c r="J57" s="488">
        <f t="shared" si="10"/>
        <v>96.243077383625206</v>
      </c>
      <c r="K57" s="488">
        <f t="shared" si="10"/>
        <v>105.11169249345944</v>
      </c>
      <c r="L57" s="488" t="e">
        <f t="shared" si="13"/>
        <v>#N/A</v>
      </c>
    </row>
    <row r="58" spans="1:14" ht="15" customHeight="1" x14ac:dyDescent="0.2">
      <c r="A58" s="490" t="s">
        <v>465</v>
      </c>
      <c r="B58" s="487">
        <v>70206</v>
      </c>
      <c r="C58" s="487">
        <v>12805</v>
      </c>
      <c r="D58" s="487">
        <v>5151</v>
      </c>
      <c r="E58" s="488">
        <f t="shared" si="11"/>
        <v>102.991183417196</v>
      </c>
      <c r="F58" s="488">
        <f t="shared" si="11"/>
        <v>95.831462355934732</v>
      </c>
      <c r="G58" s="488">
        <f t="shared" si="11"/>
        <v>103.66270879452605</v>
      </c>
      <c r="H58" s="489" t="str">
        <f t="shared" si="14"/>
        <v/>
      </c>
      <c r="I58" s="488" t="str">
        <f t="shared" si="12"/>
        <v/>
      </c>
      <c r="J58" s="488" t="str">
        <f t="shared" si="10"/>
        <v/>
      </c>
      <c r="K58" s="488" t="str">
        <f t="shared" si="10"/>
        <v/>
      </c>
      <c r="L58" s="488" t="e">
        <f t="shared" si="13"/>
        <v>#N/A</v>
      </c>
    </row>
    <row r="59" spans="1:14" ht="15" customHeight="1" x14ac:dyDescent="0.2">
      <c r="A59" s="490" t="s">
        <v>466</v>
      </c>
      <c r="B59" s="487">
        <v>70235</v>
      </c>
      <c r="C59" s="487">
        <v>12664</v>
      </c>
      <c r="D59" s="487">
        <v>5131</v>
      </c>
      <c r="E59" s="488">
        <f t="shared" si="11"/>
        <v>103.03372599644989</v>
      </c>
      <c r="F59" s="488">
        <f t="shared" si="11"/>
        <v>94.776231103128268</v>
      </c>
      <c r="G59" s="488">
        <f t="shared" si="11"/>
        <v>103.26021332260011</v>
      </c>
      <c r="H59" s="489" t="str">
        <f t="shared" si="14"/>
        <v/>
      </c>
      <c r="I59" s="488" t="str">
        <f t="shared" si="12"/>
        <v/>
      </c>
      <c r="J59" s="488" t="str">
        <f t="shared" si="10"/>
        <v/>
      </c>
      <c r="K59" s="488" t="str">
        <f t="shared" si="10"/>
        <v/>
      </c>
      <c r="L59" s="488" t="e">
        <f t="shared" si="13"/>
        <v>#N/A</v>
      </c>
    </row>
    <row r="60" spans="1:14" ht="15" customHeight="1" x14ac:dyDescent="0.2">
      <c r="A60" s="490" t="s">
        <v>467</v>
      </c>
      <c r="B60" s="487">
        <v>70239</v>
      </c>
      <c r="C60" s="487">
        <v>12764</v>
      </c>
      <c r="D60" s="487">
        <v>5235</v>
      </c>
      <c r="E60" s="488">
        <f t="shared" si="11"/>
        <v>103.03959393841595</v>
      </c>
      <c r="F60" s="488">
        <f t="shared" si="11"/>
        <v>95.524622062565484</v>
      </c>
      <c r="G60" s="488">
        <f t="shared" si="11"/>
        <v>105.35318977661501</v>
      </c>
      <c r="H60" s="489" t="str">
        <f t="shared" si="14"/>
        <v/>
      </c>
      <c r="I60" s="488" t="str">
        <f t="shared" si="12"/>
        <v/>
      </c>
      <c r="J60" s="488" t="str">
        <f t="shared" si="10"/>
        <v/>
      </c>
      <c r="K60" s="488" t="str">
        <f t="shared" si="10"/>
        <v/>
      </c>
      <c r="L60" s="488" t="e">
        <f t="shared" si="13"/>
        <v>#N/A</v>
      </c>
    </row>
    <row r="61" spans="1:14" ht="15" customHeight="1" x14ac:dyDescent="0.2">
      <c r="A61" s="490">
        <v>42614</v>
      </c>
      <c r="B61" s="487">
        <v>71113</v>
      </c>
      <c r="C61" s="487">
        <v>12601</v>
      </c>
      <c r="D61" s="487">
        <v>5408</v>
      </c>
      <c r="E61" s="488">
        <f t="shared" si="11"/>
        <v>104.32173925799874</v>
      </c>
      <c r="F61" s="488">
        <f t="shared" si="11"/>
        <v>94.304744798682833</v>
      </c>
      <c r="G61" s="488">
        <f t="shared" si="11"/>
        <v>108.83477560877439</v>
      </c>
      <c r="H61" s="489">
        <f t="shared" si="14"/>
        <v>42614</v>
      </c>
      <c r="I61" s="488">
        <f t="shared" si="12"/>
        <v>104.32173925799874</v>
      </c>
      <c r="J61" s="488">
        <f t="shared" si="10"/>
        <v>94.304744798682833</v>
      </c>
      <c r="K61" s="488">
        <f t="shared" si="10"/>
        <v>108.83477560877439</v>
      </c>
      <c r="L61" s="488" t="e">
        <f t="shared" si="13"/>
        <v>#N/A</v>
      </c>
    </row>
    <row r="62" spans="1:14" ht="15" customHeight="1" x14ac:dyDescent="0.2">
      <c r="A62" s="490" t="s">
        <v>468</v>
      </c>
      <c r="B62" s="487">
        <v>70332</v>
      </c>
      <c r="C62" s="487">
        <v>12734</v>
      </c>
      <c r="D62" s="487">
        <v>5289</v>
      </c>
      <c r="E62" s="488">
        <f t="shared" si="11"/>
        <v>103.1760235891267</v>
      </c>
      <c r="F62" s="488">
        <f t="shared" si="11"/>
        <v>95.300104774734322</v>
      </c>
      <c r="G62" s="488">
        <f t="shared" si="11"/>
        <v>106.43992755081506</v>
      </c>
      <c r="H62" s="489" t="str">
        <f t="shared" si="14"/>
        <v/>
      </c>
      <c r="I62" s="488" t="str">
        <f t="shared" si="12"/>
        <v/>
      </c>
      <c r="J62" s="488" t="str">
        <f t="shared" si="10"/>
        <v/>
      </c>
      <c r="K62" s="488" t="str">
        <f t="shared" si="10"/>
        <v/>
      </c>
      <c r="L62" s="488" t="e">
        <f t="shared" si="13"/>
        <v>#N/A</v>
      </c>
    </row>
    <row r="63" spans="1:14" ht="15" customHeight="1" x14ac:dyDescent="0.2">
      <c r="A63" s="490" t="s">
        <v>469</v>
      </c>
      <c r="B63" s="487">
        <v>70479</v>
      </c>
      <c r="C63" s="487">
        <v>12612</v>
      </c>
      <c r="D63" s="487">
        <v>5257</v>
      </c>
      <c r="E63" s="488">
        <f t="shared" si="11"/>
        <v>103.39167045637919</v>
      </c>
      <c r="F63" s="488">
        <f t="shared" si="11"/>
        <v>94.387067804220919</v>
      </c>
      <c r="G63" s="488">
        <f t="shared" si="11"/>
        <v>105.79593479573354</v>
      </c>
      <c r="H63" s="489" t="str">
        <f t="shared" si="14"/>
        <v/>
      </c>
      <c r="I63" s="488" t="str">
        <f t="shared" si="12"/>
        <v/>
      </c>
      <c r="J63" s="488" t="str">
        <f t="shared" si="10"/>
        <v/>
      </c>
      <c r="K63" s="488" t="str">
        <f t="shared" si="10"/>
        <v/>
      </c>
      <c r="L63" s="488" t="e">
        <f t="shared" si="13"/>
        <v>#N/A</v>
      </c>
    </row>
    <row r="64" spans="1:14" ht="15" customHeight="1" x14ac:dyDescent="0.2">
      <c r="A64" s="490" t="s">
        <v>470</v>
      </c>
      <c r="B64" s="487">
        <v>71054</v>
      </c>
      <c r="C64" s="487">
        <v>12789</v>
      </c>
      <c r="D64" s="487">
        <v>5309</v>
      </c>
      <c r="E64" s="488">
        <f t="shared" si="11"/>
        <v>104.23518711399944</v>
      </c>
      <c r="F64" s="488">
        <f t="shared" si="11"/>
        <v>95.711719802424795</v>
      </c>
      <c r="G64" s="488">
        <f t="shared" si="11"/>
        <v>106.84242302274099</v>
      </c>
      <c r="H64" s="489" t="str">
        <f t="shared" si="14"/>
        <v/>
      </c>
      <c r="I64" s="488" t="str">
        <f t="shared" si="12"/>
        <v/>
      </c>
      <c r="J64" s="488" t="str">
        <f t="shared" si="10"/>
        <v/>
      </c>
      <c r="K64" s="488" t="str">
        <f t="shared" si="10"/>
        <v/>
      </c>
      <c r="L64" s="488" t="e">
        <f t="shared" si="13"/>
        <v>#N/A</v>
      </c>
    </row>
    <row r="65" spans="1:12" ht="15" customHeight="1" x14ac:dyDescent="0.2">
      <c r="A65" s="490">
        <v>42979</v>
      </c>
      <c r="B65" s="487">
        <v>72374</v>
      </c>
      <c r="C65" s="487">
        <v>12601</v>
      </c>
      <c r="D65" s="487">
        <v>5441</v>
      </c>
      <c r="E65" s="488">
        <f t="shared" si="11"/>
        <v>106.17160796279725</v>
      </c>
      <c r="F65" s="488">
        <f t="shared" si="11"/>
        <v>94.304744798682833</v>
      </c>
      <c r="G65" s="488">
        <f t="shared" si="11"/>
        <v>109.4988931374522</v>
      </c>
      <c r="H65" s="489">
        <f t="shared" si="14"/>
        <v>42979</v>
      </c>
      <c r="I65" s="488">
        <f t="shared" si="12"/>
        <v>106.17160796279725</v>
      </c>
      <c r="J65" s="488">
        <f t="shared" si="10"/>
        <v>94.304744798682833</v>
      </c>
      <c r="K65" s="488">
        <f t="shared" si="10"/>
        <v>109.4988931374522</v>
      </c>
      <c r="L65" s="488" t="e">
        <f t="shared" si="13"/>
        <v>#N/A</v>
      </c>
    </row>
    <row r="66" spans="1:12" ht="15" customHeight="1" x14ac:dyDescent="0.2">
      <c r="A66" s="490" t="s">
        <v>471</v>
      </c>
      <c r="B66" s="487">
        <v>72102</v>
      </c>
      <c r="C66" s="487">
        <v>12503</v>
      </c>
      <c r="D66" s="487">
        <v>5403</v>
      </c>
      <c r="E66" s="488">
        <f t="shared" si="11"/>
        <v>105.77258790910558</v>
      </c>
      <c r="F66" s="488">
        <f t="shared" si="11"/>
        <v>93.571321658434371</v>
      </c>
      <c r="G66" s="488">
        <f t="shared" si="11"/>
        <v>108.73415174079291</v>
      </c>
      <c r="H66" s="489" t="str">
        <f t="shared" si="14"/>
        <v/>
      </c>
      <c r="I66" s="488" t="str">
        <f t="shared" si="12"/>
        <v/>
      </c>
      <c r="J66" s="488" t="str">
        <f t="shared" si="10"/>
        <v/>
      </c>
      <c r="K66" s="488" t="str">
        <f t="shared" si="10"/>
        <v/>
      </c>
      <c r="L66" s="488" t="e">
        <f t="shared" si="13"/>
        <v>#N/A</v>
      </c>
    </row>
    <row r="67" spans="1:12" ht="15" customHeight="1" x14ac:dyDescent="0.2">
      <c r="A67" s="490" t="s">
        <v>472</v>
      </c>
      <c r="B67" s="487">
        <v>72453</v>
      </c>
      <c r="C67" s="487">
        <v>12358</v>
      </c>
      <c r="D67" s="487">
        <v>5394</v>
      </c>
      <c r="E67" s="488">
        <f t="shared" si="11"/>
        <v>106.28749981662682</v>
      </c>
      <c r="F67" s="488">
        <f t="shared" si="11"/>
        <v>92.486154767250412</v>
      </c>
      <c r="G67" s="488">
        <f t="shared" si="11"/>
        <v>108.55302877842625</v>
      </c>
      <c r="H67" s="489" t="str">
        <f t="shared" si="14"/>
        <v/>
      </c>
      <c r="I67" s="488" t="str">
        <f t="shared" si="12"/>
        <v/>
      </c>
      <c r="J67" s="488" t="str">
        <f t="shared" si="12"/>
        <v/>
      </c>
      <c r="K67" s="488" t="str">
        <f t="shared" si="12"/>
        <v/>
      </c>
      <c r="L67" s="488" t="e">
        <f t="shared" si="13"/>
        <v>#N/A</v>
      </c>
    </row>
    <row r="68" spans="1:12" ht="15" customHeight="1" x14ac:dyDescent="0.2">
      <c r="A68" s="490" t="s">
        <v>473</v>
      </c>
      <c r="B68" s="487">
        <v>72972</v>
      </c>
      <c r="C68" s="487">
        <v>12509</v>
      </c>
      <c r="D68" s="487">
        <v>5507</v>
      </c>
      <c r="E68" s="488">
        <f t="shared" si="11"/>
        <v>107.0488652867223</v>
      </c>
      <c r="F68" s="488">
        <f t="shared" si="11"/>
        <v>93.616225116000592</v>
      </c>
      <c r="G68" s="488">
        <f t="shared" si="11"/>
        <v>110.8271281948078</v>
      </c>
      <c r="H68" s="489" t="str">
        <f t="shared" si="14"/>
        <v/>
      </c>
      <c r="I68" s="488" t="str">
        <f t="shared" si="12"/>
        <v/>
      </c>
      <c r="J68" s="488" t="str">
        <f t="shared" si="12"/>
        <v/>
      </c>
      <c r="K68" s="488" t="str">
        <f t="shared" si="12"/>
        <v/>
      </c>
      <c r="L68" s="488" t="e">
        <f t="shared" si="13"/>
        <v>#N/A</v>
      </c>
    </row>
    <row r="69" spans="1:12" ht="15" customHeight="1" x14ac:dyDescent="0.2">
      <c r="A69" s="490">
        <v>43344</v>
      </c>
      <c r="B69" s="487">
        <v>74709</v>
      </c>
      <c r="C69" s="487">
        <v>12283</v>
      </c>
      <c r="D69" s="487">
        <v>5666</v>
      </c>
      <c r="E69" s="488">
        <f t="shared" si="11"/>
        <v>109.59701908548125</v>
      </c>
      <c r="F69" s="488">
        <f t="shared" si="11"/>
        <v>91.924861547672506</v>
      </c>
      <c r="G69" s="488">
        <f t="shared" si="11"/>
        <v>114.02696719661904</v>
      </c>
      <c r="H69" s="489">
        <f t="shared" si="14"/>
        <v>43344</v>
      </c>
      <c r="I69" s="488">
        <f t="shared" si="12"/>
        <v>109.59701908548125</v>
      </c>
      <c r="J69" s="488">
        <f t="shared" si="12"/>
        <v>91.924861547672506</v>
      </c>
      <c r="K69" s="488">
        <f t="shared" si="12"/>
        <v>114.02696719661904</v>
      </c>
      <c r="L69" s="488" t="e">
        <f t="shared" si="13"/>
        <v>#N/A</v>
      </c>
    </row>
    <row r="70" spans="1:12" ht="15" customHeight="1" x14ac:dyDescent="0.2">
      <c r="A70" s="490" t="s">
        <v>474</v>
      </c>
      <c r="B70" s="487">
        <v>73977</v>
      </c>
      <c r="C70" s="487">
        <v>12252</v>
      </c>
      <c r="D70" s="487">
        <v>5632</v>
      </c>
      <c r="E70" s="488">
        <f t="shared" si="11"/>
        <v>108.52318570569336</v>
      </c>
      <c r="F70" s="488">
        <f t="shared" si="11"/>
        <v>91.692860350246974</v>
      </c>
      <c r="G70" s="488">
        <f t="shared" si="11"/>
        <v>113.34272489434494</v>
      </c>
      <c r="H70" s="489" t="str">
        <f t="shared" si="14"/>
        <v/>
      </c>
      <c r="I70" s="488" t="str">
        <f t="shared" si="12"/>
        <v/>
      </c>
      <c r="J70" s="488" t="str">
        <f t="shared" si="12"/>
        <v/>
      </c>
      <c r="K70" s="488" t="str">
        <f t="shared" si="12"/>
        <v/>
      </c>
      <c r="L70" s="488" t="e">
        <f t="shared" si="13"/>
        <v>#N/A</v>
      </c>
    </row>
    <row r="71" spans="1:12" ht="15" customHeight="1" x14ac:dyDescent="0.2">
      <c r="A71" s="490" t="s">
        <v>475</v>
      </c>
      <c r="B71" s="487">
        <v>73212</v>
      </c>
      <c r="C71" s="487">
        <v>12127</v>
      </c>
      <c r="D71" s="487">
        <v>5623</v>
      </c>
      <c r="E71" s="491">
        <f t="shared" ref="E71:G75" si="15">IF($A$51=37802,IF(COUNTBLANK(B$51:B$70)&gt;0,#N/A,IF(ISBLANK(B71)=FALSE,B71/B$51*100,#N/A)),IF(COUNTBLANK(B$51:B$75)&gt;0,#N/A,B71/B$51*100))</f>
        <v>107.40094180468556</v>
      </c>
      <c r="F71" s="491">
        <f t="shared" si="15"/>
        <v>90.757371650950461</v>
      </c>
      <c r="G71" s="491">
        <f t="shared" si="15"/>
        <v>113.16160193197827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72992</v>
      </c>
      <c r="C72" s="487">
        <v>12168</v>
      </c>
      <c r="D72" s="487">
        <v>5715</v>
      </c>
      <c r="E72" s="491">
        <f t="shared" si="15"/>
        <v>107.07820499655259</v>
      </c>
      <c r="F72" s="491">
        <f t="shared" si="15"/>
        <v>91.064211944319723</v>
      </c>
      <c r="G72" s="491">
        <f t="shared" si="15"/>
        <v>115.01308110283759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72889</v>
      </c>
      <c r="C73" s="487">
        <v>12062</v>
      </c>
      <c r="D73" s="487">
        <v>5902</v>
      </c>
      <c r="E73" s="491">
        <f t="shared" si="15"/>
        <v>106.92710549092669</v>
      </c>
      <c r="F73" s="491">
        <f t="shared" si="15"/>
        <v>90.270917527316271</v>
      </c>
      <c r="G73" s="491">
        <f t="shared" si="15"/>
        <v>118.77641376534514</v>
      </c>
      <c r="H73" s="492">
        <f>IF(A$51=37802,IF(ISERROR(L73)=TRUE,IF(ISBLANK(A73)=FALSE,IF(MONTH(A73)=MONTH(MAX(A$51:A$75)),A73,""),""),""),IF(ISERROR(L73)=TRUE,IF(MONTH(A73)=MONTH(MAX(A$51:A$75)),A73,""),""))</f>
        <v>43709</v>
      </c>
      <c r="I73" s="488">
        <f t="shared" si="12"/>
        <v>106.92710549092669</v>
      </c>
      <c r="J73" s="488">
        <f t="shared" si="12"/>
        <v>90.270917527316271</v>
      </c>
      <c r="K73" s="488">
        <f t="shared" si="12"/>
        <v>118.77641376534514</v>
      </c>
      <c r="L73" s="488" t="e">
        <f t="shared" si="13"/>
        <v>#N/A</v>
      </c>
    </row>
    <row r="74" spans="1:12" ht="15" customHeight="1" x14ac:dyDescent="0.2">
      <c r="A74" s="490" t="s">
        <v>477</v>
      </c>
      <c r="B74" s="487">
        <v>72232</v>
      </c>
      <c r="C74" s="487">
        <v>12024</v>
      </c>
      <c r="D74" s="487">
        <v>5985</v>
      </c>
      <c r="E74" s="491">
        <f t="shared" si="15"/>
        <v>105.96329602300234</v>
      </c>
      <c r="F74" s="491">
        <f t="shared" si="15"/>
        <v>89.986528962730134</v>
      </c>
      <c r="G74" s="491">
        <f t="shared" si="15"/>
        <v>120.44676997383779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71497</v>
      </c>
      <c r="C75" s="493">
        <v>11453</v>
      </c>
      <c r="D75" s="493">
        <v>5743</v>
      </c>
      <c r="E75" s="491">
        <f t="shared" si="15"/>
        <v>104.88506168673992</v>
      </c>
      <c r="F75" s="491">
        <f t="shared" si="15"/>
        <v>85.71321658434367</v>
      </c>
      <c r="G75" s="491">
        <f t="shared" si="15"/>
        <v>115.57657476353391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106.92710549092669</v>
      </c>
      <c r="J77" s="488">
        <f>IF(J75&lt;&gt;"",J75,IF(J74&lt;&gt;"",J74,IF(J73&lt;&gt;"",J73,IF(J72&lt;&gt;"",J72,IF(J71&lt;&gt;"",J71,IF(J70&lt;&gt;"",J70,""))))))</f>
        <v>90.270917527316271</v>
      </c>
      <c r="K77" s="488">
        <f>IF(K75&lt;&gt;"",K75,IF(K74&lt;&gt;"",K74,IF(K73&lt;&gt;"",K73,IF(K72&lt;&gt;"",K72,IF(K71&lt;&gt;"",K71,IF(K70&lt;&gt;"",K70,""))))))</f>
        <v>118.77641376534514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+6,9%</v>
      </c>
      <c r="J79" s="488" t="str">
        <f>"GeB - ausschließlich: "&amp;IF(J77&gt;100,"+","")&amp;TEXT(J77-100,"0,0")&amp;"%"</f>
        <v>GeB - ausschließlich: -9,7%</v>
      </c>
      <c r="K79" s="488" t="str">
        <f>"GeB - im Nebenjob: "&amp;IF(K77&gt;100,"+","")&amp;TEXT(K77-100,"0,0")&amp;"%"</f>
        <v>GeB - im Nebenjob: +18,8%</v>
      </c>
    </row>
    <row r="81" spans="9:9" ht="15" customHeight="1" x14ac:dyDescent="0.2">
      <c r="I81" s="488" t="str">
        <f>IF(ISERROR(HLOOKUP(1,I$78:K$79,2,FALSE)),"",HLOOKUP(1,I$78:K$79,2,FALSE))</f>
        <v>GeB - im Nebenjob: +18,8%</v>
      </c>
    </row>
    <row r="82" spans="9:9" ht="15" customHeight="1" x14ac:dyDescent="0.2">
      <c r="I82" s="488" t="str">
        <f>IF(ISERROR(HLOOKUP(2,I$78:K$79,2,FALSE)),"",HLOOKUP(2,I$78:K$79,2,FALSE))</f>
        <v>SvB: +6,9%</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71497</v>
      </c>
      <c r="E12" s="114">
        <v>72232</v>
      </c>
      <c r="F12" s="114">
        <v>72889</v>
      </c>
      <c r="G12" s="114">
        <v>72992</v>
      </c>
      <c r="H12" s="114">
        <v>73212</v>
      </c>
      <c r="I12" s="115">
        <v>-1715</v>
      </c>
      <c r="J12" s="116">
        <v>-2.3425121564770803</v>
      </c>
      <c r="N12" s="117"/>
    </row>
    <row r="13" spans="1:15" s="110" customFormat="1" ht="13.5" customHeight="1" x14ac:dyDescent="0.2">
      <c r="A13" s="118" t="s">
        <v>105</v>
      </c>
      <c r="B13" s="119" t="s">
        <v>106</v>
      </c>
      <c r="C13" s="113">
        <v>57.624795445962768</v>
      </c>
      <c r="D13" s="114">
        <v>41200</v>
      </c>
      <c r="E13" s="114">
        <v>41711</v>
      </c>
      <c r="F13" s="114">
        <v>42381</v>
      </c>
      <c r="G13" s="114">
        <v>42882</v>
      </c>
      <c r="H13" s="114">
        <v>43020</v>
      </c>
      <c r="I13" s="115">
        <v>-1820</v>
      </c>
      <c r="J13" s="116">
        <v>-4.2305904230590423</v>
      </c>
    </row>
    <row r="14" spans="1:15" s="110" customFormat="1" ht="13.5" customHeight="1" x14ac:dyDescent="0.2">
      <c r="A14" s="120"/>
      <c r="B14" s="119" t="s">
        <v>107</v>
      </c>
      <c r="C14" s="113">
        <v>42.375204554037232</v>
      </c>
      <c r="D14" s="114">
        <v>30297</v>
      </c>
      <c r="E14" s="114">
        <v>30521</v>
      </c>
      <c r="F14" s="114">
        <v>30508</v>
      </c>
      <c r="G14" s="114">
        <v>30110</v>
      </c>
      <c r="H14" s="114">
        <v>30192</v>
      </c>
      <c r="I14" s="115">
        <v>105</v>
      </c>
      <c r="J14" s="116">
        <v>0.34777424483306835</v>
      </c>
    </row>
    <row r="15" spans="1:15" s="110" customFormat="1" ht="13.5" customHeight="1" x14ac:dyDescent="0.2">
      <c r="A15" s="118" t="s">
        <v>105</v>
      </c>
      <c r="B15" s="121" t="s">
        <v>108</v>
      </c>
      <c r="C15" s="113">
        <v>10.24378645257843</v>
      </c>
      <c r="D15" s="114">
        <v>7324</v>
      </c>
      <c r="E15" s="114">
        <v>7774</v>
      </c>
      <c r="F15" s="114">
        <v>8037</v>
      </c>
      <c r="G15" s="114">
        <v>7485</v>
      </c>
      <c r="H15" s="114">
        <v>7741</v>
      </c>
      <c r="I15" s="115">
        <v>-417</v>
      </c>
      <c r="J15" s="116">
        <v>-5.3869009171941613</v>
      </c>
    </row>
    <row r="16" spans="1:15" s="110" customFormat="1" ht="13.5" customHeight="1" x14ac:dyDescent="0.2">
      <c r="A16" s="118"/>
      <c r="B16" s="121" t="s">
        <v>109</v>
      </c>
      <c r="C16" s="113">
        <v>66.311873225450015</v>
      </c>
      <c r="D16" s="114">
        <v>47411</v>
      </c>
      <c r="E16" s="114">
        <v>47688</v>
      </c>
      <c r="F16" s="114">
        <v>48134</v>
      </c>
      <c r="G16" s="114">
        <v>48777</v>
      </c>
      <c r="H16" s="114">
        <v>48975</v>
      </c>
      <c r="I16" s="115">
        <v>-1564</v>
      </c>
      <c r="J16" s="116">
        <v>-3.1934660541092392</v>
      </c>
    </row>
    <row r="17" spans="1:10" s="110" customFormat="1" ht="13.5" customHeight="1" x14ac:dyDescent="0.2">
      <c r="A17" s="118"/>
      <c r="B17" s="121" t="s">
        <v>110</v>
      </c>
      <c r="C17" s="113">
        <v>22.358980097067011</v>
      </c>
      <c r="D17" s="114">
        <v>15986</v>
      </c>
      <c r="E17" s="114">
        <v>15984</v>
      </c>
      <c r="F17" s="114">
        <v>15952</v>
      </c>
      <c r="G17" s="114">
        <v>15979</v>
      </c>
      <c r="H17" s="114">
        <v>15780</v>
      </c>
      <c r="I17" s="115">
        <v>206</v>
      </c>
      <c r="J17" s="116">
        <v>1.3054499366286438</v>
      </c>
    </row>
    <row r="18" spans="1:10" s="110" customFormat="1" ht="13.5" customHeight="1" x14ac:dyDescent="0.2">
      <c r="A18" s="120"/>
      <c r="B18" s="121" t="s">
        <v>111</v>
      </c>
      <c r="C18" s="113">
        <v>1.0853602249045415</v>
      </c>
      <c r="D18" s="114">
        <v>776</v>
      </c>
      <c r="E18" s="114">
        <v>786</v>
      </c>
      <c r="F18" s="114">
        <v>766</v>
      </c>
      <c r="G18" s="114">
        <v>751</v>
      </c>
      <c r="H18" s="114">
        <v>716</v>
      </c>
      <c r="I18" s="115">
        <v>60</v>
      </c>
      <c r="J18" s="116">
        <v>8.3798882681564244</v>
      </c>
    </row>
    <row r="19" spans="1:10" s="110" customFormat="1" ht="13.5" customHeight="1" x14ac:dyDescent="0.2">
      <c r="A19" s="120"/>
      <c r="B19" s="121" t="s">
        <v>112</v>
      </c>
      <c r="C19" s="113">
        <v>0.29651593773165308</v>
      </c>
      <c r="D19" s="114">
        <v>212</v>
      </c>
      <c r="E19" s="114">
        <v>226</v>
      </c>
      <c r="F19" s="114">
        <v>228</v>
      </c>
      <c r="G19" s="114">
        <v>209</v>
      </c>
      <c r="H19" s="114">
        <v>201</v>
      </c>
      <c r="I19" s="115">
        <v>11</v>
      </c>
      <c r="J19" s="116">
        <v>5.4726368159203984</v>
      </c>
    </row>
    <row r="20" spans="1:10" s="110" customFormat="1" ht="13.5" customHeight="1" x14ac:dyDescent="0.2">
      <c r="A20" s="118" t="s">
        <v>113</v>
      </c>
      <c r="B20" s="122" t="s">
        <v>114</v>
      </c>
      <c r="C20" s="113">
        <v>74.83111179490048</v>
      </c>
      <c r="D20" s="114">
        <v>53502</v>
      </c>
      <c r="E20" s="114">
        <v>54130</v>
      </c>
      <c r="F20" s="114">
        <v>54851</v>
      </c>
      <c r="G20" s="114">
        <v>54880</v>
      </c>
      <c r="H20" s="114">
        <v>55237</v>
      </c>
      <c r="I20" s="115">
        <v>-1735</v>
      </c>
      <c r="J20" s="116">
        <v>-3.1410105545196156</v>
      </c>
    </row>
    <row r="21" spans="1:10" s="110" customFormat="1" ht="13.5" customHeight="1" x14ac:dyDescent="0.2">
      <c r="A21" s="120"/>
      <c r="B21" s="122" t="s">
        <v>115</v>
      </c>
      <c r="C21" s="113">
        <v>25.168888205099513</v>
      </c>
      <c r="D21" s="114">
        <v>17995</v>
      </c>
      <c r="E21" s="114">
        <v>18102</v>
      </c>
      <c r="F21" s="114">
        <v>18038</v>
      </c>
      <c r="G21" s="114">
        <v>18112</v>
      </c>
      <c r="H21" s="114">
        <v>17975</v>
      </c>
      <c r="I21" s="115">
        <v>20</v>
      </c>
      <c r="J21" s="116">
        <v>0.11126564673157163</v>
      </c>
    </row>
    <row r="22" spans="1:10" s="110" customFormat="1" ht="13.5" customHeight="1" x14ac:dyDescent="0.2">
      <c r="A22" s="118" t="s">
        <v>113</v>
      </c>
      <c r="B22" s="122" t="s">
        <v>116</v>
      </c>
      <c r="C22" s="113">
        <v>85.385400786046972</v>
      </c>
      <c r="D22" s="114">
        <v>61048</v>
      </c>
      <c r="E22" s="114">
        <v>61634</v>
      </c>
      <c r="F22" s="114">
        <v>62178</v>
      </c>
      <c r="G22" s="114">
        <v>62157</v>
      </c>
      <c r="H22" s="114">
        <v>62509</v>
      </c>
      <c r="I22" s="115">
        <v>-1461</v>
      </c>
      <c r="J22" s="116">
        <v>-2.3372634340654947</v>
      </c>
    </row>
    <row r="23" spans="1:10" s="110" customFormat="1" ht="13.5" customHeight="1" x14ac:dyDescent="0.2">
      <c r="A23" s="123"/>
      <c r="B23" s="124" t="s">
        <v>117</v>
      </c>
      <c r="C23" s="125">
        <v>14.589423332447515</v>
      </c>
      <c r="D23" s="114">
        <v>10431</v>
      </c>
      <c r="E23" s="114">
        <v>10579</v>
      </c>
      <c r="F23" s="114">
        <v>10692</v>
      </c>
      <c r="G23" s="114">
        <v>10812</v>
      </c>
      <c r="H23" s="114">
        <v>10680</v>
      </c>
      <c r="I23" s="115">
        <v>-249</v>
      </c>
      <c r="J23" s="116">
        <v>-2.3314606741573032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17196</v>
      </c>
      <c r="E26" s="114">
        <v>18009</v>
      </c>
      <c r="F26" s="114">
        <v>17964</v>
      </c>
      <c r="G26" s="114">
        <v>17883</v>
      </c>
      <c r="H26" s="140">
        <v>17750</v>
      </c>
      <c r="I26" s="115">
        <v>-554</v>
      </c>
      <c r="J26" s="116">
        <v>-3.1211267605633801</v>
      </c>
    </row>
    <row r="27" spans="1:10" s="110" customFormat="1" ht="13.5" customHeight="1" x14ac:dyDescent="0.2">
      <c r="A27" s="118" t="s">
        <v>105</v>
      </c>
      <c r="B27" s="119" t="s">
        <v>106</v>
      </c>
      <c r="C27" s="113">
        <v>39.04977901837637</v>
      </c>
      <c r="D27" s="115">
        <v>6715</v>
      </c>
      <c r="E27" s="114">
        <v>6973</v>
      </c>
      <c r="F27" s="114">
        <v>6899</v>
      </c>
      <c r="G27" s="114">
        <v>6830</v>
      </c>
      <c r="H27" s="140">
        <v>6836</v>
      </c>
      <c r="I27" s="115">
        <v>-121</v>
      </c>
      <c r="J27" s="116">
        <v>-1.770040959625512</v>
      </c>
    </row>
    <row r="28" spans="1:10" s="110" customFormat="1" ht="13.5" customHeight="1" x14ac:dyDescent="0.2">
      <c r="A28" s="120"/>
      <c r="B28" s="119" t="s">
        <v>107</v>
      </c>
      <c r="C28" s="113">
        <v>60.95022098162363</v>
      </c>
      <c r="D28" s="115">
        <v>10481</v>
      </c>
      <c r="E28" s="114">
        <v>11036</v>
      </c>
      <c r="F28" s="114">
        <v>11065</v>
      </c>
      <c r="G28" s="114">
        <v>11053</v>
      </c>
      <c r="H28" s="140">
        <v>10914</v>
      </c>
      <c r="I28" s="115">
        <v>-433</v>
      </c>
      <c r="J28" s="116">
        <v>-3.9673813450613888</v>
      </c>
    </row>
    <row r="29" spans="1:10" s="110" customFormat="1" ht="13.5" customHeight="1" x14ac:dyDescent="0.2">
      <c r="A29" s="118" t="s">
        <v>105</v>
      </c>
      <c r="B29" s="121" t="s">
        <v>108</v>
      </c>
      <c r="C29" s="113">
        <v>12.148173993952081</v>
      </c>
      <c r="D29" s="115">
        <v>2089</v>
      </c>
      <c r="E29" s="114">
        <v>2277</v>
      </c>
      <c r="F29" s="114">
        <v>2298</v>
      </c>
      <c r="G29" s="114">
        <v>2293</v>
      </c>
      <c r="H29" s="140">
        <v>2248</v>
      </c>
      <c r="I29" s="115">
        <v>-159</v>
      </c>
      <c r="J29" s="116">
        <v>-7.0729537366548039</v>
      </c>
    </row>
    <row r="30" spans="1:10" s="110" customFormat="1" ht="13.5" customHeight="1" x14ac:dyDescent="0.2">
      <c r="A30" s="118"/>
      <c r="B30" s="121" t="s">
        <v>109</v>
      </c>
      <c r="C30" s="113">
        <v>45.836240986275875</v>
      </c>
      <c r="D30" s="115">
        <v>7882</v>
      </c>
      <c r="E30" s="114">
        <v>8292</v>
      </c>
      <c r="F30" s="114">
        <v>8273</v>
      </c>
      <c r="G30" s="114">
        <v>8229</v>
      </c>
      <c r="H30" s="140">
        <v>8243</v>
      </c>
      <c r="I30" s="115">
        <v>-361</v>
      </c>
      <c r="J30" s="116">
        <v>-4.3794734926604395</v>
      </c>
    </row>
    <row r="31" spans="1:10" s="110" customFormat="1" ht="13.5" customHeight="1" x14ac:dyDescent="0.2">
      <c r="A31" s="118"/>
      <c r="B31" s="121" t="s">
        <v>110</v>
      </c>
      <c r="C31" s="113">
        <v>24.197487787857643</v>
      </c>
      <c r="D31" s="115">
        <v>4161</v>
      </c>
      <c r="E31" s="114">
        <v>4291</v>
      </c>
      <c r="F31" s="114">
        <v>4303</v>
      </c>
      <c r="G31" s="114">
        <v>4301</v>
      </c>
      <c r="H31" s="140">
        <v>4262</v>
      </c>
      <c r="I31" s="115">
        <v>-101</v>
      </c>
      <c r="J31" s="116">
        <v>-2.3697794462693573</v>
      </c>
    </row>
    <row r="32" spans="1:10" s="110" customFormat="1" ht="13.5" customHeight="1" x14ac:dyDescent="0.2">
      <c r="A32" s="120"/>
      <c r="B32" s="121" t="s">
        <v>111</v>
      </c>
      <c r="C32" s="113">
        <v>17.8180972319144</v>
      </c>
      <c r="D32" s="115">
        <v>3064</v>
      </c>
      <c r="E32" s="114">
        <v>3149</v>
      </c>
      <c r="F32" s="114">
        <v>3090</v>
      </c>
      <c r="G32" s="114">
        <v>3060</v>
      </c>
      <c r="H32" s="140">
        <v>2997</v>
      </c>
      <c r="I32" s="115">
        <v>67</v>
      </c>
      <c r="J32" s="116">
        <v>2.2355689022355687</v>
      </c>
    </row>
    <row r="33" spans="1:10" s="110" customFormat="1" ht="13.5" customHeight="1" x14ac:dyDescent="0.2">
      <c r="A33" s="120"/>
      <c r="B33" s="121" t="s">
        <v>112</v>
      </c>
      <c r="C33" s="113">
        <v>1.7911142126075832</v>
      </c>
      <c r="D33" s="115">
        <v>308</v>
      </c>
      <c r="E33" s="114">
        <v>317</v>
      </c>
      <c r="F33" s="114">
        <v>334</v>
      </c>
      <c r="G33" s="114">
        <v>296</v>
      </c>
      <c r="H33" s="140">
        <v>283</v>
      </c>
      <c r="I33" s="115">
        <v>25</v>
      </c>
      <c r="J33" s="116">
        <v>8.8339222614840995</v>
      </c>
    </row>
    <row r="34" spans="1:10" s="110" customFormat="1" ht="13.5" customHeight="1" x14ac:dyDescent="0.2">
      <c r="A34" s="118" t="s">
        <v>113</v>
      </c>
      <c r="B34" s="122" t="s">
        <v>116</v>
      </c>
      <c r="C34" s="113">
        <v>87.334263782274945</v>
      </c>
      <c r="D34" s="115">
        <v>15018</v>
      </c>
      <c r="E34" s="114">
        <v>15686</v>
      </c>
      <c r="F34" s="114">
        <v>15689</v>
      </c>
      <c r="G34" s="114">
        <v>15665</v>
      </c>
      <c r="H34" s="140">
        <v>15535</v>
      </c>
      <c r="I34" s="115">
        <v>-517</v>
      </c>
      <c r="J34" s="116">
        <v>-3.3279691020276796</v>
      </c>
    </row>
    <row r="35" spans="1:10" s="110" customFormat="1" ht="13.5" customHeight="1" x14ac:dyDescent="0.2">
      <c r="A35" s="118"/>
      <c r="B35" s="119" t="s">
        <v>117</v>
      </c>
      <c r="C35" s="113">
        <v>12.520353570597813</v>
      </c>
      <c r="D35" s="115">
        <v>2153</v>
      </c>
      <c r="E35" s="114">
        <v>2296</v>
      </c>
      <c r="F35" s="114">
        <v>2252</v>
      </c>
      <c r="G35" s="114">
        <v>2189</v>
      </c>
      <c r="H35" s="140">
        <v>2188</v>
      </c>
      <c r="I35" s="115">
        <v>-35</v>
      </c>
      <c r="J35" s="116">
        <v>-1.5996343692870201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11453</v>
      </c>
      <c r="E37" s="114">
        <v>12024</v>
      </c>
      <c r="F37" s="114">
        <v>12062</v>
      </c>
      <c r="G37" s="114">
        <v>12168</v>
      </c>
      <c r="H37" s="140">
        <v>12127</v>
      </c>
      <c r="I37" s="115">
        <v>-674</v>
      </c>
      <c r="J37" s="116">
        <v>-5.5578461284736536</v>
      </c>
    </row>
    <row r="38" spans="1:10" s="110" customFormat="1" ht="13.5" customHeight="1" x14ac:dyDescent="0.2">
      <c r="A38" s="118" t="s">
        <v>105</v>
      </c>
      <c r="B38" s="119" t="s">
        <v>106</v>
      </c>
      <c r="C38" s="113">
        <v>36.278704269623681</v>
      </c>
      <c r="D38" s="115">
        <v>4155</v>
      </c>
      <c r="E38" s="114">
        <v>4309</v>
      </c>
      <c r="F38" s="114">
        <v>4279</v>
      </c>
      <c r="G38" s="114">
        <v>4301</v>
      </c>
      <c r="H38" s="140">
        <v>4334</v>
      </c>
      <c r="I38" s="115">
        <v>-179</v>
      </c>
      <c r="J38" s="116">
        <v>-4.1301338255652977</v>
      </c>
    </row>
    <row r="39" spans="1:10" s="110" customFormat="1" ht="13.5" customHeight="1" x14ac:dyDescent="0.2">
      <c r="A39" s="120"/>
      <c r="B39" s="119" t="s">
        <v>107</v>
      </c>
      <c r="C39" s="113">
        <v>63.721295730376319</v>
      </c>
      <c r="D39" s="115">
        <v>7298</v>
      </c>
      <c r="E39" s="114">
        <v>7715</v>
      </c>
      <c r="F39" s="114">
        <v>7783</v>
      </c>
      <c r="G39" s="114">
        <v>7867</v>
      </c>
      <c r="H39" s="140">
        <v>7793</v>
      </c>
      <c r="I39" s="115">
        <v>-495</v>
      </c>
      <c r="J39" s="116">
        <v>-6.3518542281534707</v>
      </c>
    </row>
    <row r="40" spans="1:10" s="110" customFormat="1" ht="13.5" customHeight="1" x14ac:dyDescent="0.2">
      <c r="A40" s="118" t="s">
        <v>105</v>
      </c>
      <c r="B40" s="121" t="s">
        <v>108</v>
      </c>
      <c r="C40" s="113">
        <v>12.459617567449577</v>
      </c>
      <c r="D40" s="115">
        <v>1427</v>
      </c>
      <c r="E40" s="114">
        <v>1524</v>
      </c>
      <c r="F40" s="114">
        <v>1561</v>
      </c>
      <c r="G40" s="114">
        <v>1631</v>
      </c>
      <c r="H40" s="140">
        <v>1593</v>
      </c>
      <c r="I40" s="115">
        <v>-166</v>
      </c>
      <c r="J40" s="116">
        <v>-10.420590081607031</v>
      </c>
    </row>
    <row r="41" spans="1:10" s="110" customFormat="1" ht="13.5" customHeight="1" x14ac:dyDescent="0.2">
      <c r="A41" s="118"/>
      <c r="B41" s="121" t="s">
        <v>109</v>
      </c>
      <c r="C41" s="113">
        <v>34.183183445385488</v>
      </c>
      <c r="D41" s="115">
        <v>3915</v>
      </c>
      <c r="E41" s="114">
        <v>4203</v>
      </c>
      <c r="F41" s="114">
        <v>4220</v>
      </c>
      <c r="G41" s="114">
        <v>4264</v>
      </c>
      <c r="H41" s="140">
        <v>4325</v>
      </c>
      <c r="I41" s="115">
        <v>-410</v>
      </c>
      <c r="J41" s="116">
        <v>-9.4797687861271669</v>
      </c>
    </row>
    <row r="42" spans="1:10" s="110" customFormat="1" ht="13.5" customHeight="1" x14ac:dyDescent="0.2">
      <c r="A42" s="118"/>
      <c r="B42" s="121" t="s">
        <v>110</v>
      </c>
      <c r="C42" s="113">
        <v>27.040949969440323</v>
      </c>
      <c r="D42" s="115">
        <v>3097</v>
      </c>
      <c r="E42" s="114">
        <v>3205</v>
      </c>
      <c r="F42" s="114">
        <v>3248</v>
      </c>
      <c r="G42" s="114">
        <v>3266</v>
      </c>
      <c r="H42" s="140">
        <v>3267</v>
      </c>
      <c r="I42" s="115">
        <v>-170</v>
      </c>
      <c r="J42" s="116">
        <v>-5.2035506580961126</v>
      </c>
    </row>
    <row r="43" spans="1:10" s="110" customFormat="1" ht="13.5" customHeight="1" x14ac:dyDescent="0.2">
      <c r="A43" s="120"/>
      <c r="B43" s="121" t="s">
        <v>111</v>
      </c>
      <c r="C43" s="113">
        <v>26.316249017724612</v>
      </c>
      <c r="D43" s="115">
        <v>3014</v>
      </c>
      <c r="E43" s="114">
        <v>3092</v>
      </c>
      <c r="F43" s="114">
        <v>3033</v>
      </c>
      <c r="G43" s="114">
        <v>3007</v>
      </c>
      <c r="H43" s="140">
        <v>2942</v>
      </c>
      <c r="I43" s="115">
        <v>72</v>
      </c>
      <c r="J43" s="116">
        <v>2.4473147518694764</v>
      </c>
    </row>
    <row r="44" spans="1:10" s="110" customFormat="1" ht="13.5" customHeight="1" x14ac:dyDescent="0.2">
      <c r="A44" s="120"/>
      <c r="B44" s="121" t="s">
        <v>112</v>
      </c>
      <c r="C44" s="113">
        <v>2.6019383567624201</v>
      </c>
      <c r="D44" s="115">
        <v>298</v>
      </c>
      <c r="E44" s="114">
        <v>303</v>
      </c>
      <c r="F44" s="114">
        <v>318</v>
      </c>
      <c r="G44" s="114">
        <v>286</v>
      </c>
      <c r="H44" s="140">
        <v>273</v>
      </c>
      <c r="I44" s="115">
        <v>25</v>
      </c>
      <c r="J44" s="116">
        <v>9.1575091575091569</v>
      </c>
    </row>
    <row r="45" spans="1:10" s="110" customFormat="1" ht="13.5" customHeight="1" x14ac:dyDescent="0.2">
      <c r="A45" s="118" t="s">
        <v>113</v>
      </c>
      <c r="B45" s="122" t="s">
        <v>116</v>
      </c>
      <c r="C45" s="113">
        <v>87.295905003055964</v>
      </c>
      <c r="D45" s="115">
        <v>9998</v>
      </c>
      <c r="E45" s="114">
        <v>10433</v>
      </c>
      <c r="F45" s="114">
        <v>10509</v>
      </c>
      <c r="G45" s="114">
        <v>10641</v>
      </c>
      <c r="H45" s="140">
        <v>10573</v>
      </c>
      <c r="I45" s="115">
        <v>-575</v>
      </c>
      <c r="J45" s="116">
        <v>-5.4383807812352218</v>
      </c>
    </row>
    <row r="46" spans="1:10" s="110" customFormat="1" ht="13.5" customHeight="1" x14ac:dyDescent="0.2">
      <c r="A46" s="118"/>
      <c r="B46" s="119" t="s">
        <v>117</v>
      </c>
      <c r="C46" s="113">
        <v>12.485811577752553</v>
      </c>
      <c r="D46" s="115">
        <v>1430</v>
      </c>
      <c r="E46" s="114">
        <v>1564</v>
      </c>
      <c r="F46" s="114">
        <v>1530</v>
      </c>
      <c r="G46" s="114">
        <v>1498</v>
      </c>
      <c r="H46" s="140">
        <v>1527</v>
      </c>
      <c r="I46" s="115">
        <v>-97</v>
      </c>
      <c r="J46" s="116">
        <v>-6.3523248199083167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5743</v>
      </c>
      <c r="E48" s="114">
        <v>5985</v>
      </c>
      <c r="F48" s="114">
        <v>5902</v>
      </c>
      <c r="G48" s="114">
        <v>5715</v>
      </c>
      <c r="H48" s="140">
        <v>5623</v>
      </c>
      <c r="I48" s="115">
        <v>120</v>
      </c>
      <c r="J48" s="116">
        <v>2.1340921216432509</v>
      </c>
    </row>
    <row r="49" spans="1:12" s="110" customFormat="1" ht="13.5" customHeight="1" x14ac:dyDescent="0.2">
      <c r="A49" s="118" t="s">
        <v>105</v>
      </c>
      <c r="B49" s="119" t="s">
        <v>106</v>
      </c>
      <c r="C49" s="113">
        <v>44.576005572000696</v>
      </c>
      <c r="D49" s="115">
        <v>2560</v>
      </c>
      <c r="E49" s="114">
        <v>2664</v>
      </c>
      <c r="F49" s="114">
        <v>2620</v>
      </c>
      <c r="G49" s="114">
        <v>2529</v>
      </c>
      <c r="H49" s="140">
        <v>2502</v>
      </c>
      <c r="I49" s="115">
        <v>58</v>
      </c>
      <c r="J49" s="116">
        <v>2.3181454836131095</v>
      </c>
    </row>
    <row r="50" spans="1:12" s="110" customFormat="1" ht="13.5" customHeight="1" x14ac:dyDescent="0.2">
      <c r="A50" s="120"/>
      <c r="B50" s="119" t="s">
        <v>107</v>
      </c>
      <c r="C50" s="113">
        <v>55.423994427999304</v>
      </c>
      <c r="D50" s="115">
        <v>3183</v>
      </c>
      <c r="E50" s="114">
        <v>3321</v>
      </c>
      <c r="F50" s="114">
        <v>3282</v>
      </c>
      <c r="G50" s="114">
        <v>3186</v>
      </c>
      <c r="H50" s="140">
        <v>3121</v>
      </c>
      <c r="I50" s="115">
        <v>62</v>
      </c>
      <c r="J50" s="116">
        <v>1.9865427747516822</v>
      </c>
    </row>
    <row r="51" spans="1:12" s="110" customFormat="1" ht="13.5" customHeight="1" x14ac:dyDescent="0.2">
      <c r="A51" s="118" t="s">
        <v>105</v>
      </c>
      <c r="B51" s="121" t="s">
        <v>108</v>
      </c>
      <c r="C51" s="113">
        <v>11.527076440884555</v>
      </c>
      <c r="D51" s="115">
        <v>662</v>
      </c>
      <c r="E51" s="114">
        <v>753</v>
      </c>
      <c r="F51" s="114">
        <v>737</v>
      </c>
      <c r="G51" s="114">
        <v>662</v>
      </c>
      <c r="H51" s="140">
        <v>655</v>
      </c>
      <c r="I51" s="115">
        <v>7</v>
      </c>
      <c r="J51" s="116">
        <v>1.0687022900763359</v>
      </c>
    </row>
    <row r="52" spans="1:12" s="110" customFormat="1" ht="13.5" customHeight="1" x14ac:dyDescent="0.2">
      <c r="A52" s="118"/>
      <c r="B52" s="121" t="s">
        <v>109</v>
      </c>
      <c r="C52" s="113">
        <v>69.075396134424523</v>
      </c>
      <c r="D52" s="115">
        <v>3967</v>
      </c>
      <c r="E52" s="114">
        <v>4089</v>
      </c>
      <c r="F52" s="114">
        <v>4053</v>
      </c>
      <c r="G52" s="114">
        <v>3965</v>
      </c>
      <c r="H52" s="140">
        <v>3918</v>
      </c>
      <c r="I52" s="115">
        <v>49</v>
      </c>
      <c r="J52" s="116">
        <v>1.2506380806533945</v>
      </c>
    </row>
    <row r="53" spans="1:12" s="110" customFormat="1" ht="13.5" customHeight="1" x14ac:dyDescent="0.2">
      <c r="A53" s="118"/>
      <c r="B53" s="121" t="s">
        <v>110</v>
      </c>
      <c r="C53" s="113">
        <v>18.526902315862788</v>
      </c>
      <c r="D53" s="115">
        <v>1064</v>
      </c>
      <c r="E53" s="114">
        <v>1086</v>
      </c>
      <c r="F53" s="114">
        <v>1055</v>
      </c>
      <c r="G53" s="114">
        <v>1035</v>
      </c>
      <c r="H53" s="140">
        <v>995</v>
      </c>
      <c r="I53" s="115">
        <v>69</v>
      </c>
      <c r="J53" s="116">
        <v>6.9346733668341711</v>
      </c>
    </row>
    <row r="54" spans="1:12" s="110" customFormat="1" ht="13.5" customHeight="1" x14ac:dyDescent="0.2">
      <c r="A54" s="120"/>
      <c r="B54" s="121" t="s">
        <v>111</v>
      </c>
      <c r="C54" s="113">
        <v>0.87062510882813859</v>
      </c>
      <c r="D54" s="115">
        <v>50</v>
      </c>
      <c r="E54" s="114">
        <v>57</v>
      </c>
      <c r="F54" s="114">
        <v>57</v>
      </c>
      <c r="G54" s="114">
        <v>53</v>
      </c>
      <c r="H54" s="140">
        <v>55</v>
      </c>
      <c r="I54" s="115">
        <v>-5</v>
      </c>
      <c r="J54" s="116">
        <v>-9.0909090909090917</v>
      </c>
    </row>
    <row r="55" spans="1:12" s="110" customFormat="1" ht="13.5" customHeight="1" x14ac:dyDescent="0.2">
      <c r="A55" s="120"/>
      <c r="B55" s="121" t="s">
        <v>112</v>
      </c>
      <c r="C55" s="113">
        <v>0.17412502176562772</v>
      </c>
      <c r="D55" s="115">
        <v>10</v>
      </c>
      <c r="E55" s="114">
        <v>14</v>
      </c>
      <c r="F55" s="114">
        <v>16</v>
      </c>
      <c r="G55" s="114">
        <v>10</v>
      </c>
      <c r="H55" s="140">
        <v>10</v>
      </c>
      <c r="I55" s="115">
        <v>0</v>
      </c>
      <c r="J55" s="116">
        <v>0</v>
      </c>
    </row>
    <row r="56" spans="1:12" s="110" customFormat="1" ht="13.5" customHeight="1" x14ac:dyDescent="0.2">
      <c r="A56" s="118" t="s">
        <v>113</v>
      </c>
      <c r="B56" s="122" t="s">
        <v>116</v>
      </c>
      <c r="C56" s="113">
        <v>87.41076092634512</v>
      </c>
      <c r="D56" s="115">
        <v>5020</v>
      </c>
      <c r="E56" s="114">
        <v>5253</v>
      </c>
      <c r="F56" s="114">
        <v>5180</v>
      </c>
      <c r="G56" s="114">
        <v>5024</v>
      </c>
      <c r="H56" s="140">
        <v>4962</v>
      </c>
      <c r="I56" s="115">
        <v>58</v>
      </c>
      <c r="J56" s="116">
        <v>1.1688835147118097</v>
      </c>
    </row>
    <row r="57" spans="1:12" s="110" customFormat="1" ht="13.5" customHeight="1" x14ac:dyDescent="0.2">
      <c r="A57" s="142"/>
      <c r="B57" s="124" t="s">
        <v>117</v>
      </c>
      <c r="C57" s="125">
        <v>12.589239073654884</v>
      </c>
      <c r="D57" s="143">
        <v>723</v>
      </c>
      <c r="E57" s="144">
        <v>732</v>
      </c>
      <c r="F57" s="144">
        <v>722</v>
      </c>
      <c r="G57" s="144">
        <v>691</v>
      </c>
      <c r="H57" s="145">
        <v>661</v>
      </c>
      <c r="I57" s="143">
        <v>62</v>
      </c>
      <c r="J57" s="146">
        <v>9.379727685325264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71497</v>
      </c>
      <c r="E12" s="236">
        <v>72232</v>
      </c>
      <c r="F12" s="114">
        <v>72889</v>
      </c>
      <c r="G12" s="114">
        <v>72992</v>
      </c>
      <c r="H12" s="140">
        <v>73212</v>
      </c>
      <c r="I12" s="115">
        <v>-1715</v>
      </c>
      <c r="J12" s="116">
        <v>-2.3425121564770803</v>
      </c>
    </row>
    <row r="13" spans="1:15" s="110" customFormat="1" ht="12" customHeight="1" x14ac:dyDescent="0.2">
      <c r="A13" s="118" t="s">
        <v>105</v>
      </c>
      <c r="B13" s="119" t="s">
        <v>106</v>
      </c>
      <c r="C13" s="113">
        <v>57.624795445962768</v>
      </c>
      <c r="D13" s="115">
        <v>41200</v>
      </c>
      <c r="E13" s="114">
        <v>41711</v>
      </c>
      <c r="F13" s="114">
        <v>42381</v>
      </c>
      <c r="G13" s="114">
        <v>42882</v>
      </c>
      <c r="H13" s="140">
        <v>43020</v>
      </c>
      <c r="I13" s="115">
        <v>-1820</v>
      </c>
      <c r="J13" s="116">
        <v>-4.2305904230590423</v>
      </c>
    </row>
    <row r="14" spans="1:15" s="110" customFormat="1" ht="12" customHeight="1" x14ac:dyDescent="0.2">
      <c r="A14" s="118"/>
      <c r="B14" s="119" t="s">
        <v>107</v>
      </c>
      <c r="C14" s="113">
        <v>42.375204554037232</v>
      </c>
      <c r="D14" s="115">
        <v>30297</v>
      </c>
      <c r="E14" s="114">
        <v>30521</v>
      </c>
      <c r="F14" s="114">
        <v>30508</v>
      </c>
      <c r="G14" s="114">
        <v>30110</v>
      </c>
      <c r="H14" s="140">
        <v>30192</v>
      </c>
      <c r="I14" s="115">
        <v>105</v>
      </c>
      <c r="J14" s="116">
        <v>0.34777424483306835</v>
      </c>
    </row>
    <row r="15" spans="1:15" s="110" customFormat="1" ht="12" customHeight="1" x14ac:dyDescent="0.2">
      <c r="A15" s="118" t="s">
        <v>105</v>
      </c>
      <c r="B15" s="121" t="s">
        <v>108</v>
      </c>
      <c r="C15" s="113">
        <v>10.24378645257843</v>
      </c>
      <c r="D15" s="115">
        <v>7324</v>
      </c>
      <c r="E15" s="114">
        <v>7774</v>
      </c>
      <c r="F15" s="114">
        <v>8037</v>
      </c>
      <c r="G15" s="114">
        <v>7485</v>
      </c>
      <c r="H15" s="140">
        <v>7741</v>
      </c>
      <c r="I15" s="115">
        <v>-417</v>
      </c>
      <c r="J15" s="116">
        <v>-5.3869009171941613</v>
      </c>
    </row>
    <row r="16" spans="1:15" s="110" customFormat="1" ht="12" customHeight="1" x14ac:dyDescent="0.2">
      <c r="A16" s="118"/>
      <c r="B16" s="121" t="s">
        <v>109</v>
      </c>
      <c r="C16" s="113">
        <v>66.311873225450015</v>
      </c>
      <c r="D16" s="115">
        <v>47411</v>
      </c>
      <c r="E16" s="114">
        <v>47688</v>
      </c>
      <c r="F16" s="114">
        <v>48134</v>
      </c>
      <c r="G16" s="114">
        <v>48777</v>
      </c>
      <c r="H16" s="140">
        <v>48975</v>
      </c>
      <c r="I16" s="115">
        <v>-1564</v>
      </c>
      <c r="J16" s="116">
        <v>-3.1934660541092392</v>
      </c>
    </row>
    <row r="17" spans="1:10" s="110" customFormat="1" ht="12" customHeight="1" x14ac:dyDescent="0.2">
      <c r="A17" s="118"/>
      <c r="B17" s="121" t="s">
        <v>110</v>
      </c>
      <c r="C17" s="113">
        <v>22.358980097067011</v>
      </c>
      <c r="D17" s="115">
        <v>15986</v>
      </c>
      <c r="E17" s="114">
        <v>15984</v>
      </c>
      <c r="F17" s="114">
        <v>15952</v>
      </c>
      <c r="G17" s="114">
        <v>15979</v>
      </c>
      <c r="H17" s="140">
        <v>15780</v>
      </c>
      <c r="I17" s="115">
        <v>206</v>
      </c>
      <c r="J17" s="116">
        <v>1.3054499366286438</v>
      </c>
    </row>
    <row r="18" spans="1:10" s="110" customFormat="1" ht="12" customHeight="1" x14ac:dyDescent="0.2">
      <c r="A18" s="120"/>
      <c r="B18" s="121" t="s">
        <v>111</v>
      </c>
      <c r="C18" s="113">
        <v>1.0853602249045415</v>
      </c>
      <c r="D18" s="115">
        <v>776</v>
      </c>
      <c r="E18" s="114">
        <v>786</v>
      </c>
      <c r="F18" s="114">
        <v>766</v>
      </c>
      <c r="G18" s="114">
        <v>751</v>
      </c>
      <c r="H18" s="140">
        <v>716</v>
      </c>
      <c r="I18" s="115">
        <v>60</v>
      </c>
      <c r="J18" s="116">
        <v>8.3798882681564244</v>
      </c>
    </row>
    <row r="19" spans="1:10" s="110" customFormat="1" ht="12" customHeight="1" x14ac:dyDescent="0.2">
      <c r="A19" s="120"/>
      <c r="B19" s="121" t="s">
        <v>112</v>
      </c>
      <c r="C19" s="113">
        <v>0.29651593773165308</v>
      </c>
      <c r="D19" s="115">
        <v>212</v>
      </c>
      <c r="E19" s="114">
        <v>226</v>
      </c>
      <c r="F19" s="114">
        <v>228</v>
      </c>
      <c r="G19" s="114">
        <v>209</v>
      </c>
      <c r="H19" s="140">
        <v>201</v>
      </c>
      <c r="I19" s="115">
        <v>11</v>
      </c>
      <c r="J19" s="116">
        <v>5.4726368159203984</v>
      </c>
    </row>
    <row r="20" spans="1:10" s="110" customFormat="1" ht="12" customHeight="1" x14ac:dyDescent="0.2">
      <c r="A20" s="118" t="s">
        <v>113</v>
      </c>
      <c r="B20" s="119" t="s">
        <v>181</v>
      </c>
      <c r="C20" s="113">
        <v>74.83111179490048</v>
      </c>
      <c r="D20" s="115">
        <v>53502</v>
      </c>
      <c r="E20" s="114">
        <v>54130</v>
      </c>
      <c r="F20" s="114">
        <v>54851</v>
      </c>
      <c r="G20" s="114">
        <v>54880</v>
      </c>
      <c r="H20" s="140">
        <v>55237</v>
      </c>
      <c r="I20" s="115">
        <v>-1735</v>
      </c>
      <c r="J20" s="116">
        <v>-3.1410105545196156</v>
      </c>
    </row>
    <row r="21" spans="1:10" s="110" customFormat="1" ht="12" customHeight="1" x14ac:dyDescent="0.2">
      <c r="A21" s="118"/>
      <c r="B21" s="119" t="s">
        <v>182</v>
      </c>
      <c r="C21" s="113">
        <v>25.168888205099513</v>
      </c>
      <c r="D21" s="115">
        <v>17995</v>
      </c>
      <c r="E21" s="114">
        <v>18102</v>
      </c>
      <c r="F21" s="114">
        <v>18038</v>
      </c>
      <c r="G21" s="114">
        <v>18112</v>
      </c>
      <c r="H21" s="140">
        <v>17975</v>
      </c>
      <c r="I21" s="115">
        <v>20</v>
      </c>
      <c r="J21" s="116">
        <v>0.11126564673157163</v>
      </c>
    </row>
    <row r="22" spans="1:10" s="110" customFormat="1" ht="12" customHeight="1" x14ac:dyDescent="0.2">
      <c r="A22" s="118" t="s">
        <v>113</v>
      </c>
      <c r="B22" s="119" t="s">
        <v>116</v>
      </c>
      <c r="C22" s="113">
        <v>85.385400786046972</v>
      </c>
      <c r="D22" s="115">
        <v>61048</v>
      </c>
      <c r="E22" s="114">
        <v>61634</v>
      </c>
      <c r="F22" s="114">
        <v>62178</v>
      </c>
      <c r="G22" s="114">
        <v>62157</v>
      </c>
      <c r="H22" s="140">
        <v>62509</v>
      </c>
      <c r="I22" s="115">
        <v>-1461</v>
      </c>
      <c r="J22" s="116">
        <v>-2.3372634340654947</v>
      </c>
    </row>
    <row r="23" spans="1:10" s="110" customFormat="1" ht="12" customHeight="1" x14ac:dyDescent="0.2">
      <c r="A23" s="118"/>
      <c r="B23" s="119" t="s">
        <v>117</v>
      </c>
      <c r="C23" s="113">
        <v>14.589423332447515</v>
      </c>
      <c r="D23" s="115">
        <v>10431</v>
      </c>
      <c r="E23" s="114">
        <v>10579</v>
      </c>
      <c r="F23" s="114">
        <v>10692</v>
      </c>
      <c r="G23" s="114">
        <v>10812</v>
      </c>
      <c r="H23" s="140">
        <v>10680</v>
      </c>
      <c r="I23" s="115">
        <v>-249</v>
      </c>
      <c r="J23" s="116">
        <v>-2.3314606741573032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391175</v>
      </c>
      <c r="E25" s="236">
        <v>393534</v>
      </c>
      <c r="F25" s="236">
        <v>395985</v>
      </c>
      <c r="G25" s="236">
        <v>391368</v>
      </c>
      <c r="H25" s="241">
        <v>391966</v>
      </c>
      <c r="I25" s="235">
        <v>-791</v>
      </c>
      <c r="J25" s="116">
        <v>-0.20180321762601858</v>
      </c>
    </row>
    <row r="26" spans="1:10" s="110" customFormat="1" ht="12" customHeight="1" x14ac:dyDescent="0.2">
      <c r="A26" s="118" t="s">
        <v>105</v>
      </c>
      <c r="B26" s="119" t="s">
        <v>106</v>
      </c>
      <c r="C26" s="113">
        <v>53.819645938518569</v>
      </c>
      <c r="D26" s="115">
        <v>210529</v>
      </c>
      <c r="E26" s="114">
        <v>212106</v>
      </c>
      <c r="F26" s="114">
        <v>214813</v>
      </c>
      <c r="G26" s="114">
        <v>213235</v>
      </c>
      <c r="H26" s="140">
        <v>212930</v>
      </c>
      <c r="I26" s="115">
        <v>-2401</v>
      </c>
      <c r="J26" s="116">
        <v>-1.1276006199220401</v>
      </c>
    </row>
    <row r="27" spans="1:10" s="110" customFormat="1" ht="12" customHeight="1" x14ac:dyDescent="0.2">
      <c r="A27" s="118"/>
      <c r="B27" s="119" t="s">
        <v>107</v>
      </c>
      <c r="C27" s="113">
        <v>46.180354061481431</v>
      </c>
      <c r="D27" s="115">
        <v>180646</v>
      </c>
      <c r="E27" s="114">
        <v>181428</v>
      </c>
      <c r="F27" s="114">
        <v>181172</v>
      </c>
      <c r="G27" s="114">
        <v>178133</v>
      </c>
      <c r="H27" s="140">
        <v>179036</v>
      </c>
      <c r="I27" s="115">
        <v>1610</v>
      </c>
      <c r="J27" s="116">
        <v>0.89926048392502067</v>
      </c>
    </row>
    <row r="28" spans="1:10" s="110" customFormat="1" ht="12" customHeight="1" x14ac:dyDescent="0.2">
      <c r="A28" s="118" t="s">
        <v>105</v>
      </c>
      <c r="B28" s="121" t="s">
        <v>108</v>
      </c>
      <c r="C28" s="113">
        <v>9.951044928740334</v>
      </c>
      <c r="D28" s="115">
        <v>38926</v>
      </c>
      <c r="E28" s="114">
        <v>40825</v>
      </c>
      <c r="F28" s="114">
        <v>41783</v>
      </c>
      <c r="G28" s="114">
        <v>38231</v>
      </c>
      <c r="H28" s="140">
        <v>39545</v>
      </c>
      <c r="I28" s="115">
        <v>-619</v>
      </c>
      <c r="J28" s="116">
        <v>-1.5653053483373371</v>
      </c>
    </row>
    <row r="29" spans="1:10" s="110" customFormat="1" ht="12" customHeight="1" x14ac:dyDescent="0.2">
      <c r="A29" s="118"/>
      <c r="B29" s="121" t="s">
        <v>109</v>
      </c>
      <c r="C29" s="113">
        <v>66.454144564453244</v>
      </c>
      <c r="D29" s="115">
        <v>259952</v>
      </c>
      <c r="E29" s="114">
        <v>260929</v>
      </c>
      <c r="F29" s="114">
        <v>263132</v>
      </c>
      <c r="G29" s="114">
        <v>263303</v>
      </c>
      <c r="H29" s="140">
        <v>263919</v>
      </c>
      <c r="I29" s="115">
        <v>-3967</v>
      </c>
      <c r="J29" s="116">
        <v>-1.5031126974564166</v>
      </c>
    </row>
    <row r="30" spans="1:10" s="110" customFormat="1" ht="12" customHeight="1" x14ac:dyDescent="0.2">
      <c r="A30" s="118"/>
      <c r="B30" s="121" t="s">
        <v>110</v>
      </c>
      <c r="C30" s="113">
        <v>22.314309452291173</v>
      </c>
      <c r="D30" s="115">
        <v>87288</v>
      </c>
      <c r="E30" s="114">
        <v>86718</v>
      </c>
      <c r="F30" s="114">
        <v>86129</v>
      </c>
      <c r="G30" s="114">
        <v>85057</v>
      </c>
      <c r="H30" s="140">
        <v>83962</v>
      </c>
      <c r="I30" s="115">
        <v>3326</v>
      </c>
      <c r="J30" s="116">
        <v>3.9613158333531837</v>
      </c>
    </row>
    <row r="31" spans="1:10" s="110" customFormat="1" ht="12" customHeight="1" x14ac:dyDescent="0.2">
      <c r="A31" s="120"/>
      <c r="B31" s="121" t="s">
        <v>111</v>
      </c>
      <c r="C31" s="113">
        <v>1.2805010545152424</v>
      </c>
      <c r="D31" s="115">
        <v>5009</v>
      </c>
      <c r="E31" s="114">
        <v>5062</v>
      </c>
      <c r="F31" s="114">
        <v>4941</v>
      </c>
      <c r="G31" s="114">
        <v>4777</v>
      </c>
      <c r="H31" s="140">
        <v>4540</v>
      </c>
      <c r="I31" s="115">
        <v>469</v>
      </c>
      <c r="J31" s="116">
        <v>10.330396475770925</v>
      </c>
    </row>
    <row r="32" spans="1:10" s="110" customFormat="1" ht="12" customHeight="1" x14ac:dyDescent="0.2">
      <c r="A32" s="120"/>
      <c r="B32" s="121" t="s">
        <v>112</v>
      </c>
      <c r="C32" s="113">
        <v>0.36965552502077076</v>
      </c>
      <c r="D32" s="115">
        <v>1446</v>
      </c>
      <c r="E32" s="114">
        <v>1452</v>
      </c>
      <c r="F32" s="114">
        <v>1507</v>
      </c>
      <c r="G32" s="114">
        <v>1358</v>
      </c>
      <c r="H32" s="140">
        <v>1262</v>
      </c>
      <c r="I32" s="115">
        <v>184</v>
      </c>
      <c r="J32" s="116">
        <v>14.580031695721077</v>
      </c>
    </row>
    <row r="33" spans="1:10" s="110" customFormat="1" ht="12" customHeight="1" x14ac:dyDescent="0.2">
      <c r="A33" s="118" t="s">
        <v>113</v>
      </c>
      <c r="B33" s="119" t="s">
        <v>181</v>
      </c>
      <c r="C33" s="113">
        <v>72.472934108774851</v>
      </c>
      <c r="D33" s="115">
        <v>283496</v>
      </c>
      <c r="E33" s="114">
        <v>285688</v>
      </c>
      <c r="F33" s="114">
        <v>288623</v>
      </c>
      <c r="G33" s="114">
        <v>284964</v>
      </c>
      <c r="H33" s="140">
        <v>286234</v>
      </c>
      <c r="I33" s="115">
        <v>-2738</v>
      </c>
      <c r="J33" s="116">
        <v>-0.95656001732847951</v>
      </c>
    </row>
    <row r="34" spans="1:10" s="110" customFormat="1" ht="12" customHeight="1" x14ac:dyDescent="0.2">
      <c r="A34" s="118"/>
      <c r="B34" s="119" t="s">
        <v>182</v>
      </c>
      <c r="C34" s="113">
        <v>27.527065891225156</v>
      </c>
      <c r="D34" s="115">
        <v>107679</v>
      </c>
      <c r="E34" s="114">
        <v>107846</v>
      </c>
      <c r="F34" s="114">
        <v>107362</v>
      </c>
      <c r="G34" s="114">
        <v>106404</v>
      </c>
      <c r="H34" s="140">
        <v>105732</v>
      </c>
      <c r="I34" s="115">
        <v>1947</v>
      </c>
      <c r="J34" s="116">
        <v>1.8414481897627966</v>
      </c>
    </row>
    <row r="35" spans="1:10" s="110" customFormat="1" ht="12" customHeight="1" x14ac:dyDescent="0.2">
      <c r="A35" s="118" t="s">
        <v>113</v>
      </c>
      <c r="B35" s="119" t="s">
        <v>116</v>
      </c>
      <c r="C35" s="113">
        <v>87.212117338786982</v>
      </c>
      <c r="D35" s="115">
        <v>341152</v>
      </c>
      <c r="E35" s="114">
        <v>343674</v>
      </c>
      <c r="F35" s="114">
        <v>345324</v>
      </c>
      <c r="G35" s="114">
        <v>341152</v>
      </c>
      <c r="H35" s="140">
        <v>342561</v>
      </c>
      <c r="I35" s="115">
        <v>-1409</v>
      </c>
      <c r="J35" s="116">
        <v>-0.41131360546004947</v>
      </c>
    </row>
    <row r="36" spans="1:10" s="110" customFormat="1" ht="12" customHeight="1" x14ac:dyDescent="0.2">
      <c r="A36" s="118"/>
      <c r="B36" s="119" t="s">
        <v>117</v>
      </c>
      <c r="C36" s="113">
        <v>12.760273534862913</v>
      </c>
      <c r="D36" s="115">
        <v>49915</v>
      </c>
      <c r="E36" s="114">
        <v>49752</v>
      </c>
      <c r="F36" s="114">
        <v>50555</v>
      </c>
      <c r="G36" s="114">
        <v>50103</v>
      </c>
      <c r="H36" s="140">
        <v>49294</v>
      </c>
      <c r="I36" s="115">
        <v>621</v>
      </c>
      <c r="J36" s="116">
        <v>1.2597882095183999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74214</v>
      </c>
      <c r="E64" s="236">
        <v>74731</v>
      </c>
      <c r="F64" s="236">
        <v>75294</v>
      </c>
      <c r="G64" s="236">
        <v>74570</v>
      </c>
      <c r="H64" s="140">
        <v>74574</v>
      </c>
      <c r="I64" s="115">
        <v>-360</v>
      </c>
      <c r="J64" s="116">
        <v>-0.48274197441467537</v>
      </c>
    </row>
    <row r="65" spans="1:12" s="110" customFormat="1" ht="12" customHeight="1" x14ac:dyDescent="0.2">
      <c r="A65" s="118" t="s">
        <v>105</v>
      </c>
      <c r="B65" s="119" t="s">
        <v>106</v>
      </c>
      <c r="C65" s="113">
        <v>54.191931441506995</v>
      </c>
      <c r="D65" s="235">
        <v>40218</v>
      </c>
      <c r="E65" s="236">
        <v>40550</v>
      </c>
      <c r="F65" s="236">
        <v>41085</v>
      </c>
      <c r="G65" s="236">
        <v>40980</v>
      </c>
      <c r="H65" s="140">
        <v>40932</v>
      </c>
      <c r="I65" s="115">
        <v>-714</v>
      </c>
      <c r="J65" s="116">
        <v>-1.7443564936968632</v>
      </c>
    </row>
    <row r="66" spans="1:12" s="110" customFormat="1" ht="12" customHeight="1" x14ac:dyDescent="0.2">
      <c r="A66" s="118"/>
      <c r="B66" s="119" t="s">
        <v>107</v>
      </c>
      <c r="C66" s="113">
        <v>45.808068558493005</v>
      </c>
      <c r="D66" s="235">
        <v>33996</v>
      </c>
      <c r="E66" s="236">
        <v>34181</v>
      </c>
      <c r="F66" s="236">
        <v>34209</v>
      </c>
      <c r="G66" s="236">
        <v>33590</v>
      </c>
      <c r="H66" s="140">
        <v>33642</v>
      </c>
      <c r="I66" s="115">
        <v>354</v>
      </c>
      <c r="J66" s="116">
        <v>1.0522561084358837</v>
      </c>
    </row>
    <row r="67" spans="1:12" s="110" customFormat="1" ht="12" customHeight="1" x14ac:dyDescent="0.2">
      <c r="A67" s="118" t="s">
        <v>105</v>
      </c>
      <c r="B67" s="121" t="s">
        <v>108</v>
      </c>
      <c r="C67" s="113">
        <v>10.221791036731615</v>
      </c>
      <c r="D67" s="235">
        <v>7586</v>
      </c>
      <c r="E67" s="236">
        <v>7991</v>
      </c>
      <c r="F67" s="236">
        <v>8262</v>
      </c>
      <c r="G67" s="236">
        <v>7614</v>
      </c>
      <c r="H67" s="140">
        <v>7902</v>
      </c>
      <c r="I67" s="115">
        <v>-316</v>
      </c>
      <c r="J67" s="116">
        <v>-3.9989875980764364</v>
      </c>
    </row>
    <row r="68" spans="1:12" s="110" customFormat="1" ht="12" customHeight="1" x14ac:dyDescent="0.2">
      <c r="A68" s="118"/>
      <c r="B68" s="121" t="s">
        <v>109</v>
      </c>
      <c r="C68" s="113">
        <v>66.248955722639934</v>
      </c>
      <c r="D68" s="235">
        <v>49166</v>
      </c>
      <c r="E68" s="236">
        <v>49337</v>
      </c>
      <c r="F68" s="236">
        <v>49625</v>
      </c>
      <c r="G68" s="236">
        <v>49720</v>
      </c>
      <c r="H68" s="140">
        <v>49685</v>
      </c>
      <c r="I68" s="115">
        <v>-519</v>
      </c>
      <c r="J68" s="116">
        <v>-1.0445808594143102</v>
      </c>
    </row>
    <row r="69" spans="1:12" s="110" customFormat="1" ht="12" customHeight="1" x14ac:dyDescent="0.2">
      <c r="A69" s="118"/>
      <c r="B69" s="121" t="s">
        <v>110</v>
      </c>
      <c r="C69" s="113">
        <v>22.43107769423559</v>
      </c>
      <c r="D69" s="235">
        <v>16647</v>
      </c>
      <c r="E69" s="236">
        <v>16562</v>
      </c>
      <c r="F69" s="236">
        <v>16584</v>
      </c>
      <c r="G69" s="236">
        <v>16432</v>
      </c>
      <c r="H69" s="140">
        <v>16223</v>
      </c>
      <c r="I69" s="115">
        <v>424</v>
      </c>
      <c r="J69" s="116">
        <v>2.6135733218270358</v>
      </c>
    </row>
    <row r="70" spans="1:12" s="110" customFormat="1" ht="12" customHeight="1" x14ac:dyDescent="0.2">
      <c r="A70" s="120"/>
      <c r="B70" s="121" t="s">
        <v>111</v>
      </c>
      <c r="C70" s="113">
        <v>1.098175546392864</v>
      </c>
      <c r="D70" s="235">
        <v>815</v>
      </c>
      <c r="E70" s="236">
        <v>841</v>
      </c>
      <c r="F70" s="236">
        <v>823</v>
      </c>
      <c r="G70" s="236">
        <v>804</v>
      </c>
      <c r="H70" s="140">
        <v>764</v>
      </c>
      <c r="I70" s="115">
        <v>51</v>
      </c>
      <c r="J70" s="116">
        <v>6.6753926701570681</v>
      </c>
    </row>
    <row r="71" spans="1:12" s="110" customFormat="1" ht="12" customHeight="1" x14ac:dyDescent="0.2">
      <c r="A71" s="120"/>
      <c r="B71" s="121" t="s">
        <v>112</v>
      </c>
      <c r="C71" s="113">
        <v>0.29644002479316572</v>
      </c>
      <c r="D71" s="235">
        <v>220</v>
      </c>
      <c r="E71" s="236">
        <v>248</v>
      </c>
      <c r="F71" s="236">
        <v>250</v>
      </c>
      <c r="G71" s="236">
        <v>234</v>
      </c>
      <c r="H71" s="140">
        <v>228</v>
      </c>
      <c r="I71" s="115">
        <v>-8</v>
      </c>
      <c r="J71" s="116">
        <v>-3.5087719298245612</v>
      </c>
    </row>
    <row r="72" spans="1:12" s="110" customFormat="1" ht="12" customHeight="1" x14ac:dyDescent="0.2">
      <c r="A72" s="118" t="s">
        <v>113</v>
      </c>
      <c r="B72" s="119" t="s">
        <v>181</v>
      </c>
      <c r="C72" s="113">
        <v>73.449753415797559</v>
      </c>
      <c r="D72" s="235">
        <v>54510</v>
      </c>
      <c r="E72" s="236">
        <v>54923</v>
      </c>
      <c r="F72" s="236">
        <v>55484</v>
      </c>
      <c r="G72" s="236">
        <v>54870</v>
      </c>
      <c r="H72" s="140">
        <v>55013</v>
      </c>
      <c r="I72" s="115">
        <v>-503</v>
      </c>
      <c r="J72" s="116">
        <v>-0.91432934033773838</v>
      </c>
    </row>
    <row r="73" spans="1:12" s="110" customFormat="1" ht="12" customHeight="1" x14ac:dyDescent="0.2">
      <c r="A73" s="118"/>
      <c r="B73" s="119" t="s">
        <v>182</v>
      </c>
      <c r="C73" s="113">
        <v>26.550246584202441</v>
      </c>
      <c r="D73" s="115">
        <v>19704</v>
      </c>
      <c r="E73" s="114">
        <v>19808</v>
      </c>
      <c r="F73" s="114">
        <v>19810</v>
      </c>
      <c r="G73" s="114">
        <v>19700</v>
      </c>
      <c r="H73" s="140">
        <v>19561</v>
      </c>
      <c r="I73" s="115">
        <v>143</v>
      </c>
      <c r="J73" s="116">
        <v>0.73104647001687029</v>
      </c>
    </row>
    <row r="74" spans="1:12" s="110" customFormat="1" ht="12" customHeight="1" x14ac:dyDescent="0.2">
      <c r="A74" s="118" t="s">
        <v>113</v>
      </c>
      <c r="B74" s="119" t="s">
        <v>116</v>
      </c>
      <c r="C74" s="113">
        <v>90.441156655078558</v>
      </c>
      <c r="D74" s="115">
        <v>67120</v>
      </c>
      <c r="E74" s="114">
        <v>67626</v>
      </c>
      <c r="F74" s="114">
        <v>68114</v>
      </c>
      <c r="G74" s="114">
        <v>67494</v>
      </c>
      <c r="H74" s="140">
        <v>67656</v>
      </c>
      <c r="I74" s="115">
        <v>-536</v>
      </c>
      <c r="J74" s="116">
        <v>-0.79224311221473331</v>
      </c>
    </row>
    <row r="75" spans="1:12" s="110" customFormat="1" ht="12" customHeight="1" x14ac:dyDescent="0.2">
      <c r="A75" s="142"/>
      <c r="B75" s="124" t="s">
        <v>117</v>
      </c>
      <c r="C75" s="125">
        <v>9.5318942517584286</v>
      </c>
      <c r="D75" s="143">
        <v>7074</v>
      </c>
      <c r="E75" s="144">
        <v>7084</v>
      </c>
      <c r="F75" s="144">
        <v>7161</v>
      </c>
      <c r="G75" s="144">
        <v>7053</v>
      </c>
      <c r="H75" s="145">
        <v>6897</v>
      </c>
      <c r="I75" s="143">
        <v>177</v>
      </c>
      <c r="J75" s="146">
        <v>2.5663331883427576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71497</v>
      </c>
      <c r="G11" s="114">
        <v>72232</v>
      </c>
      <c r="H11" s="114">
        <v>72889</v>
      </c>
      <c r="I11" s="114">
        <v>72992</v>
      </c>
      <c r="J11" s="140">
        <v>73212</v>
      </c>
      <c r="K11" s="114">
        <v>-1715</v>
      </c>
      <c r="L11" s="116">
        <v>-2.3425121564770803</v>
      </c>
    </row>
    <row r="12" spans="1:17" s="110" customFormat="1" ht="24.95" customHeight="1" x14ac:dyDescent="0.2">
      <c r="A12" s="604" t="s">
        <v>185</v>
      </c>
      <c r="B12" s="605"/>
      <c r="C12" s="605"/>
      <c r="D12" s="606"/>
      <c r="E12" s="113">
        <v>57.624795445962768</v>
      </c>
      <c r="F12" s="115">
        <v>41200</v>
      </c>
      <c r="G12" s="114">
        <v>41711</v>
      </c>
      <c r="H12" s="114">
        <v>42381</v>
      </c>
      <c r="I12" s="114">
        <v>42882</v>
      </c>
      <c r="J12" s="140">
        <v>43020</v>
      </c>
      <c r="K12" s="114">
        <v>-1820</v>
      </c>
      <c r="L12" s="116">
        <v>-4.2305904230590423</v>
      </c>
    </row>
    <row r="13" spans="1:17" s="110" customFormat="1" ht="15" customHeight="1" x14ac:dyDescent="0.2">
      <c r="A13" s="120"/>
      <c r="B13" s="612" t="s">
        <v>107</v>
      </c>
      <c r="C13" s="612"/>
      <c r="E13" s="113">
        <v>42.375204554037232</v>
      </c>
      <c r="F13" s="115">
        <v>30297</v>
      </c>
      <c r="G13" s="114">
        <v>30521</v>
      </c>
      <c r="H13" s="114">
        <v>30508</v>
      </c>
      <c r="I13" s="114">
        <v>30110</v>
      </c>
      <c r="J13" s="140">
        <v>30192</v>
      </c>
      <c r="K13" s="114">
        <v>105</v>
      </c>
      <c r="L13" s="116">
        <v>0.34777424483306835</v>
      </c>
    </row>
    <row r="14" spans="1:17" s="110" customFormat="1" ht="24.95" customHeight="1" x14ac:dyDescent="0.2">
      <c r="A14" s="604" t="s">
        <v>186</v>
      </c>
      <c r="B14" s="605"/>
      <c r="C14" s="605"/>
      <c r="D14" s="606"/>
      <c r="E14" s="113">
        <v>10.24378645257843</v>
      </c>
      <c r="F14" s="115">
        <v>7324</v>
      </c>
      <c r="G14" s="114">
        <v>7774</v>
      </c>
      <c r="H14" s="114">
        <v>8037</v>
      </c>
      <c r="I14" s="114">
        <v>7485</v>
      </c>
      <c r="J14" s="140">
        <v>7741</v>
      </c>
      <c r="K14" s="114">
        <v>-417</v>
      </c>
      <c r="L14" s="116">
        <v>-5.3869009171941613</v>
      </c>
    </row>
    <row r="15" spans="1:17" s="110" customFormat="1" ht="15" customHeight="1" x14ac:dyDescent="0.2">
      <c r="A15" s="120"/>
      <c r="B15" s="119"/>
      <c r="C15" s="258" t="s">
        <v>106</v>
      </c>
      <c r="E15" s="113">
        <v>59.871654833424358</v>
      </c>
      <c r="F15" s="115">
        <v>4385</v>
      </c>
      <c r="G15" s="114">
        <v>4642</v>
      </c>
      <c r="H15" s="114">
        <v>4835</v>
      </c>
      <c r="I15" s="114">
        <v>4540</v>
      </c>
      <c r="J15" s="140">
        <v>4714</v>
      </c>
      <c r="K15" s="114">
        <v>-329</v>
      </c>
      <c r="L15" s="116">
        <v>-6.9792108612643187</v>
      </c>
    </row>
    <row r="16" spans="1:17" s="110" customFormat="1" ht="15" customHeight="1" x14ac:dyDescent="0.2">
      <c r="A16" s="120"/>
      <c r="B16" s="119"/>
      <c r="C16" s="258" t="s">
        <v>107</v>
      </c>
      <c r="E16" s="113">
        <v>40.128345166575642</v>
      </c>
      <c r="F16" s="115">
        <v>2939</v>
      </c>
      <c r="G16" s="114">
        <v>3132</v>
      </c>
      <c r="H16" s="114">
        <v>3202</v>
      </c>
      <c r="I16" s="114">
        <v>2945</v>
      </c>
      <c r="J16" s="140">
        <v>3027</v>
      </c>
      <c r="K16" s="114">
        <v>-88</v>
      </c>
      <c r="L16" s="116">
        <v>-2.9071688140072678</v>
      </c>
    </row>
    <row r="17" spans="1:12" s="110" customFormat="1" ht="15" customHeight="1" x14ac:dyDescent="0.2">
      <c r="A17" s="120"/>
      <c r="B17" s="121" t="s">
        <v>109</v>
      </c>
      <c r="C17" s="258"/>
      <c r="E17" s="113">
        <v>66.311873225450015</v>
      </c>
      <c r="F17" s="115">
        <v>47411</v>
      </c>
      <c r="G17" s="114">
        <v>47688</v>
      </c>
      <c r="H17" s="114">
        <v>48134</v>
      </c>
      <c r="I17" s="114">
        <v>48777</v>
      </c>
      <c r="J17" s="140">
        <v>48975</v>
      </c>
      <c r="K17" s="114">
        <v>-1564</v>
      </c>
      <c r="L17" s="116">
        <v>-3.1934660541092392</v>
      </c>
    </row>
    <row r="18" spans="1:12" s="110" customFormat="1" ht="15" customHeight="1" x14ac:dyDescent="0.2">
      <c r="A18" s="120"/>
      <c r="B18" s="119"/>
      <c r="C18" s="258" t="s">
        <v>106</v>
      </c>
      <c r="E18" s="113">
        <v>57.720782096981715</v>
      </c>
      <c r="F18" s="115">
        <v>27366</v>
      </c>
      <c r="G18" s="114">
        <v>27594</v>
      </c>
      <c r="H18" s="114">
        <v>28032</v>
      </c>
      <c r="I18" s="114">
        <v>28705</v>
      </c>
      <c r="J18" s="140">
        <v>28821</v>
      </c>
      <c r="K18" s="114">
        <v>-1455</v>
      </c>
      <c r="L18" s="116">
        <v>-5.0484022067242638</v>
      </c>
    </row>
    <row r="19" spans="1:12" s="110" customFormat="1" ht="15" customHeight="1" x14ac:dyDescent="0.2">
      <c r="A19" s="120"/>
      <c r="B19" s="119"/>
      <c r="C19" s="258" t="s">
        <v>107</v>
      </c>
      <c r="E19" s="113">
        <v>42.279217903018285</v>
      </c>
      <c r="F19" s="115">
        <v>20045</v>
      </c>
      <c r="G19" s="114">
        <v>20094</v>
      </c>
      <c r="H19" s="114">
        <v>20102</v>
      </c>
      <c r="I19" s="114">
        <v>20072</v>
      </c>
      <c r="J19" s="140">
        <v>20154</v>
      </c>
      <c r="K19" s="114">
        <v>-109</v>
      </c>
      <c r="L19" s="116">
        <v>-0.54083556614071648</v>
      </c>
    </row>
    <row r="20" spans="1:12" s="110" customFormat="1" ht="15" customHeight="1" x14ac:dyDescent="0.2">
      <c r="A20" s="120"/>
      <c r="B20" s="121" t="s">
        <v>110</v>
      </c>
      <c r="C20" s="258"/>
      <c r="E20" s="113">
        <v>22.358980097067011</v>
      </c>
      <c r="F20" s="115">
        <v>15986</v>
      </c>
      <c r="G20" s="114">
        <v>15984</v>
      </c>
      <c r="H20" s="114">
        <v>15952</v>
      </c>
      <c r="I20" s="114">
        <v>15979</v>
      </c>
      <c r="J20" s="140">
        <v>15780</v>
      </c>
      <c r="K20" s="114">
        <v>206</v>
      </c>
      <c r="L20" s="116">
        <v>1.3054499366286438</v>
      </c>
    </row>
    <row r="21" spans="1:12" s="110" customFormat="1" ht="15" customHeight="1" x14ac:dyDescent="0.2">
      <c r="A21" s="120"/>
      <c r="B21" s="119"/>
      <c r="C21" s="258" t="s">
        <v>106</v>
      </c>
      <c r="E21" s="113">
        <v>56.024021018391089</v>
      </c>
      <c r="F21" s="115">
        <v>8956</v>
      </c>
      <c r="G21" s="114">
        <v>8970</v>
      </c>
      <c r="H21" s="114">
        <v>9008</v>
      </c>
      <c r="I21" s="114">
        <v>9130</v>
      </c>
      <c r="J21" s="140">
        <v>9002</v>
      </c>
      <c r="K21" s="114">
        <v>-46</v>
      </c>
      <c r="L21" s="116">
        <v>-0.51099755609864472</v>
      </c>
    </row>
    <row r="22" spans="1:12" s="110" customFormat="1" ht="15" customHeight="1" x14ac:dyDescent="0.2">
      <c r="A22" s="120"/>
      <c r="B22" s="119"/>
      <c r="C22" s="258" t="s">
        <v>107</v>
      </c>
      <c r="E22" s="113">
        <v>43.975978981608911</v>
      </c>
      <c r="F22" s="115">
        <v>7030</v>
      </c>
      <c r="G22" s="114">
        <v>7014</v>
      </c>
      <c r="H22" s="114">
        <v>6944</v>
      </c>
      <c r="I22" s="114">
        <v>6849</v>
      </c>
      <c r="J22" s="140">
        <v>6778</v>
      </c>
      <c r="K22" s="114">
        <v>252</v>
      </c>
      <c r="L22" s="116">
        <v>3.7179108881676011</v>
      </c>
    </row>
    <row r="23" spans="1:12" s="110" customFormat="1" ht="15" customHeight="1" x14ac:dyDescent="0.2">
      <c r="A23" s="120"/>
      <c r="B23" s="121" t="s">
        <v>111</v>
      </c>
      <c r="C23" s="258"/>
      <c r="E23" s="113">
        <v>1.0853602249045415</v>
      </c>
      <c r="F23" s="115">
        <v>776</v>
      </c>
      <c r="G23" s="114">
        <v>786</v>
      </c>
      <c r="H23" s="114">
        <v>766</v>
      </c>
      <c r="I23" s="114">
        <v>751</v>
      </c>
      <c r="J23" s="140">
        <v>716</v>
      </c>
      <c r="K23" s="114">
        <v>60</v>
      </c>
      <c r="L23" s="116">
        <v>8.3798882681564244</v>
      </c>
    </row>
    <row r="24" spans="1:12" s="110" customFormat="1" ht="15" customHeight="1" x14ac:dyDescent="0.2">
      <c r="A24" s="120"/>
      <c r="B24" s="119"/>
      <c r="C24" s="258" t="s">
        <v>106</v>
      </c>
      <c r="E24" s="113">
        <v>63.53092783505155</v>
      </c>
      <c r="F24" s="115">
        <v>493</v>
      </c>
      <c r="G24" s="114">
        <v>505</v>
      </c>
      <c r="H24" s="114">
        <v>506</v>
      </c>
      <c r="I24" s="114">
        <v>507</v>
      </c>
      <c r="J24" s="140">
        <v>483</v>
      </c>
      <c r="K24" s="114">
        <v>10</v>
      </c>
      <c r="L24" s="116">
        <v>2.0703933747412009</v>
      </c>
    </row>
    <row r="25" spans="1:12" s="110" customFormat="1" ht="15" customHeight="1" x14ac:dyDescent="0.2">
      <c r="A25" s="120"/>
      <c r="B25" s="119"/>
      <c r="C25" s="258" t="s">
        <v>107</v>
      </c>
      <c r="E25" s="113">
        <v>36.46907216494845</v>
      </c>
      <c r="F25" s="115">
        <v>283</v>
      </c>
      <c r="G25" s="114">
        <v>281</v>
      </c>
      <c r="H25" s="114">
        <v>260</v>
      </c>
      <c r="I25" s="114">
        <v>244</v>
      </c>
      <c r="J25" s="140">
        <v>233</v>
      </c>
      <c r="K25" s="114">
        <v>50</v>
      </c>
      <c r="L25" s="116">
        <v>21.459227467811157</v>
      </c>
    </row>
    <row r="26" spans="1:12" s="110" customFormat="1" ht="15" customHeight="1" x14ac:dyDescent="0.2">
      <c r="A26" s="120"/>
      <c r="C26" s="121" t="s">
        <v>187</v>
      </c>
      <c r="D26" s="110" t="s">
        <v>188</v>
      </c>
      <c r="E26" s="113">
        <v>0.29651593773165308</v>
      </c>
      <c r="F26" s="115">
        <v>212</v>
      </c>
      <c r="G26" s="114">
        <v>226</v>
      </c>
      <c r="H26" s="114">
        <v>228</v>
      </c>
      <c r="I26" s="114">
        <v>209</v>
      </c>
      <c r="J26" s="140">
        <v>201</v>
      </c>
      <c r="K26" s="114">
        <v>11</v>
      </c>
      <c r="L26" s="116">
        <v>5.4726368159203984</v>
      </c>
    </row>
    <row r="27" spans="1:12" s="110" customFormat="1" ht="15" customHeight="1" x14ac:dyDescent="0.2">
      <c r="A27" s="120"/>
      <c r="B27" s="119"/>
      <c r="D27" s="259" t="s">
        <v>106</v>
      </c>
      <c r="E27" s="113">
        <v>49.056603773584904</v>
      </c>
      <c r="F27" s="115">
        <v>104</v>
      </c>
      <c r="G27" s="114">
        <v>114</v>
      </c>
      <c r="H27" s="114">
        <v>125</v>
      </c>
      <c r="I27" s="114">
        <v>111</v>
      </c>
      <c r="J27" s="140">
        <v>114</v>
      </c>
      <c r="K27" s="114">
        <v>-10</v>
      </c>
      <c r="L27" s="116">
        <v>-8.7719298245614041</v>
      </c>
    </row>
    <row r="28" spans="1:12" s="110" customFormat="1" ht="15" customHeight="1" x14ac:dyDescent="0.2">
      <c r="A28" s="120"/>
      <c r="B28" s="119"/>
      <c r="D28" s="259" t="s">
        <v>107</v>
      </c>
      <c r="E28" s="113">
        <v>50.943396226415096</v>
      </c>
      <c r="F28" s="115">
        <v>108</v>
      </c>
      <c r="G28" s="114">
        <v>112</v>
      </c>
      <c r="H28" s="114">
        <v>103</v>
      </c>
      <c r="I28" s="114">
        <v>98</v>
      </c>
      <c r="J28" s="140">
        <v>87</v>
      </c>
      <c r="K28" s="114">
        <v>21</v>
      </c>
      <c r="L28" s="116">
        <v>24.137931034482758</v>
      </c>
    </row>
    <row r="29" spans="1:12" s="110" customFormat="1" ht="24.95" customHeight="1" x14ac:dyDescent="0.2">
      <c r="A29" s="604" t="s">
        <v>189</v>
      </c>
      <c r="B29" s="605"/>
      <c r="C29" s="605"/>
      <c r="D29" s="606"/>
      <c r="E29" s="113">
        <v>85.385400786046972</v>
      </c>
      <c r="F29" s="115">
        <v>61048</v>
      </c>
      <c r="G29" s="114">
        <v>61634</v>
      </c>
      <c r="H29" s="114">
        <v>62178</v>
      </c>
      <c r="I29" s="114">
        <v>62157</v>
      </c>
      <c r="J29" s="140">
        <v>62509</v>
      </c>
      <c r="K29" s="114">
        <v>-1461</v>
      </c>
      <c r="L29" s="116">
        <v>-2.3372634340654947</v>
      </c>
    </row>
    <row r="30" spans="1:12" s="110" customFormat="1" ht="15" customHeight="1" x14ac:dyDescent="0.2">
      <c r="A30" s="120"/>
      <c r="B30" s="119"/>
      <c r="C30" s="258" t="s">
        <v>106</v>
      </c>
      <c r="E30" s="113">
        <v>55.364631109946274</v>
      </c>
      <c r="F30" s="115">
        <v>33799</v>
      </c>
      <c r="G30" s="114">
        <v>34179</v>
      </c>
      <c r="H30" s="114">
        <v>34732</v>
      </c>
      <c r="I30" s="114">
        <v>35043</v>
      </c>
      <c r="J30" s="140">
        <v>35266</v>
      </c>
      <c r="K30" s="114">
        <v>-1467</v>
      </c>
      <c r="L30" s="116">
        <v>-4.1598139851414961</v>
      </c>
    </row>
    <row r="31" spans="1:12" s="110" customFormat="1" ht="15" customHeight="1" x14ac:dyDescent="0.2">
      <c r="A31" s="120"/>
      <c r="B31" s="119"/>
      <c r="C31" s="258" t="s">
        <v>107</v>
      </c>
      <c r="E31" s="113">
        <v>44.635368890053726</v>
      </c>
      <c r="F31" s="115">
        <v>27249</v>
      </c>
      <c r="G31" s="114">
        <v>27455</v>
      </c>
      <c r="H31" s="114">
        <v>27446</v>
      </c>
      <c r="I31" s="114">
        <v>27114</v>
      </c>
      <c r="J31" s="140">
        <v>27243</v>
      </c>
      <c r="K31" s="114">
        <v>6</v>
      </c>
      <c r="L31" s="116">
        <v>2.2024006166721725E-2</v>
      </c>
    </row>
    <row r="32" spans="1:12" s="110" customFormat="1" ht="15" customHeight="1" x14ac:dyDescent="0.2">
      <c r="A32" s="120"/>
      <c r="B32" s="119" t="s">
        <v>117</v>
      </c>
      <c r="C32" s="258"/>
      <c r="E32" s="113">
        <v>14.589423332447515</v>
      </c>
      <c r="F32" s="115">
        <v>10431</v>
      </c>
      <c r="G32" s="114">
        <v>10579</v>
      </c>
      <c r="H32" s="114">
        <v>10692</v>
      </c>
      <c r="I32" s="114">
        <v>10812</v>
      </c>
      <c r="J32" s="140">
        <v>10680</v>
      </c>
      <c r="K32" s="114">
        <v>-249</v>
      </c>
      <c r="L32" s="116">
        <v>-2.3314606741573032</v>
      </c>
    </row>
    <row r="33" spans="1:12" s="110" customFormat="1" ht="15" customHeight="1" x14ac:dyDescent="0.2">
      <c r="A33" s="120"/>
      <c r="B33" s="119"/>
      <c r="C33" s="258" t="s">
        <v>106</v>
      </c>
      <c r="E33" s="113">
        <v>70.808167960885825</v>
      </c>
      <c r="F33" s="115">
        <v>7386</v>
      </c>
      <c r="G33" s="114">
        <v>7516</v>
      </c>
      <c r="H33" s="114">
        <v>7634</v>
      </c>
      <c r="I33" s="114">
        <v>7820</v>
      </c>
      <c r="J33" s="140">
        <v>7735</v>
      </c>
      <c r="K33" s="114">
        <v>-349</v>
      </c>
      <c r="L33" s="116">
        <v>-4.5119586296056884</v>
      </c>
    </row>
    <row r="34" spans="1:12" s="110" customFormat="1" ht="15" customHeight="1" x14ac:dyDescent="0.2">
      <c r="A34" s="120"/>
      <c r="B34" s="119"/>
      <c r="C34" s="258" t="s">
        <v>107</v>
      </c>
      <c r="E34" s="113">
        <v>29.191832039114178</v>
      </c>
      <c r="F34" s="115">
        <v>3045</v>
      </c>
      <c r="G34" s="114">
        <v>3063</v>
      </c>
      <c r="H34" s="114">
        <v>3058</v>
      </c>
      <c r="I34" s="114">
        <v>2992</v>
      </c>
      <c r="J34" s="140">
        <v>2945</v>
      </c>
      <c r="K34" s="114">
        <v>100</v>
      </c>
      <c r="L34" s="116">
        <v>3.3955857385398982</v>
      </c>
    </row>
    <row r="35" spans="1:12" s="110" customFormat="1" ht="24.95" customHeight="1" x14ac:dyDescent="0.2">
      <c r="A35" s="604" t="s">
        <v>190</v>
      </c>
      <c r="B35" s="605"/>
      <c r="C35" s="605"/>
      <c r="D35" s="606"/>
      <c r="E35" s="113">
        <v>74.83111179490048</v>
      </c>
      <c r="F35" s="115">
        <v>53502</v>
      </c>
      <c r="G35" s="114">
        <v>54130</v>
      </c>
      <c r="H35" s="114">
        <v>54851</v>
      </c>
      <c r="I35" s="114">
        <v>54880</v>
      </c>
      <c r="J35" s="140">
        <v>55237</v>
      </c>
      <c r="K35" s="114">
        <v>-1735</v>
      </c>
      <c r="L35" s="116">
        <v>-3.1410105545196156</v>
      </c>
    </row>
    <row r="36" spans="1:12" s="110" customFormat="1" ht="15" customHeight="1" x14ac:dyDescent="0.2">
      <c r="A36" s="120"/>
      <c r="B36" s="119"/>
      <c r="C36" s="258" t="s">
        <v>106</v>
      </c>
      <c r="E36" s="113">
        <v>71.268363799484135</v>
      </c>
      <c r="F36" s="115">
        <v>38130</v>
      </c>
      <c r="G36" s="114">
        <v>38654</v>
      </c>
      <c r="H36" s="114">
        <v>39290</v>
      </c>
      <c r="I36" s="114">
        <v>39678</v>
      </c>
      <c r="J36" s="140">
        <v>39869</v>
      </c>
      <c r="K36" s="114">
        <v>-1739</v>
      </c>
      <c r="L36" s="116">
        <v>-4.3617848453685824</v>
      </c>
    </row>
    <row r="37" spans="1:12" s="110" customFormat="1" ht="15" customHeight="1" x14ac:dyDescent="0.2">
      <c r="A37" s="120"/>
      <c r="B37" s="119"/>
      <c r="C37" s="258" t="s">
        <v>107</v>
      </c>
      <c r="E37" s="113">
        <v>28.731636200515869</v>
      </c>
      <c r="F37" s="115">
        <v>15372</v>
      </c>
      <c r="G37" s="114">
        <v>15476</v>
      </c>
      <c r="H37" s="114">
        <v>15561</v>
      </c>
      <c r="I37" s="114">
        <v>15202</v>
      </c>
      <c r="J37" s="140">
        <v>15368</v>
      </c>
      <c r="K37" s="114">
        <v>4</v>
      </c>
      <c r="L37" s="116">
        <v>2.6028110359187923E-2</v>
      </c>
    </row>
    <row r="38" spans="1:12" s="110" customFormat="1" ht="15" customHeight="1" x14ac:dyDescent="0.2">
      <c r="A38" s="120"/>
      <c r="B38" s="119" t="s">
        <v>182</v>
      </c>
      <c r="C38" s="258"/>
      <c r="E38" s="113">
        <v>25.168888205099513</v>
      </c>
      <c r="F38" s="115">
        <v>17995</v>
      </c>
      <c r="G38" s="114">
        <v>18102</v>
      </c>
      <c r="H38" s="114">
        <v>18038</v>
      </c>
      <c r="I38" s="114">
        <v>18112</v>
      </c>
      <c r="J38" s="140">
        <v>17975</v>
      </c>
      <c r="K38" s="114">
        <v>20</v>
      </c>
      <c r="L38" s="116">
        <v>0.11126564673157163</v>
      </c>
    </row>
    <row r="39" spans="1:12" s="110" customFormat="1" ht="15" customHeight="1" x14ac:dyDescent="0.2">
      <c r="A39" s="120"/>
      <c r="B39" s="119"/>
      <c r="C39" s="258" t="s">
        <v>106</v>
      </c>
      <c r="E39" s="113">
        <v>17.060294526257294</v>
      </c>
      <c r="F39" s="115">
        <v>3070</v>
      </c>
      <c r="G39" s="114">
        <v>3057</v>
      </c>
      <c r="H39" s="114">
        <v>3091</v>
      </c>
      <c r="I39" s="114">
        <v>3204</v>
      </c>
      <c r="J39" s="140">
        <v>3151</v>
      </c>
      <c r="K39" s="114">
        <v>-81</v>
      </c>
      <c r="L39" s="116">
        <v>-2.5706125039669945</v>
      </c>
    </row>
    <row r="40" spans="1:12" s="110" customFormat="1" ht="15" customHeight="1" x14ac:dyDescent="0.2">
      <c r="A40" s="120"/>
      <c r="B40" s="119"/>
      <c r="C40" s="258" t="s">
        <v>107</v>
      </c>
      <c r="E40" s="113">
        <v>82.939705473742706</v>
      </c>
      <c r="F40" s="115">
        <v>14925</v>
      </c>
      <c r="G40" s="114">
        <v>15045</v>
      </c>
      <c r="H40" s="114">
        <v>14947</v>
      </c>
      <c r="I40" s="114">
        <v>14908</v>
      </c>
      <c r="J40" s="140">
        <v>14824</v>
      </c>
      <c r="K40" s="114">
        <v>101</v>
      </c>
      <c r="L40" s="116">
        <v>0.6813275769023206</v>
      </c>
    </row>
    <row r="41" spans="1:12" s="110" customFormat="1" ht="24.75" customHeight="1" x14ac:dyDescent="0.2">
      <c r="A41" s="604" t="s">
        <v>518</v>
      </c>
      <c r="B41" s="605"/>
      <c r="C41" s="605"/>
      <c r="D41" s="606"/>
      <c r="E41" s="113">
        <v>4.9792298977579481</v>
      </c>
      <c r="F41" s="115">
        <v>3560</v>
      </c>
      <c r="G41" s="114">
        <v>3966</v>
      </c>
      <c r="H41" s="114">
        <v>3945</v>
      </c>
      <c r="I41" s="114">
        <v>3052</v>
      </c>
      <c r="J41" s="140">
        <v>3382</v>
      </c>
      <c r="K41" s="114">
        <v>178</v>
      </c>
      <c r="L41" s="116">
        <v>5.2631578947368425</v>
      </c>
    </row>
    <row r="42" spans="1:12" s="110" customFormat="1" ht="15" customHeight="1" x14ac:dyDescent="0.2">
      <c r="A42" s="120"/>
      <c r="B42" s="119"/>
      <c r="C42" s="258" t="s">
        <v>106</v>
      </c>
      <c r="E42" s="113">
        <v>59.044943820224717</v>
      </c>
      <c r="F42" s="115">
        <v>2102</v>
      </c>
      <c r="G42" s="114">
        <v>2404</v>
      </c>
      <c r="H42" s="114">
        <v>2400</v>
      </c>
      <c r="I42" s="114">
        <v>1824</v>
      </c>
      <c r="J42" s="140">
        <v>2004</v>
      </c>
      <c r="K42" s="114">
        <v>98</v>
      </c>
      <c r="L42" s="116">
        <v>4.8902195608782435</v>
      </c>
    </row>
    <row r="43" spans="1:12" s="110" customFormat="1" ht="15" customHeight="1" x14ac:dyDescent="0.2">
      <c r="A43" s="123"/>
      <c r="B43" s="124"/>
      <c r="C43" s="260" t="s">
        <v>107</v>
      </c>
      <c r="D43" s="261"/>
      <c r="E43" s="125">
        <v>40.955056179775283</v>
      </c>
      <c r="F43" s="143">
        <v>1458</v>
      </c>
      <c r="G43" s="144">
        <v>1562</v>
      </c>
      <c r="H43" s="144">
        <v>1545</v>
      </c>
      <c r="I43" s="144">
        <v>1228</v>
      </c>
      <c r="J43" s="145">
        <v>1378</v>
      </c>
      <c r="K43" s="144">
        <v>80</v>
      </c>
      <c r="L43" s="146">
        <v>5.8055152394775034</v>
      </c>
    </row>
    <row r="44" spans="1:12" s="110" customFormat="1" ht="45.75" customHeight="1" x14ac:dyDescent="0.2">
      <c r="A44" s="604" t="s">
        <v>191</v>
      </c>
      <c r="B44" s="605"/>
      <c r="C44" s="605"/>
      <c r="D44" s="606"/>
      <c r="E44" s="113">
        <v>1.4839783487419052</v>
      </c>
      <c r="F44" s="115">
        <v>1061</v>
      </c>
      <c r="G44" s="114">
        <v>1066</v>
      </c>
      <c r="H44" s="114">
        <v>1064</v>
      </c>
      <c r="I44" s="114">
        <v>1019</v>
      </c>
      <c r="J44" s="140">
        <v>1122</v>
      </c>
      <c r="K44" s="114">
        <v>-61</v>
      </c>
      <c r="L44" s="116">
        <v>-5.4367201426024954</v>
      </c>
    </row>
    <row r="45" spans="1:12" s="110" customFormat="1" ht="15" customHeight="1" x14ac:dyDescent="0.2">
      <c r="A45" s="120"/>
      <c r="B45" s="119"/>
      <c r="C45" s="258" t="s">
        <v>106</v>
      </c>
      <c r="E45" s="113">
        <v>60.791705937794532</v>
      </c>
      <c r="F45" s="115">
        <v>645</v>
      </c>
      <c r="G45" s="114">
        <v>648</v>
      </c>
      <c r="H45" s="114">
        <v>643</v>
      </c>
      <c r="I45" s="114">
        <v>606</v>
      </c>
      <c r="J45" s="140">
        <v>672</v>
      </c>
      <c r="K45" s="114">
        <v>-27</v>
      </c>
      <c r="L45" s="116">
        <v>-4.0178571428571432</v>
      </c>
    </row>
    <row r="46" spans="1:12" s="110" customFormat="1" ht="15" customHeight="1" x14ac:dyDescent="0.2">
      <c r="A46" s="123"/>
      <c r="B46" s="124"/>
      <c r="C46" s="260" t="s">
        <v>107</v>
      </c>
      <c r="D46" s="261"/>
      <c r="E46" s="125">
        <v>39.208294062205468</v>
      </c>
      <c r="F46" s="143">
        <v>416</v>
      </c>
      <c r="G46" s="144">
        <v>418</v>
      </c>
      <c r="H46" s="144">
        <v>421</v>
      </c>
      <c r="I46" s="144">
        <v>413</v>
      </c>
      <c r="J46" s="145">
        <v>450</v>
      </c>
      <c r="K46" s="144">
        <v>-34</v>
      </c>
      <c r="L46" s="146">
        <v>-7.5555555555555554</v>
      </c>
    </row>
    <row r="47" spans="1:12" s="110" customFormat="1" ht="39" customHeight="1" x14ac:dyDescent="0.2">
      <c r="A47" s="604" t="s">
        <v>519</v>
      </c>
      <c r="B47" s="607"/>
      <c r="C47" s="607"/>
      <c r="D47" s="608"/>
      <c r="E47" s="113">
        <v>0.20140705204414172</v>
      </c>
      <c r="F47" s="115">
        <v>144</v>
      </c>
      <c r="G47" s="114">
        <v>149</v>
      </c>
      <c r="H47" s="114">
        <v>147</v>
      </c>
      <c r="I47" s="114">
        <v>160</v>
      </c>
      <c r="J47" s="140">
        <v>172</v>
      </c>
      <c r="K47" s="114">
        <v>-28</v>
      </c>
      <c r="L47" s="116">
        <v>-16.279069767441861</v>
      </c>
    </row>
    <row r="48" spans="1:12" s="110" customFormat="1" ht="15" customHeight="1" x14ac:dyDescent="0.2">
      <c r="A48" s="120"/>
      <c r="B48" s="119"/>
      <c r="C48" s="258" t="s">
        <v>106</v>
      </c>
      <c r="E48" s="113">
        <v>39.583333333333336</v>
      </c>
      <c r="F48" s="115">
        <v>57</v>
      </c>
      <c r="G48" s="114">
        <v>62</v>
      </c>
      <c r="H48" s="114">
        <v>65</v>
      </c>
      <c r="I48" s="114">
        <v>67</v>
      </c>
      <c r="J48" s="140">
        <v>74</v>
      </c>
      <c r="K48" s="114">
        <v>-17</v>
      </c>
      <c r="L48" s="116">
        <v>-22.972972972972972</v>
      </c>
    </row>
    <row r="49" spans="1:12" s="110" customFormat="1" ht="15" customHeight="1" x14ac:dyDescent="0.2">
      <c r="A49" s="123"/>
      <c r="B49" s="124"/>
      <c r="C49" s="260" t="s">
        <v>107</v>
      </c>
      <c r="D49" s="261"/>
      <c r="E49" s="125">
        <v>60.416666666666664</v>
      </c>
      <c r="F49" s="143">
        <v>87</v>
      </c>
      <c r="G49" s="144">
        <v>87</v>
      </c>
      <c r="H49" s="144">
        <v>82</v>
      </c>
      <c r="I49" s="144">
        <v>93</v>
      </c>
      <c r="J49" s="145">
        <v>98</v>
      </c>
      <c r="K49" s="144">
        <v>-11</v>
      </c>
      <c r="L49" s="146">
        <v>-11.224489795918368</v>
      </c>
    </row>
    <row r="50" spans="1:12" s="110" customFormat="1" ht="24.95" customHeight="1" x14ac:dyDescent="0.2">
      <c r="A50" s="609" t="s">
        <v>192</v>
      </c>
      <c r="B50" s="610"/>
      <c r="C50" s="610"/>
      <c r="D50" s="611"/>
      <c r="E50" s="262">
        <v>16.181098507629692</v>
      </c>
      <c r="F50" s="263">
        <v>11569</v>
      </c>
      <c r="G50" s="264">
        <v>12131</v>
      </c>
      <c r="H50" s="264">
        <v>12351</v>
      </c>
      <c r="I50" s="264">
        <v>12066</v>
      </c>
      <c r="J50" s="265">
        <v>12148</v>
      </c>
      <c r="K50" s="263">
        <v>-579</v>
      </c>
      <c r="L50" s="266">
        <v>-4.7662166611787953</v>
      </c>
    </row>
    <row r="51" spans="1:12" s="110" customFormat="1" ht="15" customHeight="1" x14ac:dyDescent="0.2">
      <c r="A51" s="120"/>
      <c r="B51" s="119"/>
      <c r="C51" s="258" t="s">
        <v>106</v>
      </c>
      <c r="E51" s="113">
        <v>64.067767309188355</v>
      </c>
      <c r="F51" s="115">
        <v>7412</v>
      </c>
      <c r="G51" s="114">
        <v>7756</v>
      </c>
      <c r="H51" s="114">
        <v>8030</v>
      </c>
      <c r="I51" s="114">
        <v>7997</v>
      </c>
      <c r="J51" s="140">
        <v>8051</v>
      </c>
      <c r="K51" s="114">
        <v>-639</v>
      </c>
      <c r="L51" s="116">
        <v>-7.9369022481679297</v>
      </c>
    </row>
    <row r="52" spans="1:12" s="110" customFormat="1" ht="15" customHeight="1" x14ac:dyDescent="0.2">
      <c r="A52" s="120"/>
      <c r="B52" s="119"/>
      <c r="C52" s="258" t="s">
        <v>107</v>
      </c>
      <c r="E52" s="113">
        <v>35.932232690811652</v>
      </c>
      <c r="F52" s="115">
        <v>4157</v>
      </c>
      <c r="G52" s="114">
        <v>4375</v>
      </c>
      <c r="H52" s="114">
        <v>4321</v>
      </c>
      <c r="I52" s="114">
        <v>4069</v>
      </c>
      <c r="J52" s="140">
        <v>4097</v>
      </c>
      <c r="K52" s="114">
        <v>60</v>
      </c>
      <c r="L52" s="116">
        <v>1.4644862094215279</v>
      </c>
    </row>
    <row r="53" spans="1:12" s="110" customFormat="1" ht="15" customHeight="1" x14ac:dyDescent="0.2">
      <c r="A53" s="120"/>
      <c r="B53" s="119"/>
      <c r="C53" s="258" t="s">
        <v>187</v>
      </c>
      <c r="D53" s="110" t="s">
        <v>193</v>
      </c>
      <c r="E53" s="113">
        <v>21.903362434091104</v>
      </c>
      <c r="F53" s="115">
        <v>2534</v>
      </c>
      <c r="G53" s="114">
        <v>2932</v>
      </c>
      <c r="H53" s="114">
        <v>2946</v>
      </c>
      <c r="I53" s="114">
        <v>2257</v>
      </c>
      <c r="J53" s="140">
        <v>2387</v>
      </c>
      <c r="K53" s="114">
        <v>147</v>
      </c>
      <c r="L53" s="116">
        <v>6.1583577712609969</v>
      </c>
    </row>
    <row r="54" spans="1:12" s="110" customFormat="1" ht="15" customHeight="1" x14ac:dyDescent="0.2">
      <c r="A54" s="120"/>
      <c r="B54" s="119"/>
      <c r="D54" s="267" t="s">
        <v>194</v>
      </c>
      <c r="E54" s="113">
        <v>62.07576953433307</v>
      </c>
      <c r="F54" s="115">
        <v>1573</v>
      </c>
      <c r="G54" s="114">
        <v>1791</v>
      </c>
      <c r="H54" s="114">
        <v>1854</v>
      </c>
      <c r="I54" s="114">
        <v>1427</v>
      </c>
      <c r="J54" s="140">
        <v>1515</v>
      </c>
      <c r="K54" s="114">
        <v>58</v>
      </c>
      <c r="L54" s="116">
        <v>3.8283828382838285</v>
      </c>
    </row>
    <row r="55" spans="1:12" s="110" customFormat="1" ht="15" customHeight="1" x14ac:dyDescent="0.2">
      <c r="A55" s="120"/>
      <c r="B55" s="119"/>
      <c r="D55" s="267" t="s">
        <v>195</v>
      </c>
      <c r="E55" s="113">
        <v>37.92423046566693</v>
      </c>
      <c r="F55" s="115">
        <v>961</v>
      </c>
      <c r="G55" s="114">
        <v>1141</v>
      </c>
      <c r="H55" s="114">
        <v>1092</v>
      </c>
      <c r="I55" s="114">
        <v>830</v>
      </c>
      <c r="J55" s="140">
        <v>872</v>
      </c>
      <c r="K55" s="114">
        <v>89</v>
      </c>
      <c r="L55" s="116">
        <v>10.206422018348624</v>
      </c>
    </row>
    <row r="56" spans="1:12" s="110" customFormat="1" ht="15" customHeight="1" x14ac:dyDescent="0.2">
      <c r="A56" s="120"/>
      <c r="B56" s="119" t="s">
        <v>196</v>
      </c>
      <c r="C56" s="258"/>
      <c r="E56" s="113">
        <v>68.086772871589019</v>
      </c>
      <c r="F56" s="115">
        <v>48680</v>
      </c>
      <c r="G56" s="114">
        <v>48741</v>
      </c>
      <c r="H56" s="114">
        <v>49197</v>
      </c>
      <c r="I56" s="114">
        <v>49636</v>
      </c>
      <c r="J56" s="140">
        <v>49768</v>
      </c>
      <c r="K56" s="114">
        <v>-1088</v>
      </c>
      <c r="L56" s="116">
        <v>-2.1861437067995499</v>
      </c>
    </row>
    <row r="57" spans="1:12" s="110" customFormat="1" ht="15" customHeight="1" x14ac:dyDescent="0.2">
      <c r="A57" s="120"/>
      <c r="B57" s="119"/>
      <c r="C57" s="258" t="s">
        <v>106</v>
      </c>
      <c r="E57" s="113">
        <v>56.861133935907972</v>
      </c>
      <c r="F57" s="115">
        <v>27680</v>
      </c>
      <c r="G57" s="114">
        <v>27762</v>
      </c>
      <c r="H57" s="114">
        <v>28164</v>
      </c>
      <c r="I57" s="114">
        <v>28668</v>
      </c>
      <c r="J57" s="140">
        <v>28723</v>
      </c>
      <c r="K57" s="114">
        <v>-1043</v>
      </c>
      <c r="L57" s="116">
        <v>-3.6312362914737317</v>
      </c>
    </row>
    <row r="58" spans="1:12" s="110" customFormat="1" ht="15" customHeight="1" x14ac:dyDescent="0.2">
      <c r="A58" s="120"/>
      <c r="B58" s="119"/>
      <c r="C58" s="258" t="s">
        <v>107</v>
      </c>
      <c r="E58" s="113">
        <v>43.138866064092028</v>
      </c>
      <c r="F58" s="115">
        <v>21000</v>
      </c>
      <c r="G58" s="114">
        <v>20979</v>
      </c>
      <c r="H58" s="114">
        <v>21033</v>
      </c>
      <c r="I58" s="114">
        <v>20968</v>
      </c>
      <c r="J58" s="140">
        <v>21045</v>
      </c>
      <c r="K58" s="114">
        <v>-45</v>
      </c>
      <c r="L58" s="116">
        <v>-0.21382751247327156</v>
      </c>
    </row>
    <row r="59" spans="1:12" s="110" customFormat="1" ht="15" customHeight="1" x14ac:dyDescent="0.2">
      <c r="A59" s="120"/>
      <c r="B59" s="119"/>
      <c r="C59" s="258" t="s">
        <v>105</v>
      </c>
      <c r="D59" s="110" t="s">
        <v>197</v>
      </c>
      <c r="E59" s="113">
        <v>86.025061626951526</v>
      </c>
      <c r="F59" s="115">
        <v>41877</v>
      </c>
      <c r="G59" s="114">
        <v>41861</v>
      </c>
      <c r="H59" s="114">
        <v>42249</v>
      </c>
      <c r="I59" s="114">
        <v>42535</v>
      </c>
      <c r="J59" s="140">
        <v>42624</v>
      </c>
      <c r="K59" s="114">
        <v>-747</v>
      </c>
      <c r="L59" s="116">
        <v>-1.7525337837837838</v>
      </c>
    </row>
    <row r="60" spans="1:12" s="110" customFormat="1" ht="15" customHeight="1" x14ac:dyDescent="0.2">
      <c r="A60" s="120"/>
      <c r="B60" s="119"/>
      <c r="C60" s="258"/>
      <c r="D60" s="267" t="s">
        <v>198</v>
      </c>
      <c r="E60" s="113">
        <v>52.398691405783602</v>
      </c>
      <c r="F60" s="115">
        <v>21943</v>
      </c>
      <c r="G60" s="114">
        <v>21960</v>
      </c>
      <c r="H60" s="114">
        <v>22301</v>
      </c>
      <c r="I60" s="114">
        <v>22645</v>
      </c>
      <c r="J60" s="140">
        <v>22650</v>
      </c>
      <c r="K60" s="114">
        <v>-707</v>
      </c>
      <c r="L60" s="116">
        <v>-3.1214128035320088</v>
      </c>
    </row>
    <row r="61" spans="1:12" s="110" customFormat="1" ht="15" customHeight="1" x14ac:dyDescent="0.2">
      <c r="A61" s="120"/>
      <c r="B61" s="119"/>
      <c r="C61" s="258"/>
      <c r="D61" s="267" t="s">
        <v>199</v>
      </c>
      <c r="E61" s="113">
        <v>47.601308594216398</v>
      </c>
      <c r="F61" s="115">
        <v>19934</v>
      </c>
      <c r="G61" s="114">
        <v>19901</v>
      </c>
      <c r="H61" s="114">
        <v>19948</v>
      </c>
      <c r="I61" s="114">
        <v>19890</v>
      </c>
      <c r="J61" s="140">
        <v>19974</v>
      </c>
      <c r="K61" s="114">
        <v>-40</v>
      </c>
      <c r="L61" s="116">
        <v>-0.20026033843997196</v>
      </c>
    </row>
    <row r="62" spans="1:12" s="110" customFormat="1" ht="15" customHeight="1" x14ac:dyDescent="0.2">
      <c r="A62" s="120"/>
      <c r="B62" s="119"/>
      <c r="C62" s="258"/>
      <c r="D62" s="258" t="s">
        <v>200</v>
      </c>
      <c r="E62" s="113">
        <v>13.974938373048479</v>
      </c>
      <c r="F62" s="115">
        <v>6803</v>
      </c>
      <c r="G62" s="114">
        <v>6880</v>
      </c>
      <c r="H62" s="114">
        <v>6948</v>
      </c>
      <c r="I62" s="114">
        <v>7101</v>
      </c>
      <c r="J62" s="140">
        <v>7144</v>
      </c>
      <c r="K62" s="114">
        <v>-341</v>
      </c>
      <c r="L62" s="116">
        <v>-4.7732362821948486</v>
      </c>
    </row>
    <row r="63" spans="1:12" s="110" customFormat="1" ht="15" customHeight="1" x14ac:dyDescent="0.2">
      <c r="A63" s="120"/>
      <c r="B63" s="119"/>
      <c r="C63" s="258"/>
      <c r="D63" s="267" t="s">
        <v>198</v>
      </c>
      <c r="E63" s="113">
        <v>84.330442451859469</v>
      </c>
      <c r="F63" s="115">
        <v>5737</v>
      </c>
      <c r="G63" s="114">
        <v>5802</v>
      </c>
      <c r="H63" s="114">
        <v>5863</v>
      </c>
      <c r="I63" s="114">
        <v>6023</v>
      </c>
      <c r="J63" s="140">
        <v>6073</v>
      </c>
      <c r="K63" s="114">
        <v>-336</v>
      </c>
      <c r="L63" s="116">
        <v>-5.5326856578297381</v>
      </c>
    </row>
    <row r="64" spans="1:12" s="110" customFormat="1" ht="15" customHeight="1" x14ac:dyDescent="0.2">
      <c r="A64" s="120"/>
      <c r="B64" s="119"/>
      <c r="C64" s="258"/>
      <c r="D64" s="267" t="s">
        <v>199</v>
      </c>
      <c r="E64" s="113">
        <v>15.669557548140526</v>
      </c>
      <c r="F64" s="115">
        <v>1066</v>
      </c>
      <c r="G64" s="114">
        <v>1078</v>
      </c>
      <c r="H64" s="114">
        <v>1085</v>
      </c>
      <c r="I64" s="114">
        <v>1078</v>
      </c>
      <c r="J64" s="140">
        <v>1071</v>
      </c>
      <c r="K64" s="114">
        <v>-5</v>
      </c>
      <c r="L64" s="116">
        <v>-0.46685340802987862</v>
      </c>
    </row>
    <row r="65" spans="1:12" s="110" customFormat="1" ht="15" customHeight="1" x14ac:dyDescent="0.2">
      <c r="A65" s="120"/>
      <c r="B65" s="119" t="s">
        <v>201</v>
      </c>
      <c r="C65" s="258"/>
      <c r="E65" s="113">
        <v>7.8255031679650893</v>
      </c>
      <c r="F65" s="115">
        <v>5595</v>
      </c>
      <c r="G65" s="114">
        <v>5597</v>
      </c>
      <c r="H65" s="114">
        <v>5561</v>
      </c>
      <c r="I65" s="114">
        <v>5519</v>
      </c>
      <c r="J65" s="140">
        <v>5465</v>
      </c>
      <c r="K65" s="114">
        <v>130</v>
      </c>
      <c r="L65" s="116">
        <v>2.3787740164684354</v>
      </c>
    </row>
    <row r="66" spans="1:12" s="110" customFormat="1" ht="15" customHeight="1" x14ac:dyDescent="0.2">
      <c r="A66" s="120"/>
      <c r="B66" s="119"/>
      <c r="C66" s="258" t="s">
        <v>106</v>
      </c>
      <c r="E66" s="113">
        <v>54.244861483467382</v>
      </c>
      <c r="F66" s="115">
        <v>3035</v>
      </c>
      <c r="G66" s="114">
        <v>3053</v>
      </c>
      <c r="H66" s="114">
        <v>3038</v>
      </c>
      <c r="I66" s="114">
        <v>3048</v>
      </c>
      <c r="J66" s="140">
        <v>3061</v>
      </c>
      <c r="K66" s="114">
        <v>-26</v>
      </c>
      <c r="L66" s="116">
        <v>-0.8493956223456387</v>
      </c>
    </row>
    <row r="67" spans="1:12" s="110" customFormat="1" ht="15" customHeight="1" x14ac:dyDescent="0.2">
      <c r="A67" s="120"/>
      <c r="B67" s="119"/>
      <c r="C67" s="258" t="s">
        <v>107</v>
      </c>
      <c r="E67" s="113">
        <v>45.755138516532618</v>
      </c>
      <c r="F67" s="115">
        <v>2560</v>
      </c>
      <c r="G67" s="114">
        <v>2544</v>
      </c>
      <c r="H67" s="114">
        <v>2523</v>
      </c>
      <c r="I67" s="114">
        <v>2471</v>
      </c>
      <c r="J67" s="140">
        <v>2404</v>
      </c>
      <c r="K67" s="114">
        <v>156</v>
      </c>
      <c r="L67" s="116">
        <v>6.4891846921797001</v>
      </c>
    </row>
    <row r="68" spans="1:12" s="110" customFormat="1" ht="15" customHeight="1" x14ac:dyDescent="0.2">
      <c r="A68" s="120"/>
      <c r="B68" s="119"/>
      <c r="C68" s="258" t="s">
        <v>105</v>
      </c>
      <c r="D68" s="110" t="s">
        <v>202</v>
      </c>
      <c r="E68" s="113">
        <v>17.247542448614833</v>
      </c>
      <c r="F68" s="115">
        <v>965</v>
      </c>
      <c r="G68" s="114">
        <v>950</v>
      </c>
      <c r="H68" s="114">
        <v>945</v>
      </c>
      <c r="I68" s="114">
        <v>901</v>
      </c>
      <c r="J68" s="140">
        <v>854</v>
      </c>
      <c r="K68" s="114">
        <v>111</v>
      </c>
      <c r="L68" s="116">
        <v>12.997658079625293</v>
      </c>
    </row>
    <row r="69" spans="1:12" s="110" customFormat="1" ht="15" customHeight="1" x14ac:dyDescent="0.2">
      <c r="A69" s="120"/>
      <c r="B69" s="119"/>
      <c r="C69" s="258"/>
      <c r="D69" s="267" t="s">
        <v>198</v>
      </c>
      <c r="E69" s="113">
        <v>50.362694300518136</v>
      </c>
      <c r="F69" s="115">
        <v>486</v>
      </c>
      <c r="G69" s="114">
        <v>483</v>
      </c>
      <c r="H69" s="114">
        <v>477</v>
      </c>
      <c r="I69" s="114">
        <v>462</v>
      </c>
      <c r="J69" s="140">
        <v>451</v>
      </c>
      <c r="K69" s="114">
        <v>35</v>
      </c>
      <c r="L69" s="116">
        <v>7.7605321507760534</v>
      </c>
    </row>
    <row r="70" spans="1:12" s="110" customFormat="1" ht="15" customHeight="1" x14ac:dyDescent="0.2">
      <c r="A70" s="120"/>
      <c r="B70" s="119"/>
      <c r="C70" s="258"/>
      <c r="D70" s="267" t="s">
        <v>199</v>
      </c>
      <c r="E70" s="113">
        <v>49.637305699481864</v>
      </c>
      <c r="F70" s="115">
        <v>479</v>
      </c>
      <c r="G70" s="114">
        <v>467</v>
      </c>
      <c r="H70" s="114">
        <v>468</v>
      </c>
      <c r="I70" s="114">
        <v>439</v>
      </c>
      <c r="J70" s="140">
        <v>403</v>
      </c>
      <c r="K70" s="114">
        <v>76</v>
      </c>
      <c r="L70" s="116">
        <v>18.858560794044664</v>
      </c>
    </row>
    <row r="71" spans="1:12" s="110" customFormat="1" ht="15" customHeight="1" x14ac:dyDescent="0.2">
      <c r="A71" s="120"/>
      <c r="B71" s="119"/>
      <c r="C71" s="258"/>
      <c r="D71" s="110" t="s">
        <v>203</v>
      </c>
      <c r="E71" s="113">
        <v>74.977658623771219</v>
      </c>
      <c r="F71" s="115">
        <v>4195</v>
      </c>
      <c r="G71" s="114">
        <v>4213</v>
      </c>
      <c r="H71" s="114">
        <v>4190</v>
      </c>
      <c r="I71" s="114">
        <v>4192</v>
      </c>
      <c r="J71" s="140">
        <v>4188</v>
      </c>
      <c r="K71" s="114">
        <v>7</v>
      </c>
      <c r="L71" s="116">
        <v>0.16714422158548234</v>
      </c>
    </row>
    <row r="72" spans="1:12" s="110" customFormat="1" ht="15" customHeight="1" x14ac:dyDescent="0.2">
      <c r="A72" s="120"/>
      <c r="B72" s="119"/>
      <c r="C72" s="258"/>
      <c r="D72" s="267" t="s">
        <v>198</v>
      </c>
      <c r="E72" s="113">
        <v>54.588796185935635</v>
      </c>
      <c r="F72" s="115">
        <v>2290</v>
      </c>
      <c r="G72" s="114">
        <v>2307</v>
      </c>
      <c r="H72" s="114">
        <v>2305</v>
      </c>
      <c r="I72" s="114">
        <v>2326</v>
      </c>
      <c r="J72" s="140">
        <v>2350</v>
      </c>
      <c r="K72" s="114">
        <v>-60</v>
      </c>
      <c r="L72" s="116">
        <v>-2.5531914893617023</v>
      </c>
    </row>
    <row r="73" spans="1:12" s="110" customFormat="1" ht="15" customHeight="1" x14ac:dyDescent="0.2">
      <c r="A73" s="120"/>
      <c r="B73" s="119"/>
      <c r="C73" s="258"/>
      <c r="D73" s="267" t="s">
        <v>199</v>
      </c>
      <c r="E73" s="113">
        <v>45.411203814064365</v>
      </c>
      <c r="F73" s="115">
        <v>1905</v>
      </c>
      <c r="G73" s="114">
        <v>1906</v>
      </c>
      <c r="H73" s="114">
        <v>1885</v>
      </c>
      <c r="I73" s="114">
        <v>1866</v>
      </c>
      <c r="J73" s="140">
        <v>1838</v>
      </c>
      <c r="K73" s="114">
        <v>67</v>
      </c>
      <c r="L73" s="116">
        <v>3.6452665941240481</v>
      </c>
    </row>
    <row r="74" spans="1:12" s="110" customFormat="1" ht="15" customHeight="1" x14ac:dyDescent="0.2">
      <c r="A74" s="120"/>
      <c r="B74" s="119"/>
      <c r="C74" s="258"/>
      <c r="D74" s="110" t="s">
        <v>204</v>
      </c>
      <c r="E74" s="113">
        <v>7.7747989276139409</v>
      </c>
      <c r="F74" s="115">
        <v>435</v>
      </c>
      <c r="G74" s="114">
        <v>434</v>
      </c>
      <c r="H74" s="114">
        <v>426</v>
      </c>
      <c r="I74" s="114">
        <v>426</v>
      </c>
      <c r="J74" s="140">
        <v>423</v>
      </c>
      <c r="K74" s="114">
        <v>12</v>
      </c>
      <c r="L74" s="116">
        <v>2.8368794326241136</v>
      </c>
    </row>
    <row r="75" spans="1:12" s="110" customFormat="1" ht="15" customHeight="1" x14ac:dyDescent="0.2">
      <c r="A75" s="120"/>
      <c r="B75" s="119"/>
      <c r="C75" s="258"/>
      <c r="D75" s="267" t="s">
        <v>198</v>
      </c>
      <c r="E75" s="113">
        <v>59.540229885057471</v>
      </c>
      <c r="F75" s="115">
        <v>259</v>
      </c>
      <c r="G75" s="114">
        <v>263</v>
      </c>
      <c r="H75" s="114">
        <v>256</v>
      </c>
      <c r="I75" s="114">
        <v>260</v>
      </c>
      <c r="J75" s="140">
        <v>260</v>
      </c>
      <c r="K75" s="114">
        <v>-1</v>
      </c>
      <c r="L75" s="116">
        <v>-0.38461538461538464</v>
      </c>
    </row>
    <row r="76" spans="1:12" s="110" customFormat="1" ht="15" customHeight="1" x14ac:dyDescent="0.2">
      <c r="A76" s="120"/>
      <c r="B76" s="119"/>
      <c r="C76" s="258"/>
      <c r="D76" s="267" t="s">
        <v>199</v>
      </c>
      <c r="E76" s="113">
        <v>40.459770114942529</v>
      </c>
      <c r="F76" s="115">
        <v>176</v>
      </c>
      <c r="G76" s="114">
        <v>171</v>
      </c>
      <c r="H76" s="114">
        <v>170</v>
      </c>
      <c r="I76" s="114">
        <v>166</v>
      </c>
      <c r="J76" s="140">
        <v>163</v>
      </c>
      <c r="K76" s="114">
        <v>13</v>
      </c>
      <c r="L76" s="116">
        <v>7.9754601226993866</v>
      </c>
    </row>
    <row r="77" spans="1:12" s="110" customFormat="1" ht="15" customHeight="1" x14ac:dyDescent="0.2">
      <c r="A77" s="534"/>
      <c r="B77" s="119" t="s">
        <v>205</v>
      </c>
      <c r="C77" s="268"/>
      <c r="D77" s="182"/>
      <c r="E77" s="113">
        <v>7.9066254528162023</v>
      </c>
      <c r="F77" s="115">
        <v>5653</v>
      </c>
      <c r="G77" s="114">
        <v>5763</v>
      </c>
      <c r="H77" s="114">
        <v>5780</v>
      </c>
      <c r="I77" s="114">
        <v>5771</v>
      </c>
      <c r="J77" s="140">
        <v>5831</v>
      </c>
      <c r="K77" s="114">
        <v>-178</v>
      </c>
      <c r="L77" s="116">
        <v>-3.052649631281084</v>
      </c>
    </row>
    <row r="78" spans="1:12" s="110" customFormat="1" ht="15" customHeight="1" x14ac:dyDescent="0.2">
      <c r="A78" s="120"/>
      <c r="B78" s="119"/>
      <c r="C78" s="268" t="s">
        <v>106</v>
      </c>
      <c r="D78" s="182"/>
      <c r="E78" s="113">
        <v>54.360516539890327</v>
      </c>
      <c r="F78" s="115">
        <v>3073</v>
      </c>
      <c r="G78" s="114">
        <v>3140</v>
      </c>
      <c r="H78" s="114">
        <v>3149</v>
      </c>
      <c r="I78" s="114">
        <v>3169</v>
      </c>
      <c r="J78" s="140">
        <v>3185</v>
      </c>
      <c r="K78" s="114">
        <v>-112</v>
      </c>
      <c r="L78" s="116">
        <v>-3.5164835164835164</v>
      </c>
    </row>
    <row r="79" spans="1:12" s="110" customFormat="1" ht="15" customHeight="1" x14ac:dyDescent="0.2">
      <c r="A79" s="123"/>
      <c r="B79" s="124"/>
      <c r="C79" s="260" t="s">
        <v>107</v>
      </c>
      <c r="D79" s="261"/>
      <c r="E79" s="125">
        <v>45.639483460109673</v>
      </c>
      <c r="F79" s="143">
        <v>2580</v>
      </c>
      <c r="G79" s="144">
        <v>2623</v>
      </c>
      <c r="H79" s="144">
        <v>2631</v>
      </c>
      <c r="I79" s="144">
        <v>2602</v>
      </c>
      <c r="J79" s="145">
        <v>2646</v>
      </c>
      <c r="K79" s="144">
        <v>-66</v>
      </c>
      <c r="L79" s="146">
        <v>-2.4943310657596371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71497</v>
      </c>
      <c r="E11" s="114">
        <v>72232</v>
      </c>
      <c r="F11" s="114">
        <v>72889</v>
      </c>
      <c r="G11" s="114">
        <v>72992</v>
      </c>
      <c r="H11" s="140">
        <v>73212</v>
      </c>
      <c r="I11" s="115">
        <v>-1715</v>
      </c>
      <c r="J11" s="116">
        <v>-2.3425121564770803</v>
      </c>
    </row>
    <row r="12" spans="1:15" s="110" customFormat="1" ht="24.95" customHeight="1" x14ac:dyDescent="0.2">
      <c r="A12" s="193" t="s">
        <v>132</v>
      </c>
      <c r="B12" s="194" t="s">
        <v>133</v>
      </c>
      <c r="C12" s="113">
        <v>0.26154943564065625</v>
      </c>
      <c r="D12" s="115">
        <v>187</v>
      </c>
      <c r="E12" s="114">
        <v>175</v>
      </c>
      <c r="F12" s="114">
        <v>188</v>
      </c>
      <c r="G12" s="114">
        <v>182</v>
      </c>
      <c r="H12" s="140">
        <v>168</v>
      </c>
      <c r="I12" s="115">
        <v>19</v>
      </c>
      <c r="J12" s="116">
        <v>11.30952380952381</v>
      </c>
    </row>
    <row r="13" spans="1:15" s="110" customFormat="1" ht="24.95" customHeight="1" x14ac:dyDescent="0.2">
      <c r="A13" s="193" t="s">
        <v>134</v>
      </c>
      <c r="B13" s="199" t="s">
        <v>214</v>
      </c>
      <c r="C13" s="113">
        <v>1.2154356126830497</v>
      </c>
      <c r="D13" s="115">
        <v>869</v>
      </c>
      <c r="E13" s="114">
        <v>877</v>
      </c>
      <c r="F13" s="114">
        <v>882</v>
      </c>
      <c r="G13" s="114">
        <v>862</v>
      </c>
      <c r="H13" s="140">
        <v>848</v>
      </c>
      <c r="I13" s="115">
        <v>21</v>
      </c>
      <c r="J13" s="116">
        <v>2.4764150943396226</v>
      </c>
    </row>
    <row r="14" spans="1:15" s="287" customFormat="1" ht="24" customHeight="1" x14ac:dyDescent="0.2">
      <c r="A14" s="193" t="s">
        <v>215</v>
      </c>
      <c r="B14" s="199" t="s">
        <v>137</v>
      </c>
      <c r="C14" s="113">
        <v>33.076912317999358</v>
      </c>
      <c r="D14" s="115">
        <v>23649</v>
      </c>
      <c r="E14" s="114">
        <v>24039</v>
      </c>
      <c r="F14" s="114">
        <v>24439</v>
      </c>
      <c r="G14" s="114">
        <v>24778</v>
      </c>
      <c r="H14" s="140">
        <v>24962</v>
      </c>
      <c r="I14" s="115">
        <v>-1313</v>
      </c>
      <c r="J14" s="116">
        <v>-5.2599951926928936</v>
      </c>
      <c r="K14" s="110"/>
      <c r="L14" s="110"/>
      <c r="M14" s="110"/>
      <c r="N14" s="110"/>
      <c r="O14" s="110"/>
    </row>
    <row r="15" spans="1:15" s="110" customFormat="1" ht="24.75" customHeight="1" x14ac:dyDescent="0.2">
      <c r="A15" s="193" t="s">
        <v>216</v>
      </c>
      <c r="B15" s="199" t="s">
        <v>217</v>
      </c>
      <c r="C15" s="113">
        <v>3.4658796872596054</v>
      </c>
      <c r="D15" s="115">
        <v>2478</v>
      </c>
      <c r="E15" s="114">
        <v>2486</v>
      </c>
      <c r="F15" s="114">
        <v>2506</v>
      </c>
      <c r="G15" s="114">
        <v>2448</v>
      </c>
      <c r="H15" s="140">
        <v>2471</v>
      </c>
      <c r="I15" s="115">
        <v>7</v>
      </c>
      <c r="J15" s="116">
        <v>0.28328611898016998</v>
      </c>
    </row>
    <row r="16" spans="1:15" s="287" customFormat="1" ht="24.95" customHeight="1" x14ac:dyDescent="0.2">
      <c r="A16" s="193" t="s">
        <v>218</v>
      </c>
      <c r="B16" s="199" t="s">
        <v>141</v>
      </c>
      <c r="C16" s="113">
        <v>27.585772829629214</v>
      </c>
      <c r="D16" s="115">
        <v>19723</v>
      </c>
      <c r="E16" s="114">
        <v>20121</v>
      </c>
      <c r="F16" s="114">
        <v>20499</v>
      </c>
      <c r="G16" s="114">
        <v>20945</v>
      </c>
      <c r="H16" s="140">
        <v>21121</v>
      </c>
      <c r="I16" s="115">
        <v>-1398</v>
      </c>
      <c r="J16" s="116">
        <v>-6.6190047819705509</v>
      </c>
      <c r="K16" s="110"/>
      <c r="L16" s="110"/>
      <c r="M16" s="110"/>
      <c r="N16" s="110"/>
      <c r="O16" s="110"/>
    </row>
    <row r="17" spans="1:15" s="110" customFormat="1" ht="24.95" customHeight="1" x14ac:dyDescent="0.2">
      <c r="A17" s="193" t="s">
        <v>219</v>
      </c>
      <c r="B17" s="199" t="s">
        <v>220</v>
      </c>
      <c r="C17" s="113">
        <v>2.0252598011105363</v>
      </c>
      <c r="D17" s="115">
        <v>1448</v>
      </c>
      <c r="E17" s="114">
        <v>1432</v>
      </c>
      <c r="F17" s="114">
        <v>1434</v>
      </c>
      <c r="G17" s="114">
        <v>1385</v>
      </c>
      <c r="H17" s="140">
        <v>1370</v>
      </c>
      <c r="I17" s="115">
        <v>78</v>
      </c>
      <c r="J17" s="116">
        <v>5.6934306569343063</v>
      </c>
    </row>
    <row r="18" spans="1:15" s="287" customFormat="1" ht="24.95" customHeight="1" x14ac:dyDescent="0.2">
      <c r="A18" s="201" t="s">
        <v>144</v>
      </c>
      <c r="B18" s="202" t="s">
        <v>145</v>
      </c>
      <c r="C18" s="113">
        <v>5.1708463292166105</v>
      </c>
      <c r="D18" s="115">
        <v>3697</v>
      </c>
      <c r="E18" s="114">
        <v>3706</v>
      </c>
      <c r="F18" s="114">
        <v>3875</v>
      </c>
      <c r="G18" s="114">
        <v>3726</v>
      </c>
      <c r="H18" s="140">
        <v>3637</v>
      </c>
      <c r="I18" s="115">
        <v>60</v>
      </c>
      <c r="J18" s="116">
        <v>1.6497113005224087</v>
      </c>
      <c r="K18" s="110"/>
      <c r="L18" s="110"/>
      <c r="M18" s="110"/>
      <c r="N18" s="110"/>
      <c r="O18" s="110"/>
    </row>
    <row r="19" spans="1:15" s="110" customFormat="1" ht="24.95" customHeight="1" x14ac:dyDescent="0.2">
      <c r="A19" s="193" t="s">
        <v>146</v>
      </c>
      <c r="B19" s="199" t="s">
        <v>147</v>
      </c>
      <c r="C19" s="113">
        <v>14.162832006937354</v>
      </c>
      <c r="D19" s="115">
        <v>10126</v>
      </c>
      <c r="E19" s="114">
        <v>10221</v>
      </c>
      <c r="F19" s="114">
        <v>10243</v>
      </c>
      <c r="G19" s="114">
        <v>10056</v>
      </c>
      <c r="H19" s="140">
        <v>10082</v>
      </c>
      <c r="I19" s="115">
        <v>44</v>
      </c>
      <c r="J19" s="116">
        <v>0.43642134497123586</v>
      </c>
    </row>
    <row r="20" spans="1:15" s="287" customFormat="1" ht="24.95" customHeight="1" x14ac:dyDescent="0.2">
      <c r="A20" s="193" t="s">
        <v>148</v>
      </c>
      <c r="B20" s="199" t="s">
        <v>149</v>
      </c>
      <c r="C20" s="113">
        <v>5.6030322950613316</v>
      </c>
      <c r="D20" s="115">
        <v>4006</v>
      </c>
      <c r="E20" s="114">
        <v>3982</v>
      </c>
      <c r="F20" s="114">
        <v>3992</v>
      </c>
      <c r="G20" s="114">
        <v>4034</v>
      </c>
      <c r="H20" s="140">
        <v>4055</v>
      </c>
      <c r="I20" s="115">
        <v>-49</v>
      </c>
      <c r="J20" s="116">
        <v>-1.2083847102342786</v>
      </c>
      <c r="K20" s="110"/>
      <c r="L20" s="110"/>
      <c r="M20" s="110"/>
      <c r="N20" s="110"/>
      <c r="O20" s="110"/>
    </row>
    <row r="21" spans="1:15" s="110" customFormat="1" ht="24.95" customHeight="1" x14ac:dyDescent="0.2">
      <c r="A21" s="201" t="s">
        <v>150</v>
      </c>
      <c r="B21" s="202" t="s">
        <v>151</v>
      </c>
      <c r="C21" s="113">
        <v>2.5161894904681317</v>
      </c>
      <c r="D21" s="115">
        <v>1799</v>
      </c>
      <c r="E21" s="114">
        <v>1817</v>
      </c>
      <c r="F21" s="114">
        <v>1869</v>
      </c>
      <c r="G21" s="114">
        <v>1805</v>
      </c>
      <c r="H21" s="140">
        <v>1770</v>
      </c>
      <c r="I21" s="115">
        <v>29</v>
      </c>
      <c r="J21" s="116">
        <v>1.6384180790960452</v>
      </c>
    </row>
    <row r="22" spans="1:15" s="110" customFormat="1" ht="24.95" customHeight="1" x14ac:dyDescent="0.2">
      <c r="A22" s="201" t="s">
        <v>152</v>
      </c>
      <c r="B22" s="199" t="s">
        <v>153</v>
      </c>
      <c r="C22" s="113">
        <v>0.73569520399457322</v>
      </c>
      <c r="D22" s="115">
        <v>526</v>
      </c>
      <c r="E22" s="114">
        <v>526</v>
      </c>
      <c r="F22" s="114">
        <v>557</v>
      </c>
      <c r="G22" s="114">
        <v>551</v>
      </c>
      <c r="H22" s="140">
        <v>545</v>
      </c>
      <c r="I22" s="115">
        <v>-19</v>
      </c>
      <c r="J22" s="116">
        <v>-3.4862385321100917</v>
      </c>
    </row>
    <row r="23" spans="1:15" s="110" customFormat="1" ht="24.95" customHeight="1" x14ac:dyDescent="0.2">
      <c r="A23" s="193" t="s">
        <v>154</v>
      </c>
      <c r="B23" s="199" t="s">
        <v>155</v>
      </c>
      <c r="C23" s="113">
        <v>1.9637187574303816</v>
      </c>
      <c r="D23" s="115">
        <v>1404</v>
      </c>
      <c r="E23" s="114">
        <v>1426</v>
      </c>
      <c r="F23" s="114">
        <v>1436</v>
      </c>
      <c r="G23" s="114">
        <v>1395</v>
      </c>
      <c r="H23" s="140">
        <v>1398</v>
      </c>
      <c r="I23" s="115">
        <v>6</v>
      </c>
      <c r="J23" s="116">
        <v>0.42918454935622319</v>
      </c>
    </row>
    <row r="24" spans="1:15" s="110" customFormat="1" ht="24.95" customHeight="1" x14ac:dyDescent="0.2">
      <c r="A24" s="193" t="s">
        <v>156</v>
      </c>
      <c r="B24" s="199" t="s">
        <v>221</v>
      </c>
      <c r="C24" s="113">
        <v>4.1847909702505</v>
      </c>
      <c r="D24" s="115">
        <v>2992</v>
      </c>
      <c r="E24" s="114">
        <v>2912</v>
      </c>
      <c r="F24" s="114">
        <v>2888</v>
      </c>
      <c r="G24" s="114">
        <v>2808</v>
      </c>
      <c r="H24" s="140">
        <v>2829</v>
      </c>
      <c r="I24" s="115">
        <v>163</v>
      </c>
      <c r="J24" s="116">
        <v>5.7617532697066105</v>
      </c>
    </row>
    <row r="25" spans="1:15" s="110" customFormat="1" ht="24.95" customHeight="1" x14ac:dyDescent="0.2">
      <c r="A25" s="193" t="s">
        <v>222</v>
      </c>
      <c r="B25" s="204" t="s">
        <v>159</v>
      </c>
      <c r="C25" s="113">
        <v>3.5162314502706407</v>
      </c>
      <c r="D25" s="115">
        <v>2514</v>
      </c>
      <c r="E25" s="114">
        <v>2542</v>
      </c>
      <c r="F25" s="114">
        <v>2566</v>
      </c>
      <c r="G25" s="114">
        <v>2510</v>
      </c>
      <c r="H25" s="140">
        <v>2422</v>
      </c>
      <c r="I25" s="115">
        <v>92</v>
      </c>
      <c r="J25" s="116">
        <v>3.7985136251032205</v>
      </c>
    </row>
    <row r="26" spans="1:15" s="110" customFormat="1" ht="24.95" customHeight="1" x14ac:dyDescent="0.2">
      <c r="A26" s="201">
        <v>782.78300000000002</v>
      </c>
      <c r="B26" s="203" t="s">
        <v>160</v>
      </c>
      <c r="C26" s="113">
        <v>3.3441962599829362</v>
      </c>
      <c r="D26" s="115">
        <v>2391</v>
      </c>
      <c r="E26" s="114">
        <v>2675</v>
      </c>
      <c r="F26" s="114">
        <v>2752</v>
      </c>
      <c r="G26" s="114">
        <v>3482</v>
      </c>
      <c r="H26" s="140">
        <v>3655</v>
      </c>
      <c r="I26" s="115">
        <v>-1264</v>
      </c>
      <c r="J26" s="116">
        <v>-34.582763337893297</v>
      </c>
    </row>
    <row r="27" spans="1:15" s="110" customFormat="1" ht="24.95" customHeight="1" x14ac:dyDescent="0.2">
      <c r="A27" s="193" t="s">
        <v>161</v>
      </c>
      <c r="B27" s="199" t="s">
        <v>223</v>
      </c>
      <c r="C27" s="113">
        <v>5.2211980922276462</v>
      </c>
      <c r="D27" s="115">
        <v>3733</v>
      </c>
      <c r="E27" s="114">
        <v>3711</v>
      </c>
      <c r="F27" s="114">
        <v>3741</v>
      </c>
      <c r="G27" s="114">
        <v>3683</v>
      </c>
      <c r="H27" s="140">
        <v>3608</v>
      </c>
      <c r="I27" s="115">
        <v>125</v>
      </c>
      <c r="J27" s="116">
        <v>3.4645232815964522</v>
      </c>
    </row>
    <row r="28" spans="1:15" s="110" customFormat="1" ht="24.95" customHeight="1" x14ac:dyDescent="0.2">
      <c r="A28" s="193" t="s">
        <v>163</v>
      </c>
      <c r="B28" s="199" t="s">
        <v>164</v>
      </c>
      <c r="C28" s="113">
        <v>3.0057205197420869</v>
      </c>
      <c r="D28" s="115">
        <v>2149</v>
      </c>
      <c r="E28" s="114">
        <v>2175</v>
      </c>
      <c r="F28" s="114">
        <v>2153</v>
      </c>
      <c r="G28" s="114">
        <v>1982</v>
      </c>
      <c r="H28" s="140">
        <v>2009</v>
      </c>
      <c r="I28" s="115">
        <v>140</v>
      </c>
      <c r="J28" s="116">
        <v>6.968641114982578</v>
      </c>
    </row>
    <row r="29" spans="1:15" s="110" customFormat="1" ht="24.95" customHeight="1" x14ac:dyDescent="0.2">
      <c r="A29" s="193">
        <v>86</v>
      </c>
      <c r="B29" s="199" t="s">
        <v>165</v>
      </c>
      <c r="C29" s="113">
        <v>6.9303607144355706</v>
      </c>
      <c r="D29" s="115">
        <v>4955</v>
      </c>
      <c r="E29" s="114">
        <v>4932</v>
      </c>
      <c r="F29" s="114">
        <v>4928</v>
      </c>
      <c r="G29" s="114">
        <v>4855</v>
      </c>
      <c r="H29" s="140">
        <v>4806</v>
      </c>
      <c r="I29" s="115">
        <v>149</v>
      </c>
      <c r="J29" s="116">
        <v>3.1002913025384937</v>
      </c>
    </row>
    <row r="30" spans="1:15" s="110" customFormat="1" ht="24.95" customHeight="1" x14ac:dyDescent="0.2">
      <c r="A30" s="193">
        <v>87.88</v>
      </c>
      <c r="B30" s="204" t="s">
        <v>166</v>
      </c>
      <c r="C30" s="113">
        <v>6.7527308838133067</v>
      </c>
      <c r="D30" s="115">
        <v>4828</v>
      </c>
      <c r="E30" s="114">
        <v>4858</v>
      </c>
      <c r="F30" s="114">
        <v>4705</v>
      </c>
      <c r="G30" s="114">
        <v>4630</v>
      </c>
      <c r="H30" s="140">
        <v>4774</v>
      </c>
      <c r="I30" s="115">
        <v>54</v>
      </c>
      <c r="J30" s="116">
        <v>1.1311269375785504</v>
      </c>
    </row>
    <row r="31" spans="1:15" s="110" customFormat="1" ht="24.95" customHeight="1" x14ac:dyDescent="0.2">
      <c r="A31" s="193" t="s">
        <v>167</v>
      </c>
      <c r="B31" s="199" t="s">
        <v>168</v>
      </c>
      <c r="C31" s="113">
        <v>2.3329650195113083</v>
      </c>
      <c r="D31" s="115">
        <v>1668</v>
      </c>
      <c r="E31" s="114">
        <v>1654</v>
      </c>
      <c r="F31" s="114">
        <v>1671</v>
      </c>
      <c r="G31" s="114">
        <v>1650</v>
      </c>
      <c r="H31" s="140">
        <v>1641</v>
      </c>
      <c r="I31" s="115">
        <v>27</v>
      </c>
      <c r="J31" s="116">
        <v>1.6453382084095065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0.26154943564065625</v>
      </c>
      <c r="D34" s="115">
        <v>187</v>
      </c>
      <c r="E34" s="114">
        <v>175</v>
      </c>
      <c r="F34" s="114">
        <v>188</v>
      </c>
      <c r="G34" s="114">
        <v>182</v>
      </c>
      <c r="H34" s="140">
        <v>168</v>
      </c>
      <c r="I34" s="115">
        <v>19</v>
      </c>
      <c r="J34" s="116">
        <v>11.30952380952381</v>
      </c>
    </row>
    <row r="35" spans="1:10" s="110" customFormat="1" ht="24.95" customHeight="1" x14ac:dyDescent="0.2">
      <c r="A35" s="292" t="s">
        <v>171</v>
      </c>
      <c r="B35" s="293" t="s">
        <v>172</v>
      </c>
      <c r="C35" s="113">
        <v>39.463194259899019</v>
      </c>
      <c r="D35" s="115">
        <v>28215</v>
      </c>
      <c r="E35" s="114">
        <v>28622</v>
      </c>
      <c r="F35" s="114">
        <v>29196</v>
      </c>
      <c r="G35" s="114">
        <v>29366</v>
      </c>
      <c r="H35" s="140">
        <v>29447</v>
      </c>
      <c r="I35" s="115">
        <v>-1232</v>
      </c>
      <c r="J35" s="116">
        <v>-4.1837878221890179</v>
      </c>
    </row>
    <row r="36" spans="1:10" s="110" customFormat="1" ht="24.95" customHeight="1" x14ac:dyDescent="0.2">
      <c r="A36" s="294" t="s">
        <v>173</v>
      </c>
      <c r="B36" s="295" t="s">
        <v>174</v>
      </c>
      <c r="C36" s="125">
        <v>60.269661664125771</v>
      </c>
      <c r="D36" s="143">
        <v>43091</v>
      </c>
      <c r="E36" s="144">
        <v>43431</v>
      </c>
      <c r="F36" s="144">
        <v>43501</v>
      </c>
      <c r="G36" s="144">
        <v>43441</v>
      </c>
      <c r="H36" s="145">
        <v>43594</v>
      </c>
      <c r="I36" s="143">
        <v>-503</v>
      </c>
      <c r="J36" s="146">
        <v>-1.1538285085103455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2020-09-25T12:26:09Z</dcterms:created>
  <dcterms:modified xsi:type="dcterms:W3CDTF">2020-09-28T08:12:34Z</dcterms:modified>
</cp:coreProperties>
</file>