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I42" i="24"/>
  <c r="F42" i="24"/>
  <c r="D42" i="24"/>
  <c r="C42" i="24"/>
  <c r="M42" i="24" s="1"/>
  <c r="B42" i="24"/>
  <c r="K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L26" i="24" s="1"/>
  <c r="C25" i="24"/>
  <c r="C24" i="24"/>
  <c r="C23" i="24"/>
  <c r="C22" i="24"/>
  <c r="C21" i="24"/>
  <c r="C20" i="24"/>
  <c r="C19" i="24"/>
  <c r="C18" i="24"/>
  <c r="C17" i="24"/>
  <c r="C16" i="24"/>
  <c r="C15" i="24"/>
  <c r="C9" i="24"/>
  <c r="C8" i="24"/>
  <c r="C7" i="24"/>
  <c r="B38" i="24"/>
  <c r="B37" i="24"/>
  <c r="B35" i="24"/>
  <c r="B34" i="24"/>
  <c r="B33" i="24"/>
  <c r="B32" i="24"/>
  <c r="B31" i="24"/>
  <c r="B30" i="24"/>
  <c r="B29" i="24"/>
  <c r="H29" i="24" s="1"/>
  <c r="B28" i="24"/>
  <c r="B27" i="24"/>
  <c r="B26" i="24"/>
  <c r="B25" i="24"/>
  <c r="B24" i="24"/>
  <c r="B23" i="24"/>
  <c r="B22" i="24"/>
  <c r="B21" i="24"/>
  <c r="B20" i="24"/>
  <c r="B19" i="24"/>
  <c r="B18" i="24"/>
  <c r="B17" i="24"/>
  <c r="B16" i="24"/>
  <c r="B15" i="24"/>
  <c r="B9" i="24"/>
  <c r="B8" i="24"/>
  <c r="B7" i="24"/>
  <c r="F23" i="24" l="1"/>
  <c r="D23" i="24"/>
  <c r="J23" i="24"/>
  <c r="H23" i="24"/>
  <c r="K23" i="24"/>
  <c r="F9" i="24"/>
  <c r="D9" i="24"/>
  <c r="J9" i="24"/>
  <c r="K9" i="24"/>
  <c r="H9" i="24"/>
  <c r="G7" i="24"/>
  <c r="M7" i="24"/>
  <c r="E7" i="24"/>
  <c r="L7" i="24"/>
  <c r="I7" i="24"/>
  <c r="F7" i="24"/>
  <c r="D7" i="24"/>
  <c r="J7" i="24"/>
  <c r="K7" i="24"/>
  <c r="H7" i="24"/>
  <c r="F35" i="24"/>
  <c r="D35" i="24"/>
  <c r="J35" i="24"/>
  <c r="K35" i="24"/>
  <c r="H35" i="24"/>
  <c r="K16" i="24"/>
  <c r="J16" i="24"/>
  <c r="H16" i="24"/>
  <c r="F16" i="24"/>
  <c r="K26" i="24"/>
  <c r="J26" i="24"/>
  <c r="H26" i="24"/>
  <c r="F26" i="24"/>
  <c r="D26" i="24"/>
  <c r="K32" i="24"/>
  <c r="J32" i="24"/>
  <c r="H32" i="24"/>
  <c r="F32" i="24"/>
  <c r="G9" i="24"/>
  <c r="M9" i="24"/>
  <c r="E9" i="24"/>
  <c r="L9" i="24"/>
  <c r="I9" i="24"/>
  <c r="I20" i="24"/>
  <c r="M20" i="24"/>
  <c r="E20" i="24"/>
  <c r="L20" i="24"/>
  <c r="G20" i="24"/>
  <c r="G33" i="24"/>
  <c r="M33" i="24"/>
  <c r="E33" i="24"/>
  <c r="L33" i="24"/>
  <c r="I33" i="24"/>
  <c r="M38" i="24"/>
  <c r="E38" i="24"/>
  <c r="L38" i="24"/>
  <c r="G38" i="24"/>
  <c r="I38" i="24"/>
  <c r="K58" i="24"/>
  <c r="J58" i="24"/>
  <c r="I58" i="24"/>
  <c r="I16" i="24"/>
  <c r="M16" i="24"/>
  <c r="E16" i="24"/>
  <c r="L16" i="24"/>
  <c r="G16" i="24"/>
  <c r="F29" i="24"/>
  <c r="D29" i="24"/>
  <c r="J29" i="24"/>
  <c r="K29" i="24"/>
  <c r="C14" i="24"/>
  <c r="C6" i="24"/>
  <c r="G27" i="24"/>
  <c r="M27" i="24"/>
  <c r="E27" i="24"/>
  <c r="L27" i="24"/>
  <c r="I27" i="24"/>
  <c r="D32" i="24"/>
  <c r="I26" i="24"/>
  <c r="M26" i="24"/>
  <c r="E26" i="24"/>
  <c r="G26" i="24"/>
  <c r="F17" i="24"/>
  <c r="D17" i="24"/>
  <c r="J17" i="24"/>
  <c r="K17" i="24"/>
  <c r="H17" i="24"/>
  <c r="K20" i="24"/>
  <c r="J20" i="24"/>
  <c r="H20" i="24"/>
  <c r="F20" i="24"/>
  <c r="D20" i="24"/>
  <c r="F33" i="24"/>
  <c r="D33" i="24"/>
  <c r="J33" i="24"/>
  <c r="K33" i="24"/>
  <c r="H33" i="24"/>
  <c r="H37" i="24"/>
  <c r="F37" i="24"/>
  <c r="D37" i="24"/>
  <c r="K37" i="24"/>
  <c r="G17" i="24"/>
  <c r="M17" i="24"/>
  <c r="E17" i="24"/>
  <c r="L17" i="24"/>
  <c r="I17" i="24"/>
  <c r="G21" i="24"/>
  <c r="M21" i="24"/>
  <c r="E21" i="24"/>
  <c r="L21" i="24"/>
  <c r="I21" i="24"/>
  <c r="I24" i="24"/>
  <c r="M24" i="24"/>
  <c r="E24" i="24"/>
  <c r="L24" i="24"/>
  <c r="G24" i="24"/>
  <c r="G31" i="24"/>
  <c r="M31" i="24"/>
  <c r="E31" i="24"/>
  <c r="L31" i="24"/>
  <c r="I31" i="24"/>
  <c r="I34" i="24"/>
  <c r="M34" i="24"/>
  <c r="E34" i="24"/>
  <c r="G34" i="24"/>
  <c r="C45" i="24"/>
  <c r="C39" i="24"/>
  <c r="L34" i="24"/>
  <c r="K74" i="24"/>
  <c r="J74" i="24"/>
  <c r="I74" i="24"/>
  <c r="B39" i="24"/>
  <c r="B45" i="24"/>
  <c r="K8" i="24"/>
  <c r="J8" i="24"/>
  <c r="H8" i="24"/>
  <c r="F8" i="24"/>
  <c r="D8" i="24"/>
  <c r="B14" i="24"/>
  <c r="B6" i="24"/>
  <c r="F27" i="24"/>
  <c r="D27" i="24"/>
  <c r="J27" i="24"/>
  <c r="K27" i="24"/>
  <c r="H27" i="24"/>
  <c r="K30" i="24"/>
  <c r="J30" i="24"/>
  <c r="H30" i="24"/>
  <c r="F30" i="24"/>
  <c r="D30" i="24"/>
  <c r="I28" i="24"/>
  <c r="M28" i="24"/>
  <c r="E28" i="24"/>
  <c r="L28" i="24"/>
  <c r="G28" i="24"/>
  <c r="D16" i="24"/>
  <c r="K22" i="24"/>
  <c r="J22" i="24"/>
  <c r="H22" i="24"/>
  <c r="F22" i="24"/>
  <c r="D22" i="24"/>
  <c r="K18" i="24"/>
  <c r="J18" i="24"/>
  <c r="H18" i="24"/>
  <c r="F18" i="24"/>
  <c r="D18" i="24"/>
  <c r="K24" i="24"/>
  <c r="J24" i="24"/>
  <c r="H24" i="24"/>
  <c r="F24" i="24"/>
  <c r="K34" i="24"/>
  <c r="J34" i="24"/>
  <c r="H34" i="24"/>
  <c r="F34" i="24"/>
  <c r="D34" i="24"/>
  <c r="G15" i="24"/>
  <c r="M15" i="24"/>
  <c r="E15" i="24"/>
  <c r="L15" i="24"/>
  <c r="I15" i="24"/>
  <c r="I18" i="24"/>
  <c r="M18" i="24"/>
  <c r="E18" i="24"/>
  <c r="G18" i="24"/>
  <c r="I22" i="24"/>
  <c r="M22" i="24"/>
  <c r="E22" i="24"/>
  <c r="L22" i="24"/>
  <c r="G22" i="24"/>
  <c r="G35" i="24"/>
  <c r="M35" i="24"/>
  <c r="E35" i="24"/>
  <c r="L35" i="24"/>
  <c r="I35" i="24"/>
  <c r="L18" i="24"/>
  <c r="F19" i="24"/>
  <c r="D19" i="24"/>
  <c r="J19" i="24"/>
  <c r="K19" i="24"/>
  <c r="H19" i="24"/>
  <c r="I30" i="24"/>
  <c r="M30" i="24"/>
  <c r="E30" i="24"/>
  <c r="L30" i="24"/>
  <c r="G30" i="24"/>
  <c r="F21" i="24"/>
  <c r="D21" i="24"/>
  <c r="J21" i="24"/>
  <c r="K21" i="24"/>
  <c r="D38" i="24"/>
  <c r="K38" i="24"/>
  <c r="J38" i="24"/>
  <c r="H38" i="24"/>
  <c r="F38" i="24"/>
  <c r="G25" i="24"/>
  <c r="M25" i="24"/>
  <c r="E25" i="24"/>
  <c r="L25" i="24"/>
  <c r="I25" i="24"/>
  <c r="G29" i="24"/>
  <c r="M29" i="24"/>
  <c r="E29" i="24"/>
  <c r="L29" i="24"/>
  <c r="I29" i="24"/>
  <c r="I32" i="24"/>
  <c r="M32" i="24"/>
  <c r="E32" i="24"/>
  <c r="L32" i="24"/>
  <c r="G32" i="24"/>
  <c r="H21" i="24"/>
  <c r="J37" i="24"/>
  <c r="K66" i="24"/>
  <c r="J66" i="24"/>
  <c r="I66" i="24"/>
  <c r="I8" i="24"/>
  <c r="M8" i="24"/>
  <c r="E8" i="24"/>
  <c r="L8" i="24"/>
  <c r="G8" i="24"/>
  <c r="G23" i="24"/>
  <c r="M23" i="24"/>
  <c r="E23" i="24"/>
  <c r="L23" i="24"/>
  <c r="I23" i="24"/>
  <c r="F15" i="24"/>
  <c r="D15" i="24"/>
  <c r="J15" i="24"/>
  <c r="H15" i="24"/>
  <c r="K15" i="24"/>
  <c r="F25" i="24"/>
  <c r="D25" i="24"/>
  <c r="J25" i="24"/>
  <c r="K25" i="24"/>
  <c r="H25" i="24"/>
  <c r="K28" i="24"/>
  <c r="J28" i="24"/>
  <c r="H28" i="24"/>
  <c r="F28" i="24"/>
  <c r="D28" i="24"/>
  <c r="F31" i="24"/>
  <c r="D31" i="24"/>
  <c r="J31" i="24"/>
  <c r="H31" i="24"/>
  <c r="K31" i="24"/>
  <c r="G19" i="24"/>
  <c r="M19" i="24"/>
  <c r="E19" i="24"/>
  <c r="L19" i="24"/>
  <c r="I19" i="24"/>
  <c r="I37" i="24"/>
  <c r="G37" i="24"/>
  <c r="L37" i="24"/>
  <c r="M37" i="24"/>
  <c r="E37" i="24"/>
  <c r="D24" i="24"/>
  <c r="I77" i="24"/>
  <c r="H41" i="24"/>
  <c r="F41" i="24"/>
  <c r="D41" i="24"/>
  <c r="K41"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J75" i="24"/>
  <c r="K56" i="24"/>
  <c r="J56" i="24"/>
  <c r="K64" i="24"/>
  <c r="J64" i="24"/>
  <c r="K72" i="24"/>
  <c r="J72" i="24"/>
  <c r="G40" i="24"/>
  <c r="G42" i="24"/>
  <c r="G44" i="24"/>
  <c r="H40" i="24"/>
  <c r="L41" i="24"/>
  <c r="H42" i="24"/>
  <c r="L43" i="24"/>
  <c r="H44" i="24"/>
  <c r="J42" i="24"/>
  <c r="J44" i="24"/>
  <c r="E40" i="24"/>
  <c r="E42" i="24"/>
  <c r="E44" i="24"/>
  <c r="I6" i="24" l="1"/>
  <c r="M6" i="24"/>
  <c r="E6" i="24"/>
  <c r="G6" i="24"/>
  <c r="L6" i="24"/>
  <c r="I39" i="24"/>
  <c r="G39" i="24"/>
  <c r="L39" i="24"/>
  <c r="E39" i="24"/>
  <c r="M39" i="24"/>
  <c r="I14" i="24"/>
  <c r="M14" i="24"/>
  <c r="E14" i="24"/>
  <c r="L14" i="24"/>
  <c r="G14" i="24"/>
  <c r="I45" i="24"/>
  <c r="G45" i="24"/>
  <c r="M45" i="24"/>
  <c r="E45" i="24"/>
  <c r="L45" i="24"/>
  <c r="H45" i="24"/>
  <c r="F45" i="24"/>
  <c r="D45" i="24"/>
  <c r="K45" i="24"/>
  <c r="J45" i="24"/>
  <c r="K6" i="24"/>
  <c r="J6" i="24"/>
  <c r="H6" i="24"/>
  <c r="F6" i="24"/>
  <c r="D6" i="24"/>
  <c r="H39" i="24"/>
  <c r="F39" i="24"/>
  <c r="D39" i="24"/>
  <c r="K39" i="24"/>
  <c r="J39" i="24"/>
  <c r="K14" i="24"/>
  <c r="J14" i="24"/>
  <c r="H14" i="24"/>
  <c r="F14" i="24"/>
  <c r="D14" i="24"/>
  <c r="I78" i="24"/>
  <c r="I79" i="24"/>
  <c r="J77" i="24"/>
  <c r="K77" i="24"/>
  <c r="I82" i="24" l="1"/>
  <c r="K79" i="24"/>
  <c r="I81" i="24" s="1"/>
  <c r="K78" i="24"/>
  <c r="J79" i="24"/>
  <c r="J78" i="24"/>
  <c r="I83" i="24" s="1"/>
</calcChain>
</file>

<file path=xl/sharedStrings.xml><?xml version="1.0" encoding="utf-8"?>
<sst xmlns="http://schemas.openxmlformats.org/spreadsheetml/2006/main" count="1669" uniqueCount="522">
  <si>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</si>
  <si>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</si>
  <si>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</si>
  <si>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</si>
  <si>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</si>
  <si>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</si>
  <si>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</si>
  <si>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</si>
  <si>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</si>
  <si>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</si>
  <si>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</si>
  <si>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</si>
  <si>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</si>
  <si>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Saarpfalz-Kreis (10045)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</si>
  <si>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</si>
  <si>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</si>
  <si>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</si>
  <si>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</si>
  <si>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</si>
  <si>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</si>
  <si>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</si>
  <si>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</si>
  <si>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</si>
  <si>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</si>
  <si>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</si>
  <si>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</si>
  <si>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</si>
  <si>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</si>
  <si>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</si>
  <si>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</si>
  <si>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</si>
  <si>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</si>
  <si>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</si>
  <si>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</si>
  <si>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</si>
  <si>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</si>
  <si>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</si>
  <si>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</si>
  <si>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</si>
  <si>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</si>
  <si>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</si>
  <si>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</si>
  <si>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</si>
  <si>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</si>
  <si>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</si>
  <si>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</si>
  <si>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</si>
  <si>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</si>
  <si>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</si>
  <si>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</si>
  <si>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</si>
  <si>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</si>
  <si>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</si>
  <si>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</si>
  <si>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</si>
  <si>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</si>
  <si>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</si>
  <si>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</si>
  <si>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</si>
  <si>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</si>
  <si>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</si>
  <si>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</si>
  <si>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</si>
  <si>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</si>
  <si>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</si>
  <si>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</si>
  <si>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</si>
  <si>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</si>
  <si>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</si>
  <si>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</si>
  <si>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</si>
  <si>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</si>
  <si>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</si>
  <si>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</si>
  <si>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</si>
  <si>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</si>
  <si>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</si>
  <si>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</si>
  <si>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</si>
  <si>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</si>
  <si>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</si>
  <si>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</si>
  <si>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</si>
  <si>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</si>
  <si>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</si>
  <si>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</si>
  <si>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</si>
  <si>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</si>
  <si>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</si>
  <si>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</si>
  <si>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</si>
  <si>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</si>
  <si>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Saarpfalz-Kreis (10045);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</si>
  <si>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</si>
  <si>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</si>
  <si>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</si>
  <si>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</si>
  <si>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</si>
  <si>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</si>
  <si>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</si>
  <si>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</si>
  <si>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</si>
  <si>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</si>
  <si>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</si>
  <si>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</si>
  <si>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</si>
  <si>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</si>
  <si>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</si>
  <si>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</si>
  <si>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</si>
  <si>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</si>
  <si>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</si>
  <si>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</si>
  <si>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</si>
  <si>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</si>
  <si>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</si>
  <si>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</si>
  <si>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</si>
  <si>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</si>
  <si>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</si>
  <si>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</si>
  <si>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</si>
  <si>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</si>
  <si>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</si>
  <si>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</si>
  <si>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</si>
  <si>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</si>
  <si>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</si>
  <si>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</si>
  <si>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</si>
  <si>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</si>
  <si>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</si>
  <si>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</si>
  <si>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</si>
  <si>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</si>
  <si>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</si>
  <si>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</si>
  <si>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</si>
  <si>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</si>
  <si>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</si>
  <si>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</si>
  <si>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</si>
  <si>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</si>
  <si>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</si>
  <si>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</si>
  <si>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</si>
  <si>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</si>
  <si>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</si>
  <si>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</si>
  <si>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</si>
  <si>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</si>
  <si>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</si>
  <si>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</si>
  <si>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</si>
  <si>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</si>
  <si>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</si>
  <si>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</si>
  <si>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</si>
  <si>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</si>
  <si>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</si>
  <si>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</si>
  <si>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</si>
  <si>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</si>
  <si>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</si>
  <si>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</si>
  <si>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</si>
  <si>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</si>
  <si>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</si>
  <si>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</si>
  <si>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</si>
  <si>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</si>
  <si>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</si>
  <si>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</si>
  <si>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</si>
  <si>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</si>
  <si>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</si>
  <si>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</si>
  <si>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</si>
  <si>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</si>
  <si>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</si>
  <si>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</si>
  <si>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</si>
  <si>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</si>
  <si>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Saarpfalz-Kreis (10045)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</si>
  <si>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</si>
  <si>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</si>
  <si>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</si>
  <si>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</si>
  <si>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</si>
  <si>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</si>
  <si>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</si>
  <si>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</si>
  <si>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</si>
  <si>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</si>
  <si>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</si>
  <si>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</si>
  <si>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</si>
  <si>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</si>
  <si>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</si>
  <si>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</si>
  <si>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</si>
  <si>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</si>
  <si>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</si>
  <si>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</si>
  <si>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</si>
  <si>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</si>
  <si>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</si>
  <si>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</si>
  <si>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</si>
  <si>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</si>
  <si>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</si>
  <si>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</si>
  <si>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</si>
  <si>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</si>
  <si>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</si>
  <si>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</si>
  <si>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</si>
  <si>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</si>
  <si>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</si>
  <si>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</si>
  <si>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</si>
  <si>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</si>
  <si>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</si>
  <si>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</si>
  <si>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</si>
  <si>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</si>
  <si>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</si>
  <si>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</si>
  <si>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</si>
  <si>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</si>
  <si>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</si>
  <si>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</si>
  <si>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</si>
  <si>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</si>
  <si>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</si>
  <si>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</si>
  <si>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</si>
  <si>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</si>
  <si>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</si>
  <si>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</si>
  <si>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</si>
  <si>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</si>
  <si>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</si>
  <si>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</si>
  <si>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</si>
  <si>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</si>
  <si>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</si>
  <si>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</si>
  <si>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</si>
  <si>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</si>
  <si>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</si>
  <si>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</si>
  <si>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</si>
  <si>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</si>
  <si>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</si>
  <si>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</si>
  <si>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</si>
  <si>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</si>
  <si>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</si>
  <si>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</si>
  <si>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</si>
  <si>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</si>
  <si>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</si>
  <si>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</si>
  <si>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</si>
  <si>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</si>
  <si>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</si>
  <si>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</si>
  <si>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</si>
  <si>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</si>
  <si>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</si>
  <si>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</si>
  <si>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</si>
  <si>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</si>
  <si>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</si>
  <si>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</si>
  <si>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</si>
  <si>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</si>
  <si>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</si>
  <si>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</si>
  <si>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</si>
  <si>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</si>
  <si>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</si>
  <si>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</si>
  <si>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</si>
  <si>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</si>
  <si>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</si>
  <si>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</si>
  <si>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</si>
  <si>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</si>
  <si>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</si>
  <si>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</si>
  <si>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</si>
  <si>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</si>
  <si>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</si>
  <si>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</si>
  <si>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</si>
  <si>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</si>
  <si>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</si>
  <si>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</si>
  <si>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</si>
  <si>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</si>
  <si>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</si>
  <si>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</si>
  <si>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</si>
  <si>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</si>
  <si>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</si>
  <si>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</si>
  <si>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</si>
  <si>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</si>
  <si>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</si>
  <si>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</si>
  <si>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</si>
  <si>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</si>
  <si>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</si>
  <si>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</si>
  <si>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</si>
  <si>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</si>
  <si>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</si>
  <si>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</si>
  <si>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</si>
  <si>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</si>
  <si>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</si>
  <si>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</si>
  <si>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</si>
  <si>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</si>
  <si>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</si>
  <si>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</si>
  <si>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</si>
  <si>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</si>
  <si>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</si>
  <si>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</si>
  <si>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</si>
  <si>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</si>
  <si>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</si>
  <si>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</si>
  <si>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</si>
  <si>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</si>
  <si>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</si>
  <si>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</si>
  <si>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</si>
  <si>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</si>
  <si>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</si>
  <si>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</si>
  <si>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</si>
  <si>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</si>
  <si>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</si>
  <si>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</si>
  <si>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</si>
  <si>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</si>
  <si>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</si>
  <si>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</si>
  <si>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</si>
  <si>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</si>
  <si>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</si>
  <si>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</si>
  <si>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</si>
  <si>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</si>
  <si>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</si>
  <si>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</si>
  <si>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</si>
  <si>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</si>
  <si>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</si>
  <si>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</si>
  <si>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</si>
  <si>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</si>
  <si>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</si>
  <si>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</si>
  <si>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</si>
  <si>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</si>
  <si>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</si>
  <si>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</si>
  <si>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</si>
  <si>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Saarpfalz-Kreis (10045);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</si>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</sst>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{60DFDA17-0A3D-40D7-B91B-B8916F22D02F}</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1B91-4AAA-A41F-7A69EACC2DD4}"/>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{368CF734-1289-46C0-B22D-ABF056AE06E8}</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1B91-4AAA-A41F-7A69EACC2DD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{B3A37C8C-4F70-42EB-B528-F6DD4FAC02A9}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B91-4AAA-A41F-7A69EACC2DD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{6987268E-B771-4F05-8C56-24B332F7547B}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B91-4AAA-A41F-7A69EACC2DD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-7.9614246443646633E-2</c:v>
                </c:pt>
                <c:pt idx="1">
                  <c:v>-0.20180321762601858</c:v>
                </c:pt>
                <c:pt idx="2">
                  <c:v>1.1186464311118853</c:v>
                </c:pt>
                <c:pt idx="3">
                  <c:v>1.0875687030768</c:v>
                </c:pt>
              </c:numCache>
            </c:numRef>
          </c:val>
          <c:extLst>
            <c:ext xmlns:c16="http://schemas.microsoft.com/office/drawing/2014/chart" uri="{C3380CC4-5D6E-409C-BE32-E72D297353CC}">
              <c16:uniqueId val="{00000004-1B91-4AAA-A41F-7A69EACC2DD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{33B6D14D-023A-4824-A5DE-6A76C4E8081F}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B91-4AAA-A41F-7A69EACC2DD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{0311A326-5222-4114-83C8-2C807E521EB1}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B91-4AAA-A41F-7A69EACC2DD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{091E3369-59CF-47E9-BB5A-C2A84C9FB337}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B91-4AAA-A41F-7A69EACC2DD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{5E79578D-5F40-4847-BE99-BF2E24705F37}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B91-4AAA-A41F-7A69EACC2D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B91-4AAA-A41F-7A69EACC2DD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B91-4AAA-A41F-7A69EACC2DD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{628D4C2A-306D-4FBA-95CA-3C8119599629}</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6D5E-4A61-A61E-25DFF5BE011B}"/>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{F6AD9633-D80D-4A07-9E69-1DEDC9CFB7A8}</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6D5E-4A61-A61E-25DFF5BE011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{C964712A-76F7-44EC-A7C5-3EB857D31A29}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D5E-4A61-A61E-25DFF5BE011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{015512EF-DB55-453F-9455-7B5547EAA9C0}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D5E-4A61-A61E-25DFF5BE01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-3.419516263552961</c:v>
                </c:pt>
                <c:pt idx="1">
                  <c:v>-4.2268774619623501</c:v>
                </c:pt>
                <c:pt idx="2">
                  <c:v>-2.7637010795899166</c:v>
                </c:pt>
                <c:pt idx="3">
                  <c:v>-2.8655893304673015</c:v>
                </c:pt>
              </c:numCache>
            </c:numRef>
          </c:val>
          <c:extLst>
            <c:ext xmlns:c16="http://schemas.microsoft.com/office/drawing/2014/chart" uri="{C3380CC4-5D6E-409C-BE32-E72D297353CC}">
              <c16:uniqueId val="{00000004-6D5E-4A61-A61E-25DFF5BE011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{4AAB14C2-AAAB-4186-A5D2-7999A028ED89}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D5E-4A61-A61E-25DFF5BE011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{89DB3E3B-4962-4DD6-9FBD-3B438FD880D4}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D5E-4A61-A61E-25DFF5BE011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{944428F0-77BF-4C88-9393-2A465490B526}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D5E-4A61-A61E-25DFF5BE011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{E295B3F5-759B-4B8B-AC8B-5A9C3D97F21A}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D5E-4A61-A61E-25DFF5BE01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D5E-4A61-A61E-25DFF5BE011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D5E-4A61-A61E-25DFF5BE011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{8F6833FD-01D2-4F16-8D4F-40C34C707434}</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58BA-4E45-919C-35CBDB6954BA}"/>
                </c:ext>
              </c:extLst>
            </c:dLbl>
            <c:dLbl>
              <c:idx val="1"/>
              <c:tx>
                <c:strRef>
                  <c:f>Daten_Diagramme!$D$15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{7CCF6840-4849-4740-B459-6A6B500F9672}</c15:txfldGUID>
                      <c15:f>Daten_Diagramme!$D$15</c15:f>
                      <c15:dlblFieldTableCache>
                        <c:ptCount val="1"/>
                        <c:pt idx="0">
                          <c:v>-4.1</c:v>
                        </c:pt>
                      </c15:dlblFieldTableCache>
                    </c15:dlblFTEntry>
                  </c15:dlblFieldTable>
                  <c15:showDataLabelsRange val="0"/>
                </c:ext>
                <c:ext xmlns:c16="http://schemas.microsoft.com/office/drawing/2014/chart" uri="{C3380CC4-5D6E-409C-BE32-E72D297353CC}">
                  <c16:uniqueId val="{00000001-58BA-4E45-919C-35CBDB6954BA}"/>
                </c:ext>
              </c:extLst>
            </c:dLbl>
            <c:dLbl>
              <c:idx val="2"/>
              <c:tx>
                <c:strRef>
                  <c:f>Daten_Diagramme!$D$16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{B6CD5EDF-8D05-4B1E-8DDE-727A00F18F09}</c15:txfldGUID>
                      <c15:f>Daten_Diagramme!$D$16</c15:f>
                      <c15:dlblFieldTableCache>
                        <c:ptCount val="1"/>
                        <c:pt idx="0">
                          <c:v>2.7</c:v>
                        </c:pt>
                      </c15:dlblFieldTableCache>
                    </c15:dlblFTEntry>
                  </c15:dlblFieldTable>
                  <c15:showDataLabelsRange val="0"/>
                </c:ext>
                <c:ext xmlns:c16="http://schemas.microsoft.com/office/drawing/2014/chart" uri="{C3380CC4-5D6E-409C-BE32-E72D297353CC}">
                  <c16:uniqueId val="{00000002-58BA-4E45-919C-35CBDB6954BA}"/>
                </c:ext>
              </c:extLst>
            </c:dLbl>
            <c:dLbl>
              <c:idx val="3"/>
              <c:tx>
                <c:strRef>
                  <c:f>Daten_Diagramme!$D$17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{514EEB44-7E98-4E7D-B0F9-49C42C509C35}</c15:txfldGUID>
                      <c15:f>Daten_Diagramme!$D$17</c15:f>
                      <c15:dlblFieldTableCache>
                        <c:ptCount val="1"/>
                        <c:pt idx="0">
                          <c:v>-4.3</c:v>
                        </c:pt>
                      </c15:dlblFieldTableCache>
                    </c15:dlblFTEntry>
                  </c15:dlblFieldTable>
                  <c15:showDataLabelsRange val="0"/>
                </c:ext>
                <c:ext xmlns:c16="http://schemas.microsoft.com/office/drawing/2014/chart" uri="{C3380CC4-5D6E-409C-BE32-E72D297353CC}">
                  <c16:uniqueId val="{00000003-58BA-4E45-919C-35CBDB6954BA}"/>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{B93AD47E-A93C-4EA5-82C8-0F9368B14995}</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58BA-4E45-919C-35CBDB6954BA}"/>
                </c:ext>
              </c:extLst>
            </c:dLbl>
            <c:dLbl>
              <c:idx val="5"/>
              <c:tx>
                <c:strRef>
                  <c:f>Daten_Diagramme!$D$19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{C237EF05-0DD4-4F37-BD67-0C3EE595A7B4}</c15:txfldGUID>
                      <c15:f>Daten_Diagramme!$D$19</c15:f>
                      <c15:dlblFieldTableCache>
                        <c:ptCount val="1"/>
                        <c:pt idx="0">
                          <c:v>-5.2</c:v>
                        </c:pt>
                      </c15:dlblFieldTableCache>
                    </c15:dlblFTEntry>
                  </c15:dlblFieldTable>
                  <c15:showDataLabelsRange val="0"/>
                </c:ext>
                <c:ext xmlns:c16="http://schemas.microsoft.com/office/drawing/2014/chart" uri="{C3380CC4-5D6E-409C-BE32-E72D297353CC}">
                  <c16:uniqueId val="{00000005-58BA-4E45-919C-35CBDB6954BA}"/>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{141627CB-BA85-42D9-B8F4-2515E505B084}</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58BA-4E45-919C-35CBDB6954BA}"/>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{15646132-0006-42F8-838B-FA6284B5B248}</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58BA-4E45-919C-35CBDB6954BA}"/>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{DC366EAC-B103-4A3F-9D5A-E0F44F0F770A}</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58BA-4E45-919C-35CBDB6954BA}"/>
                </c:ext>
              </c:extLst>
            </c:dLbl>
            <c:dLbl>
              <c:idx val="9"/>
              <c:tx>
                <c:strRef>
                  <c:f>Daten_Diagramme!$D$23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{14F57868-7ACF-4E7D-8481-BC9D935C3D31}</c15:txfldGUID>
                      <c15:f>Daten_Diagramme!$D$23</c15:f>
                      <c15:dlblFieldTableCache>
                        <c:ptCount val="1"/>
                        <c:pt idx="0">
                          <c:v>-5.0</c:v>
                        </c:pt>
                      </c15:dlblFieldTableCache>
                    </c15:dlblFTEntry>
                  </c15:dlblFieldTable>
                  <c15:showDataLabelsRange val="0"/>
                </c:ext>
                <c:ext xmlns:c16="http://schemas.microsoft.com/office/drawing/2014/chart" uri="{C3380CC4-5D6E-409C-BE32-E72D297353CC}">
                  <c16:uniqueId val="{00000009-58BA-4E45-919C-35CBDB6954BA}"/>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{99E6FE79-E464-4ABA-B587-A7C28323FE26}</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58BA-4E45-919C-35CBDB6954BA}"/>
                </c:ext>
              </c:extLst>
            </c:dLbl>
            <c:dLbl>
              <c:idx val="11"/>
              <c:tx>
                <c:strRef>
                  <c:f>Daten_Diagramme!$D$25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{0C8C00F6-D4C2-4D2C-B455-368F99688373}</c15:txfldGUID>
                      <c15:f>Daten_Diagramme!$D$25</c15:f>
                      <c15:dlblFieldTableCache>
                        <c:ptCount val="1"/>
                        <c:pt idx="0">
                          <c:v>8.7</c:v>
                        </c:pt>
                      </c15:dlblFieldTableCache>
                    </c15:dlblFTEntry>
                  </c15:dlblFieldTable>
                  <c15:showDataLabelsRange val="0"/>
                </c:ext>
                <c:ext xmlns:c16="http://schemas.microsoft.com/office/drawing/2014/chart" uri="{C3380CC4-5D6E-409C-BE32-E72D297353CC}">
                  <c16:uniqueId val="{0000000B-58BA-4E45-919C-35CBDB6954BA}"/>
                </c:ext>
              </c:extLst>
            </c:dLbl>
            <c:dLbl>
              <c:idx val="12"/>
              <c:tx>
                <c:strRef>
                  <c:f>Daten_Diagramme!$D$26</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{C8621907-29E2-458B-8196-B9E32E1FAA6A}</c15:txfldGUID>
                      <c15:f>Daten_Diagramme!$D$26</c15:f>
                      <c15:dlblFieldTableCache>
                        <c:ptCount val="1"/>
                        <c:pt idx="0">
                          <c:v>-7.4</c:v>
                        </c:pt>
                      </c15:dlblFieldTableCache>
                    </c15:dlblFTEntry>
                  </c15:dlblFieldTable>
                  <c15:showDataLabelsRange val="0"/>
                </c:ext>
                <c:ext xmlns:c16="http://schemas.microsoft.com/office/drawing/2014/chart" uri="{C3380CC4-5D6E-409C-BE32-E72D297353CC}">
                  <c16:uniqueId val="{0000000C-58BA-4E45-919C-35CBDB6954BA}"/>
                </c:ext>
              </c:extLst>
            </c:dLbl>
            <c:dLbl>
              <c:idx val="13"/>
              <c:tx>
                <c:strRef>
                  <c:f>Daten_Diagramme!$D$27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{09EC2ED4-BC21-4539-B42E-D5A0D1F24912}</c15:txfldGUID>
                      <c15:f>Daten_Diagramme!$D$27</c15:f>
                      <c15:dlblFieldTableCache>
                        <c:ptCount val="1"/>
                        <c:pt idx="0">
                          <c:v>6.7</c:v>
                        </c:pt>
                      </c15:dlblFieldTableCache>
                    </c15:dlblFTEntry>
                  </c15:dlblFieldTable>
                  <c15:showDataLabelsRange val="0"/>
                </c:ext>
                <c:ext xmlns:c16="http://schemas.microsoft.com/office/drawing/2014/chart" uri="{C3380CC4-5D6E-409C-BE32-E72D297353CC}">
                  <c16:uniqueId val="{0000000D-58BA-4E45-919C-35CBDB6954BA}"/>
                </c:ext>
              </c:extLst>
            </c:dLbl>
            <c:dLbl>
              <c:idx val="14"/>
              <c:tx>
                <c:strRef>
                  <c:f>Daten_Diagramme!$D$28</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{589D13B3-410E-46D7-8C43-C654FED2D984}</c15:txfldGUID>
                      <c15:f>Daten_Diagramme!$D$28</c15:f>
                      <c15:dlblFieldTableCache>
                        <c:ptCount val="1"/>
                        <c:pt idx="0">
                          <c:v>11.9</c:v>
                        </c:pt>
                      </c15:dlblFieldTableCache>
                    </c15:dlblFTEntry>
                  </c15:dlblFieldTable>
                  <c15:showDataLabelsRange val="0"/>
                </c:ext>
                <c:ext xmlns:c16="http://schemas.microsoft.com/office/drawing/2014/chart" uri="{C3380CC4-5D6E-409C-BE32-E72D297353CC}">
                  <c16:uniqueId val="{0000000E-58BA-4E45-919C-35CBDB6954BA}"/>
                </c:ext>
              </c:extLst>
            </c:dLbl>
            <c:dLbl>
              <c:idx val="15"/>
              <c:tx>
                <c:strRef>
                  <c:f>Daten_Diagramme!$D$29</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{BA2B458F-B8D0-46A9-AA19-90FCF5126046}</c15:txfldGUID>
                      <c15:f>Daten_Diagramme!$D$29</c15:f>
                      <c15:dlblFieldTableCache>
                        <c:ptCount val="1"/>
                        <c:pt idx="0">
                          <c:v>-8.5</c:v>
                        </c:pt>
                      </c15:dlblFieldTableCache>
                    </c15:dlblFTEntry>
                  </c15:dlblFieldTable>
                  <c15:showDataLabelsRange val="0"/>
                </c:ext>
                <c:ext xmlns:c16="http://schemas.microsoft.com/office/drawing/2014/chart" uri="{C3380CC4-5D6E-409C-BE32-E72D297353CC}">
                  <c16:uniqueId val="{0000000F-58BA-4E45-919C-35CBDB6954BA}"/>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{5AD06FBF-0F32-4949-9E71-52BA5E496723}</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58BA-4E45-919C-35CBDB6954BA}"/>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{ADCC7C88-69F0-40E4-85F8-67DC43FB9F02}</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58BA-4E45-919C-35CBDB6954BA}"/>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{AFDA93F4-7A61-47C5-B3F9-8F843ECDC0A5}</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58BA-4E45-919C-35CBDB6954BA}"/>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{A3821B55-21D3-46FD-9717-02F8DD2D5839}</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58BA-4E45-919C-35CBDB6954BA}"/>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{95FE943E-2517-4D62-895B-5043594EBB4A}</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58BA-4E45-919C-35CBDB6954B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{450D8C46-8401-49EA-B218-25D0EA7581AB}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8BA-4E45-919C-35CBDB6954B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{7814E05C-1362-4D53-8C7A-A7DD0631F5AC}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8BA-4E45-919C-35CBDB6954BA}"/>
                </c:ext>
              </c:extLst>
            </c:dLbl>
            <c:dLbl>
              <c:idx val="23"/>
              <c:tx>
                <c:strRef>
                  <c:f>Daten_Diagramme!$D$37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{60081930-4A61-49BF-829D-F191B17FCE75}</c15:txfldGUID>
                      <c15:f>Daten_Diagramme!$D$37</c15:f>
                      <c15:dlblFieldTableCache>
                        <c:ptCount val="1"/>
                        <c:pt idx="0">
                          <c:v>-4.1</c:v>
                        </c:pt>
                      </c15:dlblFieldTableCache>
                    </c15:dlblFTEntry>
                  </c15:dlblFieldTable>
                  <c15:showDataLabelsRange val="0"/>
                </c:ext>
                <c:ext xmlns:c16="http://schemas.microsoft.com/office/drawing/2014/chart" uri="{C3380CC4-5D6E-409C-BE32-E72D297353CC}">
                  <c16:uniqueId val="{00000017-58BA-4E45-919C-35CBDB6954BA}"/>
                </c:ext>
              </c:extLst>
            </c:dLbl>
            <c:dLbl>
              <c:idx val="24"/>
              <c:layout>
                <c:manualLayout>
                  <c:x val="4.7769028871392123E-3"/>
                  <c:y val="-4.6876052205785108E-5"/>
                </c:manualLayout>
              </c:layout>
              <c:tx>
                <c:strRef>
                  <c:f>Daten_Diagramme!$D$38</c:f>
                  <c:strCache>
                    <c:ptCount val="1"/>
                    <c:pt idx="0">
                      <c:v>-3.5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{862B24D1-AB7C-4D36-8C58-8A9EADFB002C}</c15:txfldGUID>
                      <c15:f>Daten_Diagramme!$D$38</c15:f>
                      <c15:dlblFieldTableCache>
                        <c:ptCount val="1"/>
                        <c:pt idx="0">
                          <c:v>-3.5</c:v>
                        </c:pt>
                      </c15:dlblFieldTableCache>
                    </c15:dlblFTEntry>
                  </c15:dlblFieldTable>
                  <c15:showDataLabelsRange val="0"/>
                </c:ext>
                <c:ext xmlns:c16="http://schemas.microsoft.com/office/drawing/2014/chart" uri="{C3380CC4-5D6E-409C-BE32-E72D297353CC}">
                  <c16:uniqueId val="{00000018-58BA-4E45-919C-35CBDB6954BA}"/>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{5A28DD14-FBEF-41E9-92C2-152938BEDD69}</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58BA-4E45-919C-35CBDB6954B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{7D9B3820-D4C7-4170-9E09-5091929B5337}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8BA-4E45-919C-35CBDB6954B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{04C5BCDF-9DD5-47D3-9013-8E3B139E0F0C}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8BA-4E45-919C-35CBDB6954B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{8C84682E-D57C-408F-909E-DE9677EEB35D}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8BA-4E45-919C-35CBDB6954B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{41C28CCC-32AE-46C6-AA18-71B3AF52BD4C}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8BA-4E45-919C-35CBDB6954B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{B5E91390-1D80-4BC7-9698-1A62E853CADB}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8BA-4E45-919C-35CBDB6954BA}"/>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{5096E257-BFD5-4470-894F-B8A2ED030577}</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58BA-4E45-919C-35CBDB6954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-7.9614246443646633E-2</c:v>
                </c:pt>
                <c:pt idx="1">
                  <c:v>-4.0935672514619883</c:v>
                </c:pt>
                <c:pt idx="2">
                  <c:v>2.7290448343079921</c:v>
                </c:pt>
                <c:pt idx="3">
                  <c:v>-4.3342802162558414</c:v>
                </c:pt>
                <c:pt idx="4">
                  <c:v>1.6549648946840521</c:v>
                </c:pt>
                <c:pt idx="5">
                  <c:v>-5.2139497533555126</c:v>
                </c:pt>
                <c:pt idx="6">
                  <c:v>-2.9190992493744785</c:v>
                </c:pt>
                <c:pt idx="7">
                  <c:v>-0.14961101137043686</c:v>
                </c:pt>
                <c:pt idx="8">
                  <c:v>0.88134846314861737</c:v>
                </c:pt>
                <c:pt idx="9">
                  <c:v>-4.9628761234857368</c:v>
                </c:pt>
                <c:pt idx="10">
                  <c:v>1.2091038406827881</c:v>
                </c:pt>
                <c:pt idx="11">
                  <c:v>8.7186261558784679</c:v>
                </c:pt>
                <c:pt idx="12">
                  <c:v>-7.3964497041420119</c:v>
                </c:pt>
                <c:pt idx="13">
                  <c:v>6.6606389391199521</c:v>
                </c:pt>
                <c:pt idx="14">
                  <c:v>11.861804222648752</c:v>
                </c:pt>
                <c:pt idx="15">
                  <c:v>-8.5264900662251648</c:v>
                </c:pt>
                <c:pt idx="16">
                  <c:v>3.4734133790737562</c:v>
                </c:pt>
                <c:pt idx="17">
                  <c:v>0.1413094677343382</c:v>
                </c:pt>
                <c:pt idx="18">
                  <c:v>2.55126953125</c:v>
                </c:pt>
                <c:pt idx="19">
                  <c:v>2.5901201602136181</c:v>
                </c:pt>
                <c:pt idx="20">
                  <c:v>2.785265049415993</c:v>
                </c:pt>
                <c:pt idx="21">
                  <c:v>0</c:v>
                </c:pt>
                <c:pt idx="23">
                  <c:v>-4.0935672514619883</c:v>
                </c:pt>
                <c:pt idx="24">
                  <c:v>-3.5237077193250363</c:v>
                </c:pt>
                <c:pt idx="25">
                  <c:v>2.1762920957071086</c:v>
                </c:pt>
              </c:numCache>
            </c:numRef>
          </c:val>
          <c:extLst>
            <c:ext xmlns:c16="http://schemas.microsoft.com/office/drawing/2014/chart" uri="{C3380CC4-5D6E-409C-BE32-E72D297353CC}">
              <c16:uniqueId val="{00000020-58BA-4E45-919C-35CBDB6954B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{E24C3FAA-1C75-4DAF-97C0-E58377909528}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8BA-4E45-919C-35CBDB6954B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{E1DFF6BB-7C51-425F-9029-2424D4BC6611}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8BA-4E45-919C-35CBDB6954B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{8C3C85F5-9527-489A-AE7D-7F729A70F83E}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8BA-4E45-919C-35CBDB6954B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{EFCA667C-DE7C-4CDE-922F-B5F601355AE7}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8BA-4E45-919C-35CBDB6954B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{DC351164-492E-40C5-AF13-6E68B989FEF7}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8BA-4E45-919C-35CBDB6954B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{E2E41422-81A3-4ED8-A9FE-8BE416B0C2F0}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8BA-4E45-919C-35CBDB6954B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{B81C15A9-95C4-4A6C-808E-BC78744A1681}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8BA-4E45-919C-35CBDB6954B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{521F3035-050B-43BC-AF80-15147D0754CA}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8BA-4E45-919C-35CBDB6954B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{3D2B21ED-F14E-4B11-B400-07A5ADB2E590}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8BA-4E45-919C-35CBDB6954B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{8A54206D-C93B-4555-AD61-AF1A698BE3F2}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8BA-4E45-919C-35CBDB6954B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{0349092F-85FD-4B24-B74E-18011A2BCECB}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8BA-4E45-919C-35CBDB6954B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{BBCD4D65-A098-439A-A76B-87697F20F8DF}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8BA-4E45-919C-35CBDB6954B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{0BC7AD1C-D1FE-4689-A00C-1AD106E351A4}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8BA-4E45-919C-35CBDB6954B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{C9051DD5-DE9E-457A-BDBC-003EAB1267F7}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8BA-4E45-919C-35CBDB6954B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{19557F8E-8A53-411B-9F66-31B241E60AFB}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8BA-4E45-919C-35CBDB6954B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{AC9A63B0-01C7-485C-A2D3-8D1BBC8AD7BF}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8BA-4E45-919C-35CBDB6954B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{71F50BE1-D953-45D3-BE75-3ECD0D81D3A7}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8BA-4E45-919C-35CBDB6954B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{9E0A3203-EDAB-4DBD-94D9-4FC2010D2B35}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8BA-4E45-919C-35CBDB6954B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{5B48FAC7-4E90-408F-8ABA-B8C8A113E64B}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8BA-4E45-919C-35CBDB6954B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{E13BA1C5-1757-466D-8321-CB6F02F2C016}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8BA-4E45-919C-35CBDB6954B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{29828503-8384-42EB-A91C-F010FBE71414}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8BA-4E45-919C-35CBDB6954B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{7035931F-4CE0-472F-B3D8-42EBC93DC75B}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8BA-4E45-919C-35CBDB6954B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{60A28D93-712C-4D48-B0FB-9A95903E90A9}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8BA-4E45-919C-35CBDB6954B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{118FD9CA-5697-4381-8C6D-FC44CB573AFF}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8BA-4E45-919C-35CBDB6954B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{66BB5F93-52F2-4361-A6D1-ED749D452B4C}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8BA-4E45-919C-35CBDB6954B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{A2529FC8-9275-477D-9F39-7F306BA3E547}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8BA-4E45-919C-35CBDB6954B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{C57CA46A-0BD4-48CA-BBA8-F0C6A14D430E}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8BA-4E45-919C-35CBDB6954B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{E57301EE-91DC-42B4-8BCB-120C96A27B96}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8BA-4E45-919C-35CBDB6954B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{0D88F6CD-EA05-4E94-82AF-4BC824F05DB1}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8BA-4E45-919C-35CBDB6954B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{7B85F0F3-62E3-4C09-90AD-AAA2A0571E99}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8BA-4E45-919C-35CBDB6954B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{6D1761AE-70CE-48B4-8C98-9CF2E10C3301}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8BA-4E45-919C-35CBDB6954B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{8BDC2F36-5D6E-45BF-8441-4C4F14EED0AD}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8BA-4E45-919C-35CBDB6954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8BA-4E45-919C-35CBDB6954B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8BA-4E45-919C-35CBDB6954B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{AB0849FC-B37A-4972-A4D9-5F1B9ABE5421}</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BF6E-44A7-AD4A-ADC769FEA7B4}"/>
                </c:ext>
              </c:extLst>
            </c:dLbl>
            <c:dLbl>
              <c:idx val="1"/>
              <c:tx>
                <c:strRef>
                  <c:f>Daten_Diagramme!$E$15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{04F24BF6-1CEB-43F4-BCDB-9BAD98E641DC}</c15:txfldGUID>
                      <c15:f>Daten_Diagramme!$E$15</c15:f>
                      <c15:dlblFieldTableCache>
                        <c:ptCount val="1"/>
                        <c:pt idx="0">
                          <c:v>5.9</c:v>
                        </c:pt>
                      </c15:dlblFieldTableCache>
                    </c15:dlblFTEntry>
                  </c15:dlblFieldTable>
                  <c15:showDataLabelsRange val="0"/>
                </c:ext>
                <c:ext xmlns:c16="http://schemas.microsoft.com/office/drawing/2014/chart" uri="{C3380CC4-5D6E-409C-BE32-E72D297353CC}">
                  <c16:uniqueId val="{00000001-BF6E-44A7-AD4A-ADC769FEA7B4}"/>
                </c:ext>
              </c:extLst>
            </c:dLbl>
            <c:dLbl>
              <c:idx val="2"/>
              <c:tx>
                <c:strRef>
                  <c:f>Daten_Diagramme!$E$16</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{C1DF87A4-10B1-4C87-AC76-3BE4945A463A}</c15:txfldGUID>
                      <c15:f>Daten_Diagramme!$E$16</c15:f>
                      <c15:dlblFieldTableCache>
                        <c:ptCount val="1"/>
                        <c:pt idx="0">
                          <c:v>-15.1</c:v>
                        </c:pt>
                      </c15:dlblFieldTableCache>
                    </c15:dlblFTEntry>
                  </c15:dlblFieldTable>
                  <c15:showDataLabelsRange val="0"/>
                </c:ext>
                <c:ext xmlns:c16="http://schemas.microsoft.com/office/drawing/2014/chart" uri="{C3380CC4-5D6E-409C-BE32-E72D297353CC}">
                  <c16:uniqueId val="{00000002-BF6E-44A7-AD4A-ADC769FEA7B4}"/>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{E44253AB-6592-471D-89DB-B1B92A81737D}</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BF6E-44A7-AD4A-ADC769FEA7B4}"/>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{7F31360E-A3A3-4243-95D6-A61964DAD88F}</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BF6E-44A7-AD4A-ADC769FEA7B4}"/>
                </c:ext>
              </c:extLst>
            </c:dLbl>
            <c:dLbl>
              <c:idx val="5"/>
              <c:tx>
                <c:strRef>
                  <c:f>Daten_Diagramme!$E$19</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{5576BDF0-5C23-4C0E-881E-D5CC49185687}</c15:txfldGUID>
                      <c15:f>Daten_Diagramme!$E$19</c15:f>
                      <c15:dlblFieldTableCache>
                        <c:ptCount val="1"/>
                        <c:pt idx="0">
                          <c:v>7.8</c:v>
                        </c:pt>
                      </c15:dlblFieldTableCache>
                    </c15:dlblFTEntry>
                  </c15:dlblFieldTable>
                  <c15:showDataLabelsRange val="0"/>
                </c:ext>
                <c:ext xmlns:c16="http://schemas.microsoft.com/office/drawing/2014/chart" uri="{C3380CC4-5D6E-409C-BE32-E72D297353CC}">
                  <c16:uniqueId val="{00000005-BF6E-44A7-AD4A-ADC769FEA7B4}"/>
                </c:ext>
              </c:extLst>
            </c:dLbl>
            <c:dLbl>
              <c:idx val="6"/>
              <c:tx>
                <c:strRef>
                  <c:f>Daten_Diagramme!$E$20</c:f>
                  <c:strCache>
                    <c:ptCount val="1"/>
                    <c:pt idx="0">
                      <c:v>-49.3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{0F48FEB5-28E3-4C6B-B4BC-CE79275EDB07}</c15:txfldGUID>
                      <c15:f>Daten_Diagramme!$E$20</c15:f>
                      <c15:dlblFieldTableCache>
                        <c:ptCount val="1"/>
                        <c:pt idx="0">
                          <c:v>-49.3</c:v>
                        </c:pt>
                      </c15:dlblFieldTableCache>
                    </c15:dlblFTEntry>
                  </c15:dlblFieldTable>
                  <c15:showDataLabelsRange val="0"/>
                </c:ext>
                <c:ext xmlns:c16="http://schemas.microsoft.com/office/drawing/2014/chart" uri="{C3380CC4-5D6E-409C-BE32-E72D297353CC}">
                  <c16:uniqueId val="{00000006-BF6E-44A7-AD4A-ADC769FEA7B4}"/>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{6DEFE74E-63B3-4B5A-982C-B936D6EC3F1D}</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BF6E-44A7-AD4A-ADC769FEA7B4}"/>
                </c:ext>
              </c:extLst>
            </c:dLbl>
            <c:dLbl>
              <c:idx val="8"/>
              <c:tx>
                <c:strRef>
                  <c:f>Daten_Diagramme!$E$22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{BD0578C0-20F9-40F8-A4DF-AC2C86D3D148}</c15:txfldGUID>
                      <c15:f>Daten_Diagramme!$E$22</c15:f>
                      <c15:dlblFieldTableCache>
                        <c:ptCount val="1"/>
                        <c:pt idx="0">
                          <c:v>-3.7</c:v>
                        </c:pt>
                      </c15:dlblFieldTableCache>
                    </c15:dlblFTEntry>
                  </c15:dlblFieldTable>
                  <c15:showDataLabelsRange val="0"/>
                </c:ext>
                <c:ext xmlns:c16="http://schemas.microsoft.com/office/drawing/2014/chart" uri="{C3380CC4-5D6E-409C-BE32-E72D297353CC}">
                  <c16:uniqueId val="{00000008-BF6E-44A7-AD4A-ADC769FEA7B4}"/>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{183476AF-8745-4F70-ADB3-2703626EC79B}</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BF6E-44A7-AD4A-ADC769FEA7B4}"/>
                </c:ext>
              </c:extLst>
            </c:dLbl>
            <c:dLbl>
              <c:idx val="10"/>
              <c:tx>
                <c:strRef>
                  <c:f>Daten_Diagramme!$E$24</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{58D10EE1-53B7-40EF-8CDE-07F845B29C46}</c15:txfldGUID>
                      <c15:f>Daten_Diagramme!$E$24</c15:f>
                      <c15:dlblFieldTableCache>
                        <c:ptCount val="1"/>
                        <c:pt idx="0">
                          <c:v>-14.4</c:v>
                        </c:pt>
                      </c15:dlblFieldTableCache>
                    </c15:dlblFTEntry>
                  </c15:dlblFieldTable>
                  <c15:showDataLabelsRange val="0"/>
                </c:ext>
                <c:ext xmlns:c16="http://schemas.microsoft.com/office/drawing/2014/chart" uri="{C3380CC4-5D6E-409C-BE32-E72D297353CC}">
                  <c16:uniqueId val="{0000000A-BF6E-44A7-AD4A-ADC769FEA7B4}"/>
                </c:ext>
              </c:extLst>
            </c:dLbl>
            <c:dLbl>
              <c:idx val="11"/>
              <c:tx>
                <c:strRef>
                  <c:f>Daten_Diagramme!$E$25</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{12FC5F93-8BE4-42C0-A67F-5246CDBE6F4B}</c15:txfldGUID>
                      <c15:f>Daten_Diagramme!$E$25</c15:f>
                      <c15:dlblFieldTableCache>
                        <c:ptCount val="1"/>
                        <c:pt idx="0">
                          <c:v>-14.3</c:v>
                        </c:pt>
                      </c15:dlblFieldTableCache>
                    </c15:dlblFTEntry>
                  </c15:dlblFieldTable>
                  <c15:showDataLabelsRange val="0"/>
                </c:ext>
                <c:ext xmlns:c16="http://schemas.microsoft.com/office/drawing/2014/chart" uri="{C3380CC4-5D6E-409C-BE32-E72D297353CC}">
                  <c16:uniqueId val="{0000000B-BF6E-44A7-AD4A-ADC769FEA7B4}"/>
                </c:ext>
              </c:extLst>
            </c:dLbl>
            <c:dLbl>
              <c:idx val="12"/>
              <c:tx>
                <c:strRef>
                  <c:f>Daten_Diagramme!$E$26</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{7D6F6903-B307-44CF-84DA-70F9E851D213}</c15:txfldGUID>
                      <c15:f>Daten_Diagramme!$E$26</c15:f>
                      <c15:dlblFieldTableCache>
                        <c:ptCount val="1"/>
                        <c:pt idx="0">
                          <c:v>9.6</c:v>
                        </c:pt>
                      </c15:dlblFieldTableCache>
                    </c15:dlblFTEntry>
                  </c15:dlblFieldTable>
                  <c15:showDataLabelsRange val="0"/>
                </c:ext>
                <c:ext xmlns:c16="http://schemas.microsoft.com/office/drawing/2014/chart" uri="{C3380CC4-5D6E-409C-BE32-E72D297353CC}">
                  <c16:uniqueId val="{0000000C-BF6E-44A7-AD4A-ADC769FEA7B4}"/>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{C86C3CAC-2ADC-49F9-8010-2C48AE6753EE}</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BF6E-44A7-AD4A-ADC769FEA7B4}"/>
                </c:ext>
              </c:extLst>
            </c:dLbl>
            <c:dLbl>
              <c:idx val="14"/>
              <c:tx>
                <c:strRef>
                  <c:f>Daten_Diagramme!$E$28</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{0A754832-AB58-48A7-A901-C08BEE43356A}</c15:txfldGUID>
                      <c15:f>Daten_Diagramme!$E$28</c15:f>
                      <c15:dlblFieldTableCache>
                        <c:ptCount val="1"/>
                        <c:pt idx="0">
                          <c:v>13.6</c:v>
                        </c:pt>
                      </c15:dlblFieldTableCache>
                    </c15:dlblFTEntry>
                  </c15:dlblFieldTable>
                  <c15:showDataLabelsRange val="0"/>
                </c:ext>
                <c:ext xmlns:c16="http://schemas.microsoft.com/office/drawing/2014/chart" uri="{C3380CC4-5D6E-409C-BE32-E72D297353CC}">
                  <c16:uniqueId val="{0000000E-BF6E-44A7-AD4A-ADC769FEA7B4}"/>
                </c:ext>
              </c:extLst>
            </c:dLbl>
            <c:dLbl>
              <c:idx val="15"/>
              <c:tx>
                <c:strRef>
                  <c:f>Daten_Diagramme!$E$29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{D1E2AF84-3233-4A0F-8B94-99AE22B63D18}</c15:txfldGUID>
                      <c15:f>Daten_Diagramme!$E$29</c15:f>
                      <c15:dlblFieldTableCache>
                        <c:ptCount val="1"/>
                        <c:pt idx="0">
                          <c:v>6.0</c:v>
                        </c:pt>
                      </c15:dlblFieldTableCache>
                    </c15:dlblFTEntry>
                  </c15:dlblFieldTable>
                  <c15:showDataLabelsRange val="0"/>
                </c:ext>
                <c:ext xmlns:c16="http://schemas.microsoft.com/office/drawing/2014/chart" uri="{C3380CC4-5D6E-409C-BE32-E72D297353CC}">
                  <c16:uniqueId val="{0000000F-BF6E-44A7-AD4A-ADC769FEA7B4}"/>
                </c:ext>
              </c:extLst>
            </c:dLbl>
            <c:dLbl>
              <c:idx val="16"/>
              <c:tx>
                <c:strRef>
                  <c:f>Daten_Diagramme!$E$30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{E90ADD4E-DA90-4DF8-BAF7-ACAEE26FD6FD}</c15:txfldGUID>
                      <c15:f>Daten_Diagramme!$E$30</c15:f>
                      <c15:dlblFieldTableCache>
                        <c:ptCount val="1"/>
                        <c:pt idx="0">
                          <c:v>-5.2</c:v>
                        </c:pt>
                      </c15:dlblFieldTableCache>
                    </c15:dlblFTEntry>
                  </c15:dlblFieldTable>
                  <c15:showDataLabelsRange val="0"/>
                </c:ext>
                <c:ext xmlns:c16="http://schemas.microsoft.com/office/drawing/2014/chart" uri="{C3380CC4-5D6E-409C-BE32-E72D297353CC}">
                  <c16:uniqueId val="{00000010-BF6E-44A7-AD4A-ADC769FEA7B4}"/>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{F66C23E7-3C58-4C4F-9C87-6AF20DB8DEEC}</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BF6E-44A7-AD4A-ADC769FEA7B4}"/>
                </c:ext>
              </c:extLst>
            </c:dLbl>
            <c:dLbl>
              <c:idx val="18"/>
              <c:tx>
                <c:strRef>
                  <c:f>Daten_Diagramme!$E$32</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{DC380389-9B2D-4BDE-B1BA-17A0658ADF84}</c15:txfldGUID>
                      <c15:f>Daten_Diagramme!$E$32</c15:f>
                      <c15:dlblFieldTableCache>
                        <c:ptCount val="1"/>
                        <c:pt idx="0">
                          <c:v>-7.8</c:v>
                        </c:pt>
                      </c15:dlblFieldTableCache>
                    </c15:dlblFTEntry>
                  </c15:dlblFieldTable>
                  <c15:showDataLabelsRange val="0"/>
                </c:ext>
                <c:ext xmlns:c16="http://schemas.microsoft.com/office/drawing/2014/chart" uri="{C3380CC4-5D6E-409C-BE32-E72D297353CC}">
                  <c16:uniqueId val="{00000012-BF6E-44A7-AD4A-ADC769FEA7B4}"/>
                </c:ext>
              </c:extLst>
            </c:dLbl>
            <c:dLbl>
              <c:idx val="19"/>
              <c:tx>
                <c:strRef>
                  <c:f>Daten_Diagramme!$E$33</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{7DF61616-8ECC-489C-8A40-A3EB5BCFC2E6}</c15:txfldGUID>
                      <c15:f>Daten_Diagramme!$E$33</c15:f>
                      <c15:dlblFieldTableCache>
                        <c:ptCount val="1"/>
                        <c:pt idx="0">
                          <c:v>-7.5</c:v>
                        </c:pt>
                      </c15:dlblFieldTableCache>
                    </c15:dlblFTEntry>
                  </c15:dlblFieldTable>
                  <c15:showDataLabelsRange val="0"/>
                </c:ext>
                <c:ext xmlns:c16="http://schemas.microsoft.com/office/drawing/2014/chart" uri="{C3380CC4-5D6E-409C-BE32-E72D297353CC}">
                  <c16:uniqueId val="{00000013-BF6E-44A7-AD4A-ADC769FEA7B4}"/>
                </c:ext>
              </c:extLst>
            </c:dLbl>
            <c:dLbl>
              <c:idx val="20"/>
              <c:tx>
                <c:strRef>
                  <c:f>Daten_Diagramme!$E$34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{0E13729D-1E52-4985-88F0-C87E3AED697D}</c15:txfldGUID>
                      <c15:f>Daten_Diagramme!$E$34</c15:f>
                      <c15:dlblFieldTableCache>
                        <c:ptCount val="1"/>
                        <c:pt idx="0">
                          <c:v>-2.8</c:v>
                        </c:pt>
                      </c15:dlblFieldTableCache>
                    </c15:dlblFTEntry>
                  </c15:dlblFieldTable>
                  <c15:showDataLabelsRange val="0"/>
                </c:ext>
                <c:ext xmlns:c16="http://schemas.microsoft.com/office/drawing/2014/chart" uri="{C3380CC4-5D6E-409C-BE32-E72D297353CC}">
                  <c16:uniqueId val="{00000014-BF6E-44A7-AD4A-ADC769FEA7B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{F96C7DFE-E4C2-411E-A164-320F33809987}</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F6E-44A7-AD4A-ADC769FEA7B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{0D86864F-8202-412F-B53F-B952EC837E80}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F6E-44A7-AD4A-ADC769FEA7B4}"/>
                </c:ext>
              </c:extLst>
            </c:dLbl>
            <c:dLbl>
              <c:idx val="23"/>
              <c:tx>
                <c:strRef>
                  <c:f>Daten_Diagramme!$E$37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{01D930A7-5ED9-470B-8C23-F9373DEBAA0C}</c15:txfldGUID>
                      <c15:f>Daten_Diagramme!$E$37</c15:f>
                      <c15:dlblFieldTableCache>
                        <c:ptCount val="1"/>
                        <c:pt idx="0">
                          <c:v>5.9</c:v>
                        </c:pt>
                      </c15:dlblFieldTableCache>
                    </c15:dlblFTEntry>
                  </c15:dlblFieldTable>
                  <c15:showDataLabelsRange val="0"/>
                </c:ext>
                <c:ext xmlns:c16="http://schemas.microsoft.com/office/drawing/2014/chart" uri="{C3380CC4-5D6E-409C-BE32-E72D297353CC}">
                  <c16:uniqueId val="{00000017-BF6E-44A7-AD4A-ADC769FEA7B4}"/>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{4976FC23-81DC-4185-A941-62BC7EDCE9F1}</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BF6E-44A7-AD4A-ADC769FEA7B4}"/>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{F01316B6-8F31-4A75-B132-8DB1D651114F}</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BF6E-44A7-AD4A-ADC769FEA7B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{E6903D3D-71D0-4CCB-A3A2-75F2168BE641}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F6E-44A7-AD4A-ADC769FEA7B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{871C4971-1492-4015-B24D-47D43F6594EB}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F6E-44A7-AD4A-ADC769FEA7B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{B8DB41A4-5ACF-4882-BED9-07AA6DE0B567}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F6E-44A7-AD4A-ADC769FEA7B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{6DB0A886-78C0-403D-AE03-1C64BFDF73B0}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F6E-44A7-AD4A-ADC769FEA7B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{4406A657-8CF0-4AD2-BC00-5E9280AE827B}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F6E-44A7-AD4A-ADC769FEA7B4}"/>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{56F6B411-A0AD-4CF9-A109-F3696E382F00}</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BF6E-44A7-AD4A-ADC769FEA7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-3.419516263552961</c:v>
                </c:pt>
                <c:pt idx="1">
                  <c:v>5.882352941176471</c:v>
                </c:pt>
                <c:pt idx="2">
                  <c:v>-15.09433962264151</c:v>
                </c:pt>
                <c:pt idx="3">
                  <c:v>-4.639684106614018</c:v>
                </c:pt>
                <c:pt idx="4">
                  <c:v>-5.2770448548812663</c:v>
                </c:pt>
                <c:pt idx="5">
                  <c:v>7.8</c:v>
                </c:pt>
                <c:pt idx="6">
                  <c:v>-49.253731343283583</c:v>
                </c:pt>
                <c:pt idx="7">
                  <c:v>2.9702970297029703</c:v>
                </c:pt>
                <c:pt idx="8">
                  <c:v>-3.7229029217719134</c:v>
                </c:pt>
                <c:pt idx="9">
                  <c:v>-2.4752475247524752</c:v>
                </c:pt>
                <c:pt idx="10">
                  <c:v>-14.402451481103167</c:v>
                </c:pt>
                <c:pt idx="11">
                  <c:v>-14.285714285714286</c:v>
                </c:pt>
                <c:pt idx="12">
                  <c:v>9.6</c:v>
                </c:pt>
                <c:pt idx="13">
                  <c:v>-0.85689802913453295</c:v>
                </c:pt>
                <c:pt idx="14">
                  <c:v>13.584036838066002</c:v>
                </c:pt>
                <c:pt idx="15">
                  <c:v>6.024096385542169</c:v>
                </c:pt>
                <c:pt idx="16">
                  <c:v>-5.164319248826291</c:v>
                </c:pt>
                <c:pt idx="17">
                  <c:v>0.39370078740157483</c:v>
                </c:pt>
                <c:pt idx="18">
                  <c:v>-7.8260869565217392</c:v>
                </c:pt>
                <c:pt idx="19">
                  <c:v>-7.4652777777777777</c:v>
                </c:pt>
                <c:pt idx="20">
                  <c:v>-2.8007638446849139</c:v>
                </c:pt>
                <c:pt idx="21">
                  <c:v>0</c:v>
                </c:pt>
                <c:pt idx="23">
                  <c:v>5.882352941176471</c:v>
                </c:pt>
                <c:pt idx="24">
                  <c:v>-2.2129186602870812</c:v>
                </c:pt>
                <c:pt idx="25">
                  <c:v>-3.6793692509855451</c:v>
                </c:pt>
              </c:numCache>
            </c:numRef>
          </c:val>
          <c:extLst>
            <c:ext xmlns:c16="http://schemas.microsoft.com/office/drawing/2014/chart" uri="{C3380CC4-5D6E-409C-BE32-E72D297353CC}">
              <c16:uniqueId val="{00000020-BF6E-44A7-AD4A-ADC769FEA7B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{5B07CC40-8DC8-4034-94B6-AB9B6F46F1BE}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F6E-44A7-AD4A-ADC769FEA7B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{505CDE8F-7525-4618-8D7A-9C480A69AD3A}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F6E-44A7-AD4A-ADC769FEA7B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{4E689E9E-CC53-42ED-AB81-706D4992BBC6}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F6E-44A7-AD4A-ADC769FEA7B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{3C3AD7FC-829D-405B-AF17-556B86473B29}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F6E-44A7-AD4A-ADC769FEA7B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{834FB756-153E-41CD-B325-A74A860A7F02}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F6E-44A7-AD4A-ADC769FEA7B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{8F864BE3-E38D-4C0E-9B7C-FD536AEBF48B}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F6E-44A7-AD4A-ADC769FEA7B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{8AB001EA-C23C-426C-923D-F134074FB046}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F6E-44A7-AD4A-ADC769FEA7B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{C791A5FD-E6CD-4E8B-9DCC-0B4D60FBD98A}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F6E-44A7-AD4A-ADC769FEA7B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{FF55876E-A5E2-4E4E-9ECD-411EF4DD7C55}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F6E-44A7-AD4A-ADC769FEA7B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{0E6DD602-39B0-4BAE-86A7-0D8CE6F8977E}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F6E-44A7-AD4A-ADC769FEA7B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{5ABCF3CB-7B31-4D20-B076-AECABB6190FE}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F6E-44A7-AD4A-ADC769FEA7B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{DB3268B0-93B2-4CD0-AD4A-4A26DFECF417}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F6E-44A7-AD4A-ADC769FEA7B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{FFEF77B4-9C9A-40D4-9B95-E6FF7490DCA0}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F6E-44A7-AD4A-ADC769FEA7B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{9DC7DFE2-B769-4CA4-87BD-DFE5CF2EED59}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F6E-44A7-AD4A-ADC769FEA7B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{18FC65DA-2941-41BD-9F70-BA2282D6B670}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F6E-44A7-AD4A-ADC769FEA7B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{931162A9-8294-4564-A99D-7337605C0B36}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F6E-44A7-AD4A-ADC769FEA7B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{7CC20240-B39A-4488-8F52-4AB144ECE173}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F6E-44A7-AD4A-ADC769FEA7B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{372326E1-AD0E-4E9E-8299-FF9C67C440DA}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F6E-44A7-AD4A-ADC769FEA7B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{13A261A1-3EFC-4EDD-A96A-3FBB4C2A3933}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F6E-44A7-AD4A-ADC769FEA7B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{9A63FF31-D9FC-4F1C-98E6-35DD1C76638D}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F6E-44A7-AD4A-ADC769FEA7B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{9866DA4D-CD4D-404C-94D0-9A6F100A76AA}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F6E-44A7-AD4A-ADC769FEA7B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{BD135656-F551-4D66-B513-745EE409302D}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F6E-44A7-AD4A-ADC769FEA7B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{90F74EC3-65B3-40BF-835C-FD576CB8D765}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F6E-44A7-AD4A-ADC769FEA7B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{99830A55-DD90-4612-BF0E-766BB45B2D23}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F6E-44A7-AD4A-ADC769FEA7B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{422259A8-2D65-428F-BD66-BCD7D146B6C3}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F6E-44A7-AD4A-ADC769FEA7B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{C64FAFE4-6AC9-4A4C-A813-8D55BD7CBA81}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F6E-44A7-AD4A-ADC769FEA7B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{69157F06-B615-44D6-83F2-09BBB05DE94A}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F6E-44A7-AD4A-ADC769FEA7B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{29020154-94AC-457F-9064-7F2A2EC7531A}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F6E-44A7-AD4A-ADC769FEA7B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{8435000A-BD9D-4588-9F9D-B600AD044FE5}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F6E-44A7-AD4A-ADC769FEA7B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{DDC3F44D-7C32-4D34-8773-23FBC058615D}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F6E-44A7-AD4A-ADC769FEA7B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{FD0C593B-07AD-48C4-8B24-3E12DB9333AF}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F6E-44A7-AD4A-ADC769FEA7B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{E2A55F60-90C0-49DA-8D17-33AEB0CF51D5}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F6E-44A7-AD4A-ADC769FEA7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F6E-44A7-AD4A-ADC769FEA7B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F6E-44A7-AD4A-ADC769FEA7B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{90072BFC-32CB-40E9-85D8-07BFA7666626}</c15:txfldGUID>
                      <c15:f>Diagramm!$I$46</c15:f>
                      <c15:dlblFieldTableCache>
                        <c:ptCount val="1"/>
                      </c15:dlblFieldTableCache>
                    </c15:dlblFTEntry>
                  </c15:dlblFieldTable>
                  <c15:showDataLabelsRange val="0"/>
                </c:ext>
                <c:ext xmlns:c16="http://schemas.microsoft.com/office/drawing/2014/chart" uri="{C3380CC4-5D6E-409C-BE32-E72D297353CC}">
                  <c16:uniqueId val="{00000000-F648-4F1E-BF09-8729F158BD0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{363BC7DB-F074-4060-A332-40CE0F47F7A2}</c15:txfldGUID>
                      <c15:f>Diagramm!$I$47</c15:f>
                      <c15:dlblFieldTableCache>
                        <c:ptCount val="1"/>
                      </c15:dlblFieldTableCache>
                    </c15:dlblFTEntry>
                  </c15:dlblFieldTable>
                  <c15:showDataLabelsRange val="0"/>
                </c:ext>
                <c:ext xmlns:c16="http://schemas.microsoft.com/office/drawing/2014/chart" uri="{C3380CC4-5D6E-409C-BE32-E72D297353CC}">
                  <c16:uniqueId val="{00000001-F648-4F1E-BF09-8729F158BD0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{1B62B31A-3373-4DA5-992F-8C5CE0C4DA45}</c15:txfldGUID>
                      <c15:f>Diagramm!$I$48</c15:f>
                      <c15:dlblFieldTableCache>
                        <c:ptCount val="1"/>
                      </c15:dlblFieldTableCache>
                    </c15:dlblFTEntry>
                  </c15:dlblFieldTable>
                  <c15:showDataLabelsRange val="0"/>
                </c:ext>
                <c:ext xmlns:c16="http://schemas.microsoft.com/office/drawing/2014/chart" uri="{C3380CC4-5D6E-409C-BE32-E72D297353CC}">
                  <c16:uniqueId val="{00000002-F648-4F1E-BF09-8729F158BD0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{51F7A5A3-E163-442C-A8BF-258C7C278266}</c15:txfldGUID>
                      <c15:f>Diagramm!$I$49</c15:f>
                      <c15:dlblFieldTableCache>
                        <c:ptCount val="1"/>
                      </c15:dlblFieldTableCache>
                    </c15:dlblFTEntry>
                  </c15:dlblFieldTable>
                  <c15:showDataLabelsRange val="0"/>
                </c:ext>
                <c:ext xmlns:c16="http://schemas.microsoft.com/office/drawing/2014/chart" uri="{C3380CC4-5D6E-409C-BE32-E72D297353CC}">
                  <c16:uniqueId val="{00000003-F648-4F1E-BF09-8729F158BD0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{109EA494-205D-4E4A-A098-6F31275038CB}</c15:txfldGUID>
                      <c15:f>Diagramm!$I$50</c15:f>
                      <c15:dlblFieldTableCache>
                        <c:ptCount val="1"/>
                      </c15:dlblFieldTableCache>
                    </c15:dlblFTEntry>
                  </c15:dlblFieldTable>
                  <c15:showDataLabelsRange val="0"/>
                </c:ext>
                <c:ext xmlns:c16="http://schemas.microsoft.com/office/drawing/2014/chart" uri="{C3380CC4-5D6E-409C-BE32-E72D297353CC}">
                  <c16:uniqueId val="{00000004-F648-4F1E-BF09-8729F158BD0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{C071AA09-0C6E-4855-A5B1-CC790BC2EA06}</c15:txfldGUID>
                      <c15:f>Diagramm!$I$51</c15:f>
                      <c15:dlblFieldTableCache>
                        <c:ptCount val="1"/>
                      </c15:dlblFieldTableCache>
                    </c15:dlblFTEntry>
                  </c15:dlblFieldTable>
                  <c15:showDataLabelsRange val="0"/>
                </c:ext>
                <c:ext xmlns:c16="http://schemas.microsoft.com/office/drawing/2014/chart" uri="{C3380CC4-5D6E-409C-BE32-E72D297353CC}">
                  <c16:uniqueId val="{00000005-F648-4F1E-BF09-8729F158BD0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{0B3E1F87-81C0-4FAA-9793-E2EC94A3FFBF}</c15:txfldGUID>
                      <c15:f>Diagramm!$I$52</c15:f>
                      <c15:dlblFieldTableCache>
                        <c:ptCount val="1"/>
                      </c15:dlblFieldTableCache>
                    </c15:dlblFTEntry>
                  </c15:dlblFieldTable>
                  <c15:showDataLabelsRange val="0"/>
                </c:ext>
                <c:ext xmlns:c16="http://schemas.microsoft.com/office/drawing/2014/chart" uri="{C3380CC4-5D6E-409C-BE32-E72D297353CC}">
                  <c16:uniqueId val="{00000006-F648-4F1E-BF09-8729F158BD0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{85D86BEE-CD99-42B6-A063-1AE81C3599B7}</c15:txfldGUID>
                      <c15:f>Diagramm!$I$53</c15:f>
                      <c15:dlblFieldTableCache>
                        <c:ptCount val="1"/>
                      </c15:dlblFieldTableCache>
                    </c15:dlblFTEntry>
                  </c15:dlblFieldTable>
                  <c15:showDataLabelsRange val="0"/>
                </c:ext>
                <c:ext xmlns:c16="http://schemas.microsoft.com/office/drawing/2014/chart" uri="{C3380CC4-5D6E-409C-BE32-E72D297353CC}">
                  <c16:uniqueId val="{00000007-F648-4F1E-BF09-8729F158BD0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{D0318BA2-8382-441D-A164-4D4323BC026B}</c15:txfldGUID>
                      <c15:f>Diagramm!$I$54</c15:f>
                      <c15:dlblFieldTableCache>
                        <c:ptCount val="1"/>
                      </c15:dlblFieldTableCache>
                    </c15:dlblFTEntry>
                  </c15:dlblFieldTable>
                  <c15:showDataLabelsRange val="0"/>
                </c:ext>
                <c:ext xmlns:c16="http://schemas.microsoft.com/office/drawing/2014/chart" uri="{C3380CC4-5D6E-409C-BE32-E72D297353CC}">
                  <c16:uniqueId val="{00000008-F648-4F1E-BF09-8729F158BD0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{9D640449-FBD8-4A91-96F6-44BA297E1658}</c15:txfldGUID>
                      <c15:f>Diagramm!$I$55</c15:f>
                      <c15:dlblFieldTableCache>
                        <c:ptCount val="1"/>
                      </c15:dlblFieldTableCache>
                    </c15:dlblFTEntry>
                  </c15:dlblFieldTable>
                  <c15:showDataLabelsRange val="0"/>
                </c:ext>
                <c:ext xmlns:c16="http://schemas.microsoft.com/office/drawing/2014/chart" uri="{C3380CC4-5D6E-409C-BE32-E72D297353CC}">
                  <c16:uniqueId val="{00000009-F648-4F1E-BF09-8729F158BD0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{24E4D46A-7913-4408-B649-F2A98DE75624}</c15:txfldGUID>
                      <c15:f>Diagramm!$I$56</c15:f>
                      <c15:dlblFieldTableCache>
                        <c:ptCount val="1"/>
                      </c15:dlblFieldTableCache>
                    </c15:dlblFTEntry>
                  </c15:dlblFieldTable>
                  <c15:showDataLabelsRange val="0"/>
                </c:ext>
                <c:ext xmlns:c16="http://schemas.microsoft.com/office/drawing/2014/chart" uri="{C3380CC4-5D6E-409C-BE32-E72D297353CC}">
                  <c16:uniqueId val="{0000000A-F648-4F1E-BF09-8729F158BD0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{4245191C-23E9-4789-9730-3CA809BF4740}</c15:txfldGUID>
                      <c15:f>Diagramm!$I$57</c15:f>
                      <c15:dlblFieldTableCache>
                        <c:ptCount val="1"/>
                      </c15:dlblFieldTableCache>
                    </c15:dlblFTEntry>
                  </c15:dlblFieldTable>
                  <c15:showDataLabelsRange val="0"/>
                </c:ext>
                <c:ext xmlns:c16="http://schemas.microsoft.com/office/drawing/2014/chart" uri="{C3380CC4-5D6E-409C-BE32-E72D297353CC}">
                  <c16:uniqueId val="{0000000B-F648-4F1E-BF09-8729F158BD0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{E1131D6F-4BEC-403E-B321-3765E09A79E6}</c15:txfldGUID>
                      <c15:f>Diagramm!$I$58</c15:f>
                      <c15:dlblFieldTableCache>
                        <c:ptCount val="1"/>
                      </c15:dlblFieldTableCache>
                    </c15:dlblFTEntry>
                  </c15:dlblFieldTable>
                  <c15:showDataLabelsRange val="0"/>
                </c:ext>
                <c:ext xmlns:c16="http://schemas.microsoft.com/office/drawing/2014/chart" uri="{C3380CC4-5D6E-409C-BE32-E72D297353CC}">
                  <c16:uniqueId val="{0000000C-F648-4F1E-BF09-8729F158BD0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{5388E49E-08BE-41C4-865F-D23B00F00C27}</c15:txfldGUID>
                      <c15:f>Diagramm!$I$59</c15:f>
                      <c15:dlblFieldTableCache>
                        <c:ptCount val="1"/>
                      </c15:dlblFieldTableCache>
                    </c15:dlblFTEntry>
                  </c15:dlblFieldTable>
                  <c15:showDataLabelsRange val="0"/>
                </c:ext>
                <c:ext xmlns:c16="http://schemas.microsoft.com/office/drawing/2014/chart" uri="{C3380CC4-5D6E-409C-BE32-E72D297353CC}">
                  <c16:uniqueId val="{0000000D-F648-4F1E-BF09-8729F158BD0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{65596DCE-9541-4DB0-9215-25380D8FE323}</c15:txfldGUID>
                      <c15:f>Diagramm!$I$60</c15:f>
                      <c15:dlblFieldTableCache>
                        <c:ptCount val="1"/>
                      </c15:dlblFieldTableCache>
                    </c15:dlblFTEntry>
                  </c15:dlblFieldTable>
                  <c15:showDataLabelsRange val="0"/>
                </c:ext>
                <c:ext xmlns:c16="http://schemas.microsoft.com/office/drawing/2014/chart" uri="{C3380CC4-5D6E-409C-BE32-E72D297353CC}">
                  <c16:uniqueId val="{0000000E-F648-4F1E-BF09-8729F158BD0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{CC600BE0-148D-46F4-8BF8-30F7224D1898}</c15:txfldGUID>
                      <c15:f>Diagramm!$I$61</c15:f>
                      <c15:dlblFieldTableCache>
                        <c:ptCount val="1"/>
                      </c15:dlblFieldTableCache>
                    </c15:dlblFTEntry>
                  </c15:dlblFieldTable>
                  <c15:showDataLabelsRange val="0"/>
                </c:ext>
                <c:ext xmlns:c16="http://schemas.microsoft.com/office/drawing/2014/chart" uri="{C3380CC4-5D6E-409C-BE32-E72D297353CC}">
                  <c16:uniqueId val="{0000000F-F648-4F1E-BF09-8729F158BD0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{AA723E5C-AB42-43B0-93DE-9A0010BF0A3E}</c15:txfldGUID>
                      <c15:f>Diagramm!$I$62</c15:f>
                      <c15:dlblFieldTableCache>
                        <c:ptCount val="1"/>
                      </c15:dlblFieldTableCache>
                    </c15:dlblFTEntry>
                  </c15:dlblFieldTable>
                  <c15:showDataLabelsRange val="0"/>
                </c:ext>
                <c:ext xmlns:c16="http://schemas.microsoft.com/office/drawing/2014/chart" uri="{C3380CC4-5D6E-409C-BE32-E72D297353CC}">
                  <c16:uniqueId val="{00000010-F648-4F1E-BF09-8729F158BD0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{8107BA95-0704-4CBE-806E-5F47021C893F}</c15:txfldGUID>
                      <c15:f>Diagramm!$I$63</c15:f>
                      <c15:dlblFieldTableCache>
                        <c:ptCount val="1"/>
                      </c15:dlblFieldTableCache>
                    </c15:dlblFTEntry>
                  </c15:dlblFieldTable>
                  <c15:showDataLabelsRange val="0"/>
                </c:ext>
                <c:ext xmlns:c16="http://schemas.microsoft.com/office/drawing/2014/chart" uri="{C3380CC4-5D6E-409C-BE32-E72D297353CC}">
                  <c16:uniqueId val="{00000011-F648-4F1E-BF09-8729F158BD0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{0A7ABBAF-388A-47CE-A6E7-8D476A00D0AE}</c15:txfldGUID>
                      <c15:f>Diagramm!$I$64</c15:f>
                      <c15:dlblFieldTableCache>
                        <c:ptCount val="1"/>
                      </c15:dlblFieldTableCache>
                    </c15:dlblFTEntry>
                  </c15:dlblFieldTable>
                  <c15:showDataLabelsRange val="0"/>
                </c:ext>
                <c:ext xmlns:c16="http://schemas.microsoft.com/office/drawing/2014/chart" uri="{C3380CC4-5D6E-409C-BE32-E72D297353CC}">
                  <c16:uniqueId val="{00000012-F648-4F1E-BF09-8729F158BD0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{825DC1E5-88B0-4323-89ED-CCAD749273FB}</c15:txfldGUID>
                      <c15:f>Diagramm!$I$65</c15:f>
                      <c15:dlblFieldTableCache>
                        <c:ptCount val="1"/>
                      </c15:dlblFieldTableCache>
                    </c15:dlblFTEntry>
                  </c15:dlblFieldTable>
                  <c15:showDataLabelsRange val="0"/>
                </c:ext>
                <c:ext xmlns:c16="http://schemas.microsoft.com/office/drawing/2014/chart" uri="{C3380CC4-5D6E-409C-BE32-E72D297353CC}">
                  <c16:uniqueId val="{00000013-F648-4F1E-BF09-8729F158BD0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{D470E87D-4120-4634-A53A-7DA34C3F70FE}</c15:txfldGUID>
                      <c15:f>Diagramm!$I$66</c15:f>
                      <c15:dlblFieldTableCache>
                        <c:ptCount val="1"/>
                      </c15:dlblFieldTableCache>
                    </c15:dlblFTEntry>
                  </c15:dlblFieldTable>
                  <c15:showDataLabelsRange val="0"/>
                </c:ext>
                <c:ext xmlns:c16="http://schemas.microsoft.com/office/drawing/2014/chart" uri="{C3380CC4-5D6E-409C-BE32-E72D297353CC}">
                  <c16:uniqueId val="{00000014-F648-4F1E-BF09-8729F158BD0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{2995469B-1BB7-4DC8-AD87-8976A27045AB}</c15:txfldGUID>
                      <c15:f>Diagramm!$I$67</c15:f>
                      <c15:dlblFieldTableCache>
                        <c:ptCount val="1"/>
                      </c15:dlblFieldTableCache>
                    </c15:dlblFTEntry>
                  </c15:dlblFieldTable>
                  <c15:showDataLabelsRange val="0"/>
                </c:ext>
                <c:ext xmlns:c16="http://schemas.microsoft.com/office/drawing/2014/chart" uri="{C3380CC4-5D6E-409C-BE32-E72D297353CC}">
                  <c16:uniqueId val="{00000015-F648-4F1E-BF09-8729F158BD0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648-4F1E-BF09-8729F158BD0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{6803758A-E759-4C63-97F6-26B8A35BDD4A}</c15:txfldGUID>
                      <c15:f>Diagramm!$K$46</c15:f>
                      <c15:dlblFieldTableCache>
                        <c:ptCount val="1"/>
                      </c15:dlblFieldTableCache>
                    </c15:dlblFTEntry>
                  </c15:dlblFieldTable>
                  <c15:showDataLabelsRange val="0"/>
                </c:ext>
                <c:ext xmlns:c16="http://schemas.microsoft.com/office/drawing/2014/chart" uri="{C3380CC4-5D6E-409C-BE32-E72D297353CC}">
                  <c16:uniqueId val="{00000017-F648-4F1E-BF09-8729F158BD0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{B61B6D66-963C-40B5-B4C1-715E27A92E0C}</c15:txfldGUID>
                      <c15:f>Diagramm!$K$47</c15:f>
                      <c15:dlblFieldTableCache>
                        <c:ptCount val="1"/>
                      </c15:dlblFieldTableCache>
                    </c15:dlblFTEntry>
                  </c15:dlblFieldTable>
                  <c15:showDataLabelsRange val="0"/>
                </c:ext>
                <c:ext xmlns:c16="http://schemas.microsoft.com/office/drawing/2014/chart" uri="{C3380CC4-5D6E-409C-BE32-E72D297353CC}">
                  <c16:uniqueId val="{00000018-F648-4F1E-BF09-8729F158BD0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{39AA5C52-27CB-4D23-87A8-8D76108536CD}</c15:txfldGUID>
                      <c15:f>Diagramm!$K$48</c15:f>
                      <c15:dlblFieldTableCache>
                        <c:ptCount val="1"/>
                      </c15:dlblFieldTableCache>
                    </c15:dlblFTEntry>
                  </c15:dlblFieldTable>
                  <c15:showDataLabelsRange val="0"/>
                </c:ext>
                <c:ext xmlns:c16="http://schemas.microsoft.com/office/drawing/2014/chart" uri="{C3380CC4-5D6E-409C-BE32-E72D297353CC}">
                  <c16:uniqueId val="{00000019-F648-4F1E-BF09-8729F158BD0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{18220AD1-584F-432B-9499-2E8465B9D97A}</c15:txfldGUID>
                      <c15:f>Diagramm!$K$49</c15:f>
                      <c15:dlblFieldTableCache>
                        <c:ptCount val="1"/>
                      </c15:dlblFieldTableCache>
                    </c15:dlblFTEntry>
                  </c15:dlblFieldTable>
                  <c15:showDataLabelsRange val="0"/>
                </c:ext>
                <c:ext xmlns:c16="http://schemas.microsoft.com/office/drawing/2014/chart" uri="{C3380CC4-5D6E-409C-BE32-E72D297353CC}">
                  <c16:uniqueId val="{0000001A-F648-4F1E-BF09-8729F158BD0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{07B9225E-52F9-4039-87F0-AABCC9BD2A65}</c15:txfldGUID>
                      <c15:f>Diagramm!$K$50</c15:f>
                      <c15:dlblFieldTableCache>
                        <c:ptCount val="1"/>
                      </c15:dlblFieldTableCache>
                    </c15:dlblFTEntry>
                  </c15:dlblFieldTable>
                  <c15:showDataLabelsRange val="0"/>
                </c:ext>
                <c:ext xmlns:c16="http://schemas.microsoft.com/office/drawing/2014/chart" uri="{C3380CC4-5D6E-409C-BE32-E72D297353CC}">
                  <c16:uniqueId val="{0000001B-F648-4F1E-BF09-8729F158BD0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{15D33076-C19A-4FF2-A92A-84851D97CAEE}</c15:txfldGUID>
                      <c15:f>Diagramm!$K$51</c15:f>
                      <c15:dlblFieldTableCache>
                        <c:ptCount val="1"/>
                      </c15:dlblFieldTableCache>
                    </c15:dlblFTEntry>
                  </c15:dlblFieldTable>
                  <c15:showDataLabelsRange val="0"/>
                </c:ext>
                <c:ext xmlns:c16="http://schemas.microsoft.com/office/drawing/2014/chart" uri="{C3380CC4-5D6E-409C-BE32-E72D297353CC}">
                  <c16:uniqueId val="{0000001C-F648-4F1E-BF09-8729F158BD0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{FB794C87-A61B-4AE9-BD78-38D07910F578}</c15:txfldGUID>
                      <c15:f>Diagramm!$K$52</c15:f>
                      <c15:dlblFieldTableCache>
                        <c:ptCount val="1"/>
                      </c15:dlblFieldTableCache>
                    </c15:dlblFTEntry>
                  </c15:dlblFieldTable>
                  <c15:showDataLabelsRange val="0"/>
                </c:ext>
                <c:ext xmlns:c16="http://schemas.microsoft.com/office/drawing/2014/chart" uri="{C3380CC4-5D6E-409C-BE32-E72D297353CC}">
                  <c16:uniqueId val="{0000001D-F648-4F1E-BF09-8729F158BD0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{5EA8D3CB-C7BE-404C-A5C8-034C4A206FD3}</c15:txfldGUID>
                      <c15:f>Diagramm!$K$53</c15:f>
                      <c15:dlblFieldTableCache>
                        <c:ptCount val="1"/>
                      </c15:dlblFieldTableCache>
                    </c15:dlblFTEntry>
                  </c15:dlblFieldTable>
                  <c15:showDataLabelsRange val="0"/>
                </c:ext>
                <c:ext xmlns:c16="http://schemas.microsoft.com/office/drawing/2014/chart" uri="{C3380CC4-5D6E-409C-BE32-E72D297353CC}">
                  <c16:uniqueId val="{0000001E-F648-4F1E-BF09-8729F158BD0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{8DBD4980-CBA6-4332-B3EF-0209391C78C0}</c15:txfldGUID>
                      <c15:f>Diagramm!$K$54</c15:f>
                      <c15:dlblFieldTableCache>
                        <c:ptCount val="1"/>
                      </c15:dlblFieldTableCache>
                    </c15:dlblFTEntry>
                  </c15:dlblFieldTable>
                  <c15:showDataLabelsRange val="0"/>
                </c:ext>
                <c:ext xmlns:c16="http://schemas.microsoft.com/office/drawing/2014/chart" uri="{C3380CC4-5D6E-409C-BE32-E72D297353CC}">
                  <c16:uniqueId val="{0000001F-F648-4F1E-BF09-8729F158BD0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{1E5B8249-A631-40D6-B334-B4343AE1CA61}</c15:txfldGUID>
                      <c15:f>Diagramm!$K$55</c15:f>
                      <c15:dlblFieldTableCache>
                        <c:ptCount val="1"/>
                      </c15:dlblFieldTableCache>
                    </c15:dlblFTEntry>
                  </c15:dlblFieldTable>
                  <c15:showDataLabelsRange val="0"/>
                </c:ext>
                <c:ext xmlns:c16="http://schemas.microsoft.com/office/drawing/2014/chart" uri="{C3380CC4-5D6E-409C-BE32-E72D297353CC}">
                  <c16:uniqueId val="{00000020-F648-4F1E-BF09-8729F158BD0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{D85A06CC-DC94-451A-908B-32C405B45205}</c15:txfldGUID>
                      <c15:f>Diagramm!$K$56</c15:f>
                      <c15:dlblFieldTableCache>
                        <c:ptCount val="1"/>
                      </c15:dlblFieldTableCache>
                    </c15:dlblFTEntry>
                  </c15:dlblFieldTable>
                  <c15:showDataLabelsRange val="0"/>
                </c:ext>
                <c:ext xmlns:c16="http://schemas.microsoft.com/office/drawing/2014/chart" uri="{C3380CC4-5D6E-409C-BE32-E72D297353CC}">
                  <c16:uniqueId val="{00000021-F648-4F1E-BF09-8729F158BD0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{671F849E-1F25-4F42-B99D-5F8307C55CA8}</c15:txfldGUID>
                      <c15:f>Diagramm!$K$57</c15:f>
                      <c15:dlblFieldTableCache>
                        <c:ptCount val="1"/>
                      </c15:dlblFieldTableCache>
                    </c15:dlblFTEntry>
                  </c15:dlblFieldTable>
                  <c15:showDataLabelsRange val="0"/>
                </c:ext>
                <c:ext xmlns:c16="http://schemas.microsoft.com/office/drawing/2014/chart" uri="{C3380CC4-5D6E-409C-BE32-E72D297353CC}">
                  <c16:uniqueId val="{00000022-F648-4F1E-BF09-8729F158BD0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{99D7B7E2-8BD0-4F3C-BCF6-07A22C260A01}</c15:txfldGUID>
                      <c15:f>Diagramm!$K$58</c15:f>
                      <c15:dlblFieldTableCache>
                        <c:ptCount val="1"/>
                      </c15:dlblFieldTableCache>
                    </c15:dlblFTEntry>
                  </c15:dlblFieldTable>
                  <c15:showDataLabelsRange val="0"/>
                </c:ext>
                <c:ext xmlns:c16="http://schemas.microsoft.com/office/drawing/2014/chart" uri="{C3380CC4-5D6E-409C-BE32-E72D297353CC}">
                  <c16:uniqueId val="{00000023-F648-4F1E-BF09-8729F158BD0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{C7368865-07B6-4C8B-946A-1A1890B82BCA}</c15:txfldGUID>
                      <c15:f>Diagramm!$K$59</c15:f>
                      <c15:dlblFieldTableCache>
                        <c:ptCount val="1"/>
                      </c15:dlblFieldTableCache>
                    </c15:dlblFTEntry>
                  </c15:dlblFieldTable>
                  <c15:showDataLabelsRange val="0"/>
                </c:ext>
                <c:ext xmlns:c16="http://schemas.microsoft.com/office/drawing/2014/chart" uri="{C3380CC4-5D6E-409C-BE32-E72D297353CC}">
                  <c16:uniqueId val="{00000024-F648-4F1E-BF09-8729F158BD0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{30E3B09A-87AE-44C0-960E-EB1F49999DB6}</c15:txfldGUID>
                      <c15:f>Diagramm!$K$60</c15:f>
                      <c15:dlblFieldTableCache>
                        <c:ptCount val="1"/>
                      </c15:dlblFieldTableCache>
                    </c15:dlblFTEntry>
                  </c15:dlblFieldTable>
                  <c15:showDataLabelsRange val="0"/>
                </c:ext>
                <c:ext xmlns:c16="http://schemas.microsoft.com/office/drawing/2014/chart" uri="{C3380CC4-5D6E-409C-BE32-E72D297353CC}">
                  <c16:uniqueId val="{00000025-F648-4F1E-BF09-8729F158BD0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{45929C9C-58F2-4C30-8A81-535928EF4797}</c15:txfldGUID>
                      <c15:f>Diagramm!$K$61</c15:f>
                      <c15:dlblFieldTableCache>
                        <c:ptCount val="1"/>
                      </c15:dlblFieldTableCache>
                    </c15:dlblFTEntry>
                  </c15:dlblFieldTable>
                  <c15:showDataLabelsRange val="0"/>
                </c:ext>
                <c:ext xmlns:c16="http://schemas.microsoft.com/office/drawing/2014/chart" uri="{C3380CC4-5D6E-409C-BE32-E72D297353CC}">
                  <c16:uniqueId val="{00000026-F648-4F1E-BF09-8729F158BD0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{75A16045-6113-46E1-AEE2-6E4A2FFB4DB7}</c15:txfldGUID>
                      <c15:f>Diagramm!$K$62</c15:f>
                      <c15:dlblFieldTableCache>
                        <c:ptCount val="1"/>
                      </c15:dlblFieldTableCache>
                    </c15:dlblFTEntry>
                  </c15:dlblFieldTable>
                  <c15:showDataLabelsRange val="0"/>
                </c:ext>
                <c:ext xmlns:c16="http://schemas.microsoft.com/office/drawing/2014/chart" uri="{C3380CC4-5D6E-409C-BE32-E72D297353CC}">
                  <c16:uniqueId val="{00000027-F648-4F1E-BF09-8729F158BD0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{17C81A84-ACE3-4276-9003-FC64C2F2AADB}</c15:txfldGUID>
                      <c15:f>Diagramm!$K$63</c15:f>
                      <c15:dlblFieldTableCache>
                        <c:ptCount val="1"/>
                      </c15:dlblFieldTableCache>
                    </c15:dlblFTEntry>
                  </c15:dlblFieldTable>
                  <c15:showDataLabelsRange val="0"/>
                </c:ext>
                <c:ext xmlns:c16="http://schemas.microsoft.com/office/drawing/2014/chart" uri="{C3380CC4-5D6E-409C-BE32-E72D297353CC}">
                  <c16:uniqueId val="{00000028-F648-4F1E-BF09-8729F158BD0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{E0E0CC83-A494-4878-BD34-35E06B60C32E}</c15:txfldGUID>
                      <c15:f>Diagramm!$K$64</c15:f>
                      <c15:dlblFieldTableCache>
                        <c:ptCount val="1"/>
                      </c15:dlblFieldTableCache>
                    </c15:dlblFTEntry>
                  </c15:dlblFieldTable>
                  <c15:showDataLabelsRange val="0"/>
                </c:ext>
                <c:ext xmlns:c16="http://schemas.microsoft.com/office/drawing/2014/chart" uri="{C3380CC4-5D6E-409C-BE32-E72D297353CC}">
                  <c16:uniqueId val="{00000029-F648-4F1E-BF09-8729F158BD0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{568F6515-4101-4F5C-8535-2FD0FE464B0C}</c15:txfldGUID>
                      <c15:f>Diagramm!$K$65</c15:f>
                      <c15:dlblFieldTableCache>
                        <c:ptCount val="1"/>
                      </c15:dlblFieldTableCache>
                    </c15:dlblFTEntry>
                  </c15:dlblFieldTable>
                  <c15:showDataLabelsRange val="0"/>
                </c:ext>
                <c:ext xmlns:c16="http://schemas.microsoft.com/office/drawing/2014/chart" uri="{C3380CC4-5D6E-409C-BE32-E72D297353CC}">
                  <c16:uniqueId val="{0000002A-F648-4F1E-BF09-8729F158BD0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{7EC71266-F54D-4BC6-A6DE-3AAAFAAAF594}</c15:txfldGUID>
                      <c15:f>Diagramm!$K$66</c15:f>
                      <c15:dlblFieldTableCache>
                        <c:ptCount val="1"/>
                      </c15:dlblFieldTableCache>
                    </c15:dlblFTEntry>
                  </c15:dlblFieldTable>
                  <c15:showDataLabelsRange val="0"/>
                </c:ext>
                <c:ext xmlns:c16="http://schemas.microsoft.com/office/drawing/2014/chart" uri="{C3380CC4-5D6E-409C-BE32-E72D297353CC}">
                  <c16:uniqueId val="{0000002B-F648-4F1E-BF09-8729F158BD0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{258200C7-19BD-417C-AB41-7BB7BF5E2790}</c15:txfldGUID>
                      <c15:f>Diagramm!$K$67</c15:f>
                      <c15:dlblFieldTableCache>
                        <c:ptCount val="1"/>
                      </c15:dlblFieldTableCache>
                    </c15:dlblFTEntry>
                  </c15:dlblFieldTable>
                  <c15:showDataLabelsRange val="0"/>
                </c:ext>
                <c:ext xmlns:c16="http://schemas.microsoft.com/office/drawing/2014/chart" uri="{C3380CC4-5D6E-409C-BE32-E72D297353CC}">
                  <c16:uniqueId val="{0000002C-F648-4F1E-BF09-8729F158BD0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648-4F1E-BF09-8729F158BD0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{3D7E020E-9E28-44DF-B474-E022C35393E0}</c15:txfldGUID>
                      <c15:f>Diagramm!$J$46</c15:f>
                      <c15:dlblFieldTableCache>
                        <c:ptCount val="1"/>
                      </c15:dlblFieldTableCache>
                    </c15:dlblFTEntry>
                  </c15:dlblFieldTable>
                  <c15:showDataLabelsRange val="0"/>
                </c:ext>
                <c:ext xmlns:c16="http://schemas.microsoft.com/office/drawing/2014/chart" uri="{C3380CC4-5D6E-409C-BE32-E72D297353CC}">
                  <c16:uniqueId val="{0000002E-F648-4F1E-BF09-8729F158BD0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{467C346F-32F9-4D29-A128-FF74E390F897}</c15:txfldGUID>
                      <c15:f>Diagramm!$J$47</c15:f>
                      <c15:dlblFieldTableCache>
                        <c:ptCount val="1"/>
                      </c15:dlblFieldTableCache>
                    </c15:dlblFTEntry>
                  </c15:dlblFieldTable>
                  <c15:showDataLabelsRange val="0"/>
                </c:ext>
                <c:ext xmlns:c16="http://schemas.microsoft.com/office/drawing/2014/chart" uri="{C3380CC4-5D6E-409C-BE32-E72D297353CC}">
                  <c16:uniqueId val="{0000002F-F648-4F1E-BF09-8729F158BD0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{467B8B29-5963-4478-BCEE-67056DD71159}</c15:txfldGUID>
                      <c15:f>Diagramm!$J$48</c15:f>
                      <c15:dlblFieldTableCache>
                        <c:ptCount val="1"/>
                      </c15:dlblFieldTableCache>
                    </c15:dlblFTEntry>
                  </c15:dlblFieldTable>
                  <c15:showDataLabelsRange val="0"/>
                </c:ext>
                <c:ext xmlns:c16="http://schemas.microsoft.com/office/drawing/2014/chart" uri="{C3380CC4-5D6E-409C-BE32-E72D297353CC}">
                  <c16:uniqueId val="{00000030-F648-4F1E-BF09-8729F158BD0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{10BC0A64-ED7B-44C4-9A16-A8730F009A07}</c15:txfldGUID>
                      <c15:f>Diagramm!$J$49</c15:f>
                      <c15:dlblFieldTableCache>
                        <c:ptCount val="1"/>
                      </c15:dlblFieldTableCache>
                    </c15:dlblFTEntry>
                  </c15:dlblFieldTable>
                  <c15:showDataLabelsRange val="0"/>
                </c:ext>
                <c:ext xmlns:c16="http://schemas.microsoft.com/office/drawing/2014/chart" uri="{C3380CC4-5D6E-409C-BE32-E72D297353CC}">
                  <c16:uniqueId val="{00000031-F648-4F1E-BF09-8729F158BD0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{BF04938E-C771-410D-A1FF-D986718DF8C3}</c15:txfldGUID>
                      <c15:f>Diagramm!$J$50</c15:f>
                      <c15:dlblFieldTableCache>
                        <c:ptCount val="1"/>
                      </c15:dlblFieldTableCache>
                    </c15:dlblFTEntry>
                  </c15:dlblFieldTable>
                  <c15:showDataLabelsRange val="0"/>
                </c:ext>
                <c:ext xmlns:c16="http://schemas.microsoft.com/office/drawing/2014/chart" uri="{C3380CC4-5D6E-409C-BE32-E72D297353CC}">
                  <c16:uniqueId val="{00000032-F648-4F1E-BF09-8729F158BD0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{3137A1DF-4F8B-4A1B-9660-6302F32A6A22}</c15:txfldGUID>
                      <c15:f>Diagramm!$J$51</c15:f>
                      <c15:dlblFieldTableCache>
                        <c:ptCount val="1"/>
                      </c15:dlblFieldTableCache>
                    </c15:dlblFTEntry>
                  </c15:dlblFieldTable>
                  <c15:showDataLabelsRange val="0"/>
                </c:ext>
                <c:ext xmlns:c16="http://schemas.microsoft.com/office/drawing/2014/chart" uri="{C3380CC4-5D6E-409C-BE32-E72D297353CC}">
                  <c16:uniqueId val="{00000033-F648-4F1E-BF09-8729F158BD0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{1C90052A-E391-45D7-8BC0-DE8C8C7754E4}</c15:txfldGUID>
                      <c15:f>Diagramm!$J$52</c15:f>
                      <c15:dlblFieldTableCache>
                        <c:ptCount val="1"/>
                      </c15:dlblFieldTableCache>
                    </c15:dlblFTEntry>
                  </c15:dlblFieldTable>
                  <c15:showDataLabelsRange val="0"/>
                </c:ext>
                <c:ext xmlns:c16="http://schemas.microsoft.com/office/drawing/2014/chart" uri="{C3380CC4-5D6E-409C-BE32-E72D297353CC}">
                  <c16:uniqueId val="{00000034-F648-4F1E-BF09-8729F158BD0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{61A13A8C-0D8A-476B-A925-903B65802ACB}</c15:txfldGUID>
                      <c15:f>Diagramm!$J$53</c15:f>
                      <c15:dlblFieldTableCache>
                        <c:ptCount val="1"/>
                      </c15:dlblFieldTableCache>
                    </c15:dlblFTEntry>
                  </c15:dlblFieldTable>
                  <c15:showDataLabelsRange val="0"/>
                </c:ext>
                <c:ext xmlns:c16="http://schemas.microsoft.com/office/drawing/2014/chart" uri="{C3380CC4-5D6E-409C-BE32-E72D297353CC}">
                  <c16:uniqueId val="{00000035-F648-4F1E-BF09-8729F158BD0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{F1FD7320-0B34-48AF-A41C-34C4B5DB9376}</c15:txfldGUID>
                      <c15:f>Diagramm!$J$54</c15:f>
                      <c15:dlblFieldTableCache>
                        <c:ptCount val="1"/>
                      </c15:dlblFieldTableCache>
                    </c15:dlblFTEntry>
                  </c15:dlblFieldTable>
                  <c15:showDataLabelsRange val="0"/>
                </c:ext>
                <c:ext xmlns:c16="http://schemas.microsoft.com/office/drawing/2014/chart" uri="{C3380CC4-5D6E-409C-BE32-E72D297353CC}">
                  <c16:uniqueId val="{00000036-F648-4F1E-BF09-8729F158BD0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{96E139D4-C643-453F-92EF-CC854E51CDB7}</c15:txfldGUID>
                      <c15:f>Diagramm!$J$55</c15:f>
                      <c15:dlblFieldTableCache>
                        <c:ptCount val="1"/>
                      </c15:dlblFieldTableCache>
                    </c15:dlblFTEntry>
                  </c15:dlblFieldTable>
                  <c15:showDataLabelsRange val="0"/>
                </c:ext>
                <c:ext xmlns:c16="http://schemas.microsoft.com/office/drawing/2014/chart" uri="{C3380CC4-5D6E-409C-BE32-E72D297353CC}">
                  <c16:uniqueId val="{00000037-F648-4F1E-BF09-8729F158BD0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{22BDD9B5-E4AE-43F1-97CF-C40AF2AC057F}</c15:txfldGUID>
                      <c15:f>Diagramm!$J$56</c15:f>
                      <c15:dlblFieldTableCache>
                        <c:ptCount val="1"/>
                      </c15:dlblFieldTableCache>
                    </c15:dlblFTEntry>
                  </c15:dlblFieldTable>
                  <c15:showDataLabelsRange val="0"/>
                </c:ext>
                <c:ext xmlns:c16="http://schemas.microsoft.com/office/drawing/2014/chart" uri="{C3380CC4-5D6E-409C-BE32-E72D297353CC}">
                  <c16:uniqueId val="{00000038-F648-4F1E-BF09-8729F158BD0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{620C0EF8-19B1-4F52-B7CB-664F87537CF7}</c15:txfldGUID>
                      <c15:f>Diagramm!$J$57</c15:f>
                      <c15:dlblFieldTableCache>
                        <c:ptCount val="1"/>
                      </c15:dlblFieldTableCache>
                    </c15:dlblFTEntry>
                  </c15:dlblFieldTable>
                  <c15:showDataLabelsRange val="0"/>
                </c:ext>
                <c:ext xmlns:c16="http://schemas.microsoft.com/office/drawing/2014/chart" uri="{C3380CC4-5D6E-409C-BE32-E72D297353CC}">
                  <c16:uniqueId val="{00000039-F648-4F1E-BF09-8729F158BD0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{548466BF-BF3F-4F8E-9CE7-42545C2CA8AC}</c15:txfldGUID>
                      <c15:f>Diagramm!$J$58</c15:f>
                      <c15:dlblFieldTableCache>
                        <c:ptCount val="1"/>
                      </c15:dlblFieldTableCache>
                    </c15:dlblFTEntry>
                  </c15:dlblFieldTable>
                  <c15:showDataLabelsRange val="0"/>
                </c:ext>
                <c:ext xmlns:c16="http://schemas.microsoft.com/office/drawing/2014/chart" uri="{C3380CC4-5D6E-409C-BE32-E72D297353CC}">
                  <c16:uniqueId val="{0000003A-F648-4F1E-BF09-8729F158BD0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{3FC07EE2-A34B-42CB-84C5-B5CA18E63498}</c15:txfldGUID>
                      <c15:f>Diagramm!$J$59</c15:f>
                      <c15:dlblFieldTableCache>
                        <c:ptCount val="1"/>
                      </c15:dlblFieldTableCache>
                    </c15:dlblFTEntry>
                  </c15:dlblFieldTable>
                  <c15:showDataLabelsRange val="0"/>
                </c:ext>
                <c:ext xmlns:c16="http://schemas.microsoft.com/office/drawing/2014/chart" uri="{C3380CC4-5D6E-409C-BE32-E72D297353CC}">
                  <c16:uniqueId val="{0000003B-F648-4F1E-BF09-8729F158BD0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{9429B263-E32B-4F03-A9F6-BCA93769B018}</c15:txfldGUID>
                      <c15:f>Diagramm!$J$60</c15:f>
                      <c15:dlblFieldTableCache>
                        <c:ptCount val="1"/>
                      </c15:dlblFieldTableCache>
                    </c15:dlblFTEntry>
                  </c15:dlblFieldTable>
                  <c15:showDataLabelsRange val="0"/>
                </c:ext>
                <c:ext xmlns:c16="http://schemas.microsoft.com/office/drawing/2014/chart" uri="{C3380CC4-5D6E-409C-BE32-E72D297353CC}">
                  <c16:uniqueId val="{0000003C-F648-4F1E-BF09-8729F158BD0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{39AA306B-DB05-46AA-9E30-94CE981DEDF3}</c15:txfldGUID>
                      <c15:f>Diagramm!$J$61</c15:f>
                      <c15:dlblFieldTableCache>
                        <c:ptCount val="1"/>
                      </c15:dlblFieldTableCache>
                    </c15:dlblFTEntry>
                  </c15:dlblFieldTable>
                  <c15:showDataLabelsRange val="0"/>
                </c:ext>
                <c:ext xmlns:c16="http://schemas.microsoft.com/office/drawing/2014/chart" uri="{C3380CC4-5D6E-409C-BE32-E72D297353CC}">
                  <c16:uniqueId val="{0000003D-F648-4F1E-BF09-8729F158BD0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{673227DC-2AC1-4977-A0CD-9E9FAD08FFC1}</c15:txfldGUID>
                      <c15:f>Diagramm!$J$62</c15:f>
                      <c15:dlblFieldTableCache>
                        <c:ptCount val="1"/>
                      </c15:dlblFieldTableCache>
                    </c15:dlblFTEntry>
                  </c15:dlblFieldTable>
                  <c15:showDataLabelsRange val="0"/>
                </c:ext>
                <c:ext xmlns:c16="http://schemas.microsoft.com/office/drawing/2014/chart" uri="{C3380CC4-5D6E-409C-BE32-E72D297353CC}">
                  <c16:uniqueId val="{0000003E-F648-4F1E-BF09-8729F158BD0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{699B9A44-20E5-4DE4-B513-888058E6BE55}</c15:txfldGUID>
                      <c15:f>Diagramm!$J$63</c15:f>
                      <c15:dlblFieldTableCache>
                        <c:ptCount val="1"/>
                      </c15:dlblFieldTableCache>
                    </c15:dlblFTEntry>
                  </c15:dlblFieldTable>
                  <c15:showDataLabelsRange val="0"/>
                </c:ext>
                <c:ext xmlns:c16="http://schemas.microsoft.com/office/drawing/2014/chart" uri="{C3380CC4-5D6E-409C-BE32-E72D297353CC}">
                  <c16:uniqueId val="{0000003F-F648-4F1E-BF09-8729F158BD0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{22405086-1392-4D91-8FE5-B4A7A50AE9C6}</c15:txfldGUID>
                      <c15:f>Diagramm!$J$64</c15:f>
                      <c15:dlblFieldTableCache>
                        <c:ptCount val="1"/>
                      </c15:dlblFieldTableCache>
                    </c15:dlblFTEntry>
                  </c15:dlblFieldTable>
                  <c15:showDataLabelsRange val="0"/>
                </c:ext>
                <c:ext xmlns:c16="http://schemas.microsoft.com/office/drawing/2014/chart" uri="{C3380CC4-5D6E-409C-BE32-E72D297353CC}">
                  <c16:uniqueId val="{00000040-F648-4F1E-BF09-8729F158BD0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{0B57BF74-E69B-4C14-9400-7A89076D5510}</c15:txfldGUID>
                      <c15:f>Diagramm!$J$65</c15:f>
                      <c15:dlblFieldTableCache>
                        <c:ptCount val="1"/>
                      </c15:dlblFieldTableCache>
                    </c15:dlblFTEntry>
                  </c15:dlblFieldTable>
                  <c15:showDataLabelsRange val="0"/>
                </c:ext>
                <c:ext xmlns:c16="http://schemas.microsoft.com/office/drawing/2014/chart" uri="{C3380CC4-5D6E-409C-BE32-E72D297353CC}">
                  <c16:uniqueId val="{00000041-F648-4F1E-BF09-8729F158BD0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{CD414F02-4D98-4A9B-A26B-BB9E34769BBD}</c15:txfldGUID>
                      <c15:f>Diagramm!$J$66</c15:f>
                      <c15:dlblFieldTableCache>
                        <c:ptCount val="1"/>
                      </c15:dlblFieldTableCache>
                    </c15:dlblFTEntry>
                  </c15:dlblFieldTable>
                  <c15:showDataLabelsRange val="0"/>
                </c:ext>
                <c:ext xmlns:c16="http://schemas.microsoft.com/office/drawing/2014/chart" uri="{C3380CC4-5D6E-409C-BE32-E72D297353CC}">
                  <c16:uniqueId val="{00000042-F648-4F1E-BF09-8729F158BD0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{CAD318D1-0C38-4A5D-9B41-75781E83FA1E}</c15:txfldGUID>
                      <c15:f>Diagramm!$J$67</c15:f>
                      <c15:dlblFieldTableCache>
                        <c:ptCount val="1"/>
                      </c15:dlblFieldTableCache>
                    </c15:dlblFTEntry>
                  </c15:dlblFieldTable>
                  <c15:showDataLabelsRange val="0"/>
                </c:ext>
                <c:ext xmlns:c16="http://schemas.microsoft.com/office/drawing/2014/chart" uri="{C3380CC4-5D6E-409C-BE32-E72D297353CC}">
                  <c16:uniqueId val="{00000043-F648-4F1E-BF09-8729F158BD0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648-4F1E-BF09-8729F158BD0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2E-4128-AF99-37CC5F7F79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2E-4128-AF99-37CC5F7F79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2E-4128-AF99-37CC5F7F79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2E-4128-AF99-37CC5F7F79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2E-4128-AF99-37CC5F7F79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2E-4128-AF99-37CC5F7F79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2E-4128-AF99-37CC5F7F79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2E-4128-AF99-37CC5F7F79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2E-4128-AF99-37CC5F7F79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2E-4128-AF99-37CC5F7F79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2E-4128-AF99-37CC5F7F79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2E-4128-AF99-37CC5F7F79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2E-4128-AF99-37CC5F7F79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12E-4128-AF99-37CC5F7F79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12E-4128-AF99-37CC5F7F79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12E-4128-AF99-37CC5F7F79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12E-4128-AF99-37CC5F7F79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12E-4128-AF99-37CC5F7F79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12E-4128-AF99-37CC5F7F79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12E-4128-AF99-37CC5F7F79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12E-4128-AF99-37CC5F7F79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12E-4128-AF99-37CC5F7F79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12E-4128-AF99-37CC5F7F79B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12E-4128-AF99-37CC5F7F79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12E-4128-AF99-37CC5F7F79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12E-4128-AF99-37CC5F7F79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12E-4128-AF99-37CC5F7F79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12E-4128-AF99-37CC5F7F79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12E-4128-AF99-37CC5F7F79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12E-4128-AF99-37CC5F7F79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12E-4128-AF99-37CC5F7F79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12E-4128-AF99-37CC5F7F79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12E-4128-AF99-37CC5F7F79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12E-4128-AF99-37CC5F7F79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12E-4128-AF99-37CC5F7F79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12E-4128-AF99-37CC5F7F79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12E-4128-AF99-37CC5F7F79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12E-4128-AF99-37CC5F7F79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12E-4128-AF99-37CC5F7F79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12E-4128-AF99-37CC5F7F79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12E-4128-AF99-37CC5F7F79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12E-4128-AF99-37CC5F7F79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12E-4128-AF99-37CC5F7F79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12E-4128-AF99-37CC5F7F79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12E-4128-AF99-37CC5F7F79B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12E-4128-AF99-37CC5F7F79B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12E-4128-AF99-37CC5F7F79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12E-4128-AF99-37CC5F7F79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12E-4128-AF99-37CC5F7F79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12E-4128-AF99-37CC5F7F79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12E-4128-AF99-37CC5F7F79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12E-4128-AF99-37CC5F7F79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12E-4128-AF99-37CC5F7F79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12E-4128-AF99-37CC5F7F79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12E-4128-AF99-37CC5F7F79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12E-4128-AF99-37CC5F7F79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12E-4128-AF99-37CC5F7F79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12E-4128-AF99-37CC5F7F79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12E-4128-AF99-37CC5F7F79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12E-4128-AF99-37CC5F7F79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12E-4128-AF99-37CC5F7F79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12E-4128-AF99-37CC5F7F79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12E-4128-AF99-37CC5F7F79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12E-4128-AF99-37CC5F7F79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12E-4128-AF99-37CC5F7F79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12E-4128-AF99-37CC5F7F79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12E-4128-AF99-37CC5F7F79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12E-4128-AF99-37CC5F7F79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12E-4128-AF99-37CC5F7F79B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100.15211776450268</c:v>
                </c:pt>
                <c:pt idx="2">
                  <c:v>101.56396076629323</c:v>
                </c:pt>
                <c:pt idx="3">
                  <c:v>101.02362579029933</c:v>
                </c:pt>
                <c:pt idx="4">
                  <c:v>101.41818124197816</c:v>
                </c:pt>
                <c:pt idx="5">
                  <c:v>102.16133990397567</c:v>
                </c:pt>
                <c:pt idx="6">
                  <c:v>102.93618976691121</c:v>
                </c:pt>
                <c:pt idx="7">
                  <c:v>102.57966375635806</c:v>
                </c:pt>
                <c:pt idx="8">
                  <c:v>102.13915606331902</c:v>
                </c:pt>
                <c:pt idx="9">
                  <c:v>102.43071511194917</c:v>
                </c:pt>
                <c:pt idx="10">
                  <c:v>103.69677858942465</c:v>
                </c:pt>
                <c:pt idx="11">
                  <c:v>103.53515346464054</c:v>
                </c:pt>
                <c:pt idx="12">
                  <c:v>103.3608518594812</c:v>
                </c:pt>
                <c:pt idx="13">
                  <c:v>103.77283747167598</c:v>
                </c:pt>
                <c:pt idx="14">
                  <c:v>104.80755518230363</c:v>
                </c:pt>
                <c:pt idx="15">
                  <c:v>104.99136414774438</c:v>
                </c:pt>
                <c:pt idx="16">
                  <c:v>104.9026287851178</c:v>
                </c:pt>
                <c:pt idx="17">
                  <c:v>105.23697095501434</c:v>
                </c:pt>
                <c:pt idx="18">
                  <c:v>106.43489835047299</c:v>
                </c:pt>
                <c:pt idx="19">
                  <c:v>106.02608185837201</c:v>
                </c:pt>
                <c:pt idx="20">
                  <c:v>105.48574688237811</c:v>
                </c:pt>
                <c:pt idx="21">
                  <c:v>105.1672503129506</c:v>
                </c:pt>
                <c:pt idx="22">
                  <c:v>105.89773249457288</c:v>
                </c:pt>
                <c:pt idx="23">
                  <c:v>105.73135368964807</c:v>
                </c:pt>
                <c:pt idx="24">
                  <c:v>105.40176519989224</c:v>
                </c:pt>
              </c:numCache>
            </c:numRef>
          </c:val>
          <c:smooth val="0"/>
          <c:extLst>
            <c:ext xmlns:c16="http://schemas.microsoft.com/office/drawing/2014/chart" uri="{C3380CC4-5D6E-409C-BE32-E72D297353CC}">
              <c16:uniqueId val="{00000000-AE5F-43BC-8E3F-C58F1E2767A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102.07428847081523</c:v>
                </c:pt>
                <c:pt idx="2">
                  <c:v>104.70332850940667</c:v>
                </c:pt>
                <c:pt idx="3">
                  <c:v>104.14857694163049</c:v>
                </c:pt>
                <c:pt idx="4">
                  <c:v>99.011095031355524</c:v>
                </c:pt>
                <c:pt idx="5">
                  <c:v>102.14664737095995</c:v>
                </c:pt>
                <c:pt idx="6">
                  <c:v>104.14857694163049</c:v>
                </c:pt>
                <c:pt idx="7">
                  <c:v>103.25615050651231</c:v>
                </c:pt>
                <c:pt idx="8">
                  <c:v>100.74770863482875</c:v>
                </c:pt>
                <c:pt idx="9">
                  <c:v>101.83309213699951</c:v>
                </c:pt>
                <c:pt idx="10">
                  <c:v>104.17269657501207</c:v>
                </c:pt>
                <c:pt idx="11">
                  <c:v>105.23396044380124</c:v>
                </c:pt>
                <c:pt idx="12">
                  <c:v>103.37674867342017</c:v>
                </c:pt>
                <c:pt idx="13">
                  <c:v>105.69223347805112</c:v>
                </c:pt>
                <c:pt idx="14">
                  <c:v>108.24891461649784</c:v>
                </c:pt>
                <c:pt idx="15">
                  <c:v>107.79064158224796</c:v>
                </c:pt>
                <c:pt idx="16">
                  <c:v>105.69223347805112</c:v>
                </c:pt>
                <c:pt idx="17">
                  <c:v>105.37867824409068</c:v>
                </c:pt>
                <c:pt idx="18">
                  <c:v>109.38253738543173</c:v>
                </c:pt>
                <c:pt idx="19">
                  <c:v>109.43077665219489</c:v>
                </c:pt>
                <c:pt idx="20">
                  <c:v>108.82778581765558</c:v>
                </c:pt>
                <c:pt idx="21">
                  <c:v>109.50313555233961</c:v>
                </c:pt>
                <c:pt idx="22">
                  <c:v>114.76121562952244</c:v>
                </c:pt>
                <c:pt idx="23">
                  <c:v>114.66473709599614</c:v>
                </c:pt>
                <c:pt idx="24">
                  <c:v>111.40858658948385</c:v>
                </c:pt>
              </c:numCache>
            </c:numRef>
          </c:val>
          <c:smooth val="0"/>
          <c:extLst>
            <c:ext xmlns:c16="http://schemas.microsoft.com/office/drawing/2014/chart" uri="{C3380CC4-5D6E-409C-BE32-E72D297353CC}">
              <c16:uniqueId val="{00000001-AE5F-43BC-8E3F-C58F1E2767A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102.92087626287886</c:v>
                </c:pt>
                <c:pt idx="2">
                  <c:v>100.75022506752025</c:v>
                </c:pt>
                <c:pt idx="3">
                  <c:v>100.95028508552566</c:v>
                </c:pt>
                <c:pt idx="4">
                  <c:v>95.778733620086015</c:v>
                </c:pt>
                <c:pt idx="5">
                  <c:v>98.189456837051111</c:v>
                </c:pt>
                <c:pt idx="6">
                  <c:v>95.778733620086015</c:v>
                </c:pt>
                <c:pt idx="7">
                  <c:v>95.378613584075225</c:v>
                </c:pt>
                <c:pt idx="8">
                  <c:v>92.327698309492845</c:v>
                </c:pt>
                <c:pt idx="9">
                  <c:v>94.678403521056325</c:v>
                </c:pt>
                <c:pt idx="10">
                  <c:v>93.728118435530661</c:v>
                </c:pt>
                <c:pt idx="11">
                  <c:v>94.698409522856849</c:v>
                </c:pt>
                <c:pt idx="12">
                  <c:v>91.47744323296989</c:v>
                </c:pt>
                <c:pt idx="13">
                  <c:v>94.018205461638487</c:v>
                </c:pt>
                <c:pt idx="14">
                  <c:v>90.657197159147742</c:v>
                </c:pt>
                <c:pt idx="15">
                  <c:v>91.057317195158546</c:v>
                </c:pt>
                <c:pt idx="16">
                  <c:v>88.236470941282391</c:v>
                </c:pt>
                <c:pt idx="17">
                  <c:v>89.796939081724517</c:v>
                </c:pt>
                <c:pt idx="18">
                  <c:v>88.286485945783738</c:v>
                </c:pt>
                <c:pt idx="19">
                  <c:v>88.316494948484547</c:v>
                </c:pt>
                <c:pt idx="20">
                  <c:v>86.796038811643498</c:v>
                </c:pt>
                <c:pt idx="21">
                  <c:v>88.306491947584277</c:v>
                </c:pt>
                <c:pt idx="22">
                  <c:v>85.255576673001897</c:v>
                </c:pt>
                <c:pt idx="23">
                  <c:v>85.165549664899459</c:v>
                </c:pt>
                <c:pt idx="24">
                  <c:v>81.21436430929279</c:v>
                </c:pt>
              </c:numCache>
            </c:numRef>
          </c:val>
          <c:smooth val="0"/>
          <c:extLst>
            <c:ext xmlns:c16="http://schemas.microsoft.com/office/drawing/2014/chart" uri="{C3380CC4-5D6E-409C-BE32-E72D297353CC}">
              <c16:uniqueId val="{00000002-AE5F-43BC-8E3F-C58F1E2767A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E5F-43BC-8E3F-C58F1E2767A2}"/>
                </c:ext>
              </c:extLst>
            </c:dLbl>
            <c:dLbl>
              <c:idx val="1"/>
              <c:delete val="1"/>
              <c:extLst>
                <c:ext xmlns:c15="http://schemas.microsoft.com/office/drawing/2012/chart" uri="{CE6537A1-D6FC-4f65-9D91-7224C49458BB}"/>
                <c:ext xmlns:c16="http://schemas.microsoft.com/office/drawing/2014/chart" uri="{C3380CC4-5D6E-409C-BE32-E72D297353CC}">
                  <c16:uniqueId val="{00000004-AE5F-43BC-8E3F-C58F1E2767A2}"/>
                </c:ext>
              </c:extLst>
            </c:dLbl>
            <c:dLbl>
              <c:idx val="2"/>
              <c:delete val="1"/>
              <c:extLst>
                <c:ext xmlns:c15="http://schemas.microsoft.com/office/drawing/2012/chart" uri="{CE6537A1-D6FC-4f65-9D91-7224C49458BB}"/>
                <c:ext xmlns:c16="http://schemas.microsoft.com/office/drawing/2014/chart" uri="{C3380CC4-5D6E-409C-BE32-E72D297353CC}">
                  <c16:uniqueId val="{00000005-AE5F-43BC-8E3F-C58F1E2767A2}"/>
                </c:ext>
              </c:extLst>
            </c:dLbl>
            <c:dLbl>
              <c:idx val="3"/>
              <c:delete val="1"/>
              <c:extLst>
                <c:ext xmlns:c15="http://schemas.microsoft.com/office/drawing/2012/chart" uri="{CE6537A1-D6FC-4f65-9D91-7224C49458BB}"/>
                <c:ext xmlns:c16="http://schemas.microsoft.com/office/drawing/2014/chart" uri="{C3380CC4-5D6E-409C-BE32-E72D297353CC}">
                  <c16:uniqueId val="{00000006-AE5F-43BC-8E3F-C58F1E2767A2}"/>
                </c:ext>
              </c:extLst>
            </c:dLbl>
            <c:dLbl>
              <c:idx val="4"/>
              <c:delete val="1"/>
              <c:extLst>
                <c:ext xmlns:c15="http://schemas.microsoft.com/office/drawing/2012/chart" uri="{CE6537A1-D6FC-4f65-9D91-7224C49458BB}"/>
                <c:ext xmlns:c16="http://schemas.microsoft.com/office/drawing/2014/chart" uri="{C3380CC4-5D6E-409C-BE32-E72D297353CC}">
                  <c16:uniqueId val="{00000007-AE5F-43BC-8E3F-C58F1E2767A2}"/>
                </c:ext>
              </c:extLst>
            </c:dLbl>
            <c:dLbl>
              <c:idx val="5"/>
              <c:delete val="1"/>
              <c:extLst>
                <c:ext xmlns:c15="http://schemas.microsoft.com/office/drawing/2012/chart" uri="{CE6537A1-D6FC-4f65-9D91-7224C49458BB}"/>
                <c:ext xmlns:c16="http://schemas.microsoft.com/office/drawing/2014/chart" uri="{C3380CC4-5D6E-409C-BE32-E72D297353CC}">
                  <c16:uniqueId val="{00000008-AE5F-43BC-8E3F-C58F1E2767A2}"/>
                </c:ext>
              </c:extLst>
            </c:dLbl>
            <c:dLbl>
              <c:idx val="6"/>
              <c:delete val="1"/>
              <c:extLst>
                <c:ext xmlns:c15="http://schemas.microsoft.com/office/drawing/2012/chart" uri="{CE6537A1-D6FC-4f65-9D91-7224C49458BB}"/>
                <c:ext xmlns:c16="http://schemas.microsoft.com/office/drawing/2014/chart" uri="{C3380CC4-5D6E-409C-BE32-E72D297353CC}">
                  <c16:uniqueId val="{00000009-AE5F-43BC-8E3F-C58F1E2767A2}"/>
                </c:ext>
              </c:extLst>
            </c:dLbl>
            <c:dLbl>
              <c:idx val="7"/>
              <c:delete val="1"/>
              <c:extLst>
                <c:ext xmlns:c15="http://schemas.microsoft.com/office/drawing/2012/chart" uri="{CE6537A1-D6FC-4f65-9D91-7224C49458BB}"/>
                <c:ext xmlns:c16="http://schemas.microsoft.com/office/drawing/2014/chart" uri="{C3380CC4-5D6E-409C-BE32-E72D297353CC}">
                  <c16:uniqueId val="{0000000A-AE5F-43BC-8E3F-C58F1E2767A2}"/>
                </c:ext>
              </c:extLst>
            </c:dLbl>
            <c:dLbl>
              <c:idx val="8"/>
              <c:delete val="1"/>
              <c:extLst>
                <c:ext xmlns:c15="http://schemas.microsoft.com/office/drawing/2012/chart" uri="{CE6537A1-D6FC-4f65-9D91-7224C49458BB}"/>
                <c:ext xmlns:c16="http://schemas.microsoft.com/office/drawing/2014/chart" uri="{C3380CC4-5D6E-409C-BE32-E72D297353CC}">
                  <c16:uniqueId val="{0000000B-AE5F-43BC-8E3F-C58F1E2767A2}"/>
                </c:ext>
              </c:extLst>
            </c:dLbl>
            <c:dLbl>
              <c:idx val="9"/>
              <c:delete val="1"/>
              <c:extLst>
                <c:ext xmlns:c15="http://schemas.microsoft.com/office/drawing/2012/chart" uri="{CE6537A1-D6FC-4f65-9D91-7224C49458BB}"/>
                <c:ext xmlns:c16="http://schemas.microsoft.com/office/drawing/2014/chart" uri="{C3380CC4-5D6E-409C-BE32-E72D297353CC}">
                  <c16:uniqueId val="{0000000C-AE5F-43BC-8E3F-C58F1E2767A2}"/>
                </c:ext>
              </c:extLst>
            </c:dLbl>
            <c:dLbl>
              <c:idx val="10"/>
              <c:delete val="1"/>
              <c:extLst>
                <c:ext xmlns:c15="http://schemas.microsoft.com/office/drawing/2012/chart" uri="{CE6537A1-D6FC-4f65-9D91-7224C49458BB}"/>
                <c:ext xmlns:c16="http://schemas.microsoft.com/office/drawing/2014/chart" uri="{C3380CC4-5D6E-409C-BE32-E72D297353CC}">
                  <c16:uniqueId val="{0000000D-AE5F-43BC-8E3F-C58F1E2767A2}"/>
                </c:ext>
              </c:extLst>
            </c:dLbl>
            <c:dLbl>
              <c:idx val="11"/>
              <c:delete val="1"/>
              <c:extLst>
                <c:ext xmlns:c15="http://schemas.microsoft.com/office/drawing/2012/chart" uri="{CE6537A1-D6FC-4f65-9D91-7224C49458BB}"/>
                <c:ext xmlns:c16="http://schemas.microsoft.com/office/drawing/2014/chart" uri="{C3380CC4-5D6E-409C-BE32-E72D297353CC}">
                  <c16:uniqueId val="{0000000E-AE5F-43BC-8E3F-C58F1E2767A2}"/>
                </c:ext>
              </c:extLst>
            </c:dLbl>
            <c:dLbl>
              <c:idx val="12"/>
              <c:delete val="1"/>
              <c:extLst>
                <c:ext xmlns:c15="http://schemas.microsoft.com/office/drawing/2012/chart" uri="{CE6537A1-D6FC-4f65-9D91-7224C49458BB}"/>
                <c:ext xmlns:c16="http://schemas.microsoft.com/office/drawing/2014/chart" uri="{C3380CC4-5D6E-409C-BE32-E72D297353CC}">
                  <c16:uniqueId val="{0000000F-AE5F-43BC-8E3F-C58F1E2767A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E5F-43BC-8E3F-C58F1E2767A2}"/>
                </c:ext>
              </c:extLst>
            </c:dLbl>
            <c:dLbl>
              <c:idx val="14"/>
              <c:delete val="1"/>
              <c:extLst>
                <c:ext xmlns:c15="http://schemas.microsoft.com/office/drawing/2012/chart" uri="{CE6537A1-D6FC-4f65-9D91-7224C49458BB}"/>
                <c:ext xmlns:c16="http://schemas.microsoft.com/office/drawing/2014/chart" uri="{C3380CC4-5D6E-409C-BE32-E72D297353CC}">
                  <c16:uniqueId val="{00000011-AE5F-43BC-8E3F-C58F1E2767A2}"/>
                </c:ext>
              </c:extLst>
            </c:dLbl>
            <c:dLbl>
              <c:idx val="15"/>
              <c:delete val="1"/>
              <c:extLst>
                <c:ext xmlns:c15="http://schemas.microsoft.com/office/drawing/2012/chart" uri="{CE6537A1-D6FC-4f65-9D91-7224C49458BB}"/>
                <c:ext xmlns:c16="http://schemas.microsoft.com/office/drawing/2014/chart" uri="{C3380CC4-5D6E-409C-BE32-E72D297353CC}">
                  <c16:uniqueId val="{00000012-AE5F-43BC-8E3F-C58F1E2767A2}"/>
                </c:ext>
              </c:extLst>
            </c:dLbl>
            <c:dLbl>
              <c:idx val="16"/>
              <c:delete val="1"/>
              <c:extLst>
                <c:ext xmlns:c15="http://schemas.microsoft.com/office/drawing/2012/chart" uri="{CE6537A1-D6FC-4f65-9D91-7224C49458BB}"/>
                <c:ext xmlns:c16="http://schemas.microsoft.com/office/drawing/2014/chart" uri="{C3380CC4-5D6E-409C-BE32-E72D297353CC}">
                  <c16:uniqueId val="{00000013-AE5F-43BC-8E3F-C58F1E2767A2}"/>
                </c:ext>
              </c:extLst>
            </c:dLbl>
            <c:dLbl>
              <c:idx val="17"/>
              <c:delete val="1"/>
              <c:extLst>
                <c:ext xmlns:c15="http://schemas.microsoft.com/office/drawing/2012/chart" uri="{CE6537A1-D6FC-4f65-9D91-7224C49458BB}"/>
                <c:ext xmlns:c16="http://schemas.microsoft.com/office/drawing/2014/chart" uri="{C3380CC4-5D6E-409C-BE32-E72D297353CC}">
                  <c16:uniqueId val="{00000014-AE5F-43BC-8E3F-C58F1E2767A2}"/>
                </c:ext>
              </c:extLst>
            </c:dLbl>
            <c:dLbl>
              <c:idx val="18"/>
              <c:delete val="1"/>
              <c:extLst>
                <c:ext xmlns:c15="http://schemas.microsoft.com/office/drawing/2012/chart" uri="{CE6537A1-D6FC-4f65-9D91-7224C49458BB}"/>
                <c:ext xmlns:c16="http://schemas.microsoft.com/office/drawing/2014/chart" uri="{C3380CC4-5D6E-409C-BE32-E72D297353CC}">
                  <c16:uniqueId val="{00000015-AE5F-43BC-8E3F-C58F1E2767A2}"/>
                </c:ext>
              </c:extLst>
            </c:dLbl>
            <c:dLbl>
              <c:idx val="19"/>
              <c:delete val="1"/>
              <c:extLst>
                <c:ext xmlns:c15="http://schemas.microsoft.com/office/drawing/2012/chart" uri="{CE6537A1-D6FC-4f65-9D91-7224C49458BB}"/>
                <c:ext xmlns:c16="http://schemas.microsoft.com/office/drawing/2014/chart" uri="{C3380CC4-5D6E-409C-BE32-E72D297353CC}">
                  <c16:uniqueId val="{00000016-AE5F-43BC-8E3F-C58F1E2767A2}"/>
                </c:ext>
              </c:extLst>
            </c:dLbl>
            <c:dLbl>
              <c:idx val="20"/>
              <c:delete val="1"/>
              <c:extLst>
                <c:ext xmlns:c15="http://schemas.microsoft.com/office/drawing/2012/chart" uri="{CE6537A1-D6FC-4f65-9D91-7224C49458BB}"/>
                <c:ext xmlns:c16="http://schemas.microsoft.com/office/drawing/2014/chart" uri="{C3380CC4-5D6E-409C-BE32-E72D297353CC}">
                  <c16:uniqueId val="{00000017-AE5F-43BC-8E3F-C58F1E2767A2}"/>
                </c:ext>
              </c:extLst>
            </c:dLbl>
            <c:dLbl>
              <c:idx val="21"/>
              <c:delete val="1"/>
              <c:extLst>
                <c:ext xmlns:c15="http://schemas.microsoft.com/office/drawing/2012/chart" uri="{CE6537A1-D6FC-4f65-9D91-7224C49458BB}"/>
                <c:ext xmlns:c16="http://schemas.microsoft.com/office/drawing/2014/chart" uri="{C3380CC4-5D6E-409C-BE32-E72D297353CC}">
                  <c16:uniqueId val="{00000018-AE5F-43BC-8E3F-C58F1E2767A2}"/>
                </c:ext>
              </c:extLst>
            </c:dLbl>
            <c:dLbl>
              <c:idx val="22"/>
              <c:delete val="1"/>
              <c:extLst>
                <c:ext xmlns:c15="http://schemas.microsoft.com/office/drawing/2012/chart" uri="{CE6537A1-D6FC-4f65-9D91-7224C49458BB}"/>
                <c:ext xmlns:c16="http://schemas.microsoft.com/office/drawing/2014/chart" uri="{C3380CC4-5D6E-409C-BE32-E72D297353CC}">
                  <c16:uniqueId val="{00000019-AE5F-43BC-8E3F-C58F1E2767A2}"/>
                </c:ext>
              </c:extLst>
            </c:dLbl>
            <c:dLbl>
              <c:idx val="23"/>
              <c:delete val="1"/>
              <c:extLst>
                <c:ext xmlns:c15="http://schemas.microsoft.com/office/drawing/2012/chart" uri="{CE6537A1-D6FC-4f65-9D91-7224C49458BB}"/>
                <c:ext xmlns:c16="http://schemas.microsoft.com/office/drawing/2014/chart" uri="{C3380CC4-5D6E-409C-BE32-E72D297353CC}">
                  <c16:uniqueId val="{0000001A-AE5F-43BC-8E3F-C58F1E2767A2}"/>
                </c:ext>
              </c:extLst>
            </c:dLbl>
            <c:dLbl>
              <c:idx val="24"/>
              <c:delete val="1"/>
              <c:extLst>
                <c:ext xmlns:c15="http://schemas.microsoft.com/office/drawing/2012/chart" uri="{CE6537A1-D6FC-4f65-9D91-7224C49458BB}"/>
                <c:ext xmlns:c16="http://schemas.microsoft.com/office/drawing/2014/chart" uri="{C3380CC4-5D6E-409C-BE32-E72D297353CC}">
                  <c16:uniqueId val="{0000001B-AE5F-43BC-8E3F-C58F1E2767A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E5F-43BC-8E3F-C58F1E2767A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Saarpfalz-Kreis (10045)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66518</v>
      </c>
      <c r="F11" s="238">
        <v>66726</v>
      </c>
      <c r="G11" s="238">
        <v>66831</v>
      </c>
      <c r="H11" s="238">
        <v>66370</v>
      </c>
      <c r="I11" s="265">
        <v>66571</v>
      </c>
      <c r="J11" s="263">
        <v>-53</v>
      </c>
      <c r="K11" s="266">
        <v>-7.9614246443646633E-2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15.240987401906251</v>
      </c>
      <c r="E13" s="115">
        <v>10138</v>
      </c>
      <c r="F13" s="114">
        <v>10024</v>
      </c>
      <c r="G13" s="114">
        <v>10046</v>
      </c>
      <c r="H13" s="114">
        <v>10168</v>
      </c>
      <c r="I13" s="140">
        <v>10079</v>
      </c>
      <c r="J13" s="115">
        <v>59</v>
      </c>
      <c r="K13" s="116">
        <v>0.5853755332870324</v>
      </c>
    </row>
    <row r="14" spans="1:255" ht="14.1" customHeight="1" x14ac:dyDescent="0.2">
      <c r="A14" s="306" t="s">
        <v>230</v>
      </c>
      <c r="B14" s="307"/>
      <c r="C14" s="308"/>
      <c r="D14" s="113">
        <v>64.387083195526017</v>
      </c>
      <c r="E14" s="115">
        <v>42829</v>
      </c>
      <c r="F14" s="114">
        <v>43185</v>
      </c>
      <c r="G14" s="114">
        <v>43400</v>
      </c>
      <c r="H14" s="114">
        <v>42952</v>
      </c>
      <c r="I14" s="140">
        <v>43338</v>
      </c>
      <c r="J14" s="115">
        <v>-509</v>
      </c>
      <c r="K14" s="116">
        <v>-1.174488901195256</v>
      </c>
    </row>
    <row r="15" spans="1:255" ht="14.1" customHeight="1" x14ac:dyDescent="0.2">
      <c r="A15" s="306" t="s">
        <v>231</v>
      </c>
      <c r="B15" s="307"/>
      <c r="C15" s="308"/>
      <c r="D15" s="113">
        <v>10.371628732072521</v>
      </c>
      <c r="E15" s="115">
        <v>6899</v>
      </c>
      <c r="F15" s="114">
        <v>6884</v>
      </c>
      <c r="G15" s="114">
        <v>6835</v>
      </c>
      <c r="H15" s="114">
        <v>6816</v>
      </c>
      <c r="I15" s="140">
        <v>6758</v>
      </c>
      <c r="J15" s="115">
        <v>141</v>
      </c>
      <c r="K15" s="116">
        <v>2.0864160994377037</v>
      </c>
    </row>
    <row r="16" spans="1:255" ht="14.1" customHeight="1" x14ac:dyDescent="0.2">
      <c r="A16" s="306" t="s">
        <v>232</v>
      </c>
      <c r="B16" s="307"/>
      <c r="C16" s="308"/>
      <c r="D16" s="113">
        <v>9.6139390841576713</v>
      </c>
      <c r="E16" s="115">
        <v>6395</v>
      </c>
      <c r="F16" s="114">
        <v>6386</v>
      </c>
      <c r="G16" s="114">
        <v>6307</v>
      </c>
      <c r="H16" s="114">
        <v>6236</v>
      </c>
      <c r="I16" s="140">
        <v>6186</v>
      </c>
      <c r="J16" s="115">
        <v>209</v>
      </c>
      <c r="K16" s="116">
        <v>3.3785968315551247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0.29766379025226253</v>
      </c>
      <c r="E18" s="115">
        <v>198</v>
      </c>
      <c r="F18" s="114">
        <v>187</v>
      </c>
      <c r="G18" s="114">
        <v>189</v>
      </c>
      <c r="H18" s="114">
        <v>191</v>
      </c>
      <c r="I18" s="140">
        <v>189</v>
      </c>
      <c r="J18" s="115">
        <v>9</v>
      </c>
      <c r="K18" s="116">
        <v>4.7619047619047619</v>
      </c>
    </row>
    <row r="19" spans="1:255" ht="14.1" customHeight="1" x14ac:dyDescent="0.2">
      <c r="A19" s="306" t="s">
        <v>235</v>
      </c>
      <c r="B19" s="307" t="s">
        <v>236</v>
      </c>
      <c r="C19" s="308"/>
      <c r="D19" s="113">
        <v>0.13229501788989448</v>
      </c>
      <c r="E19" s="115">
        <v>88</v>
      </c>
      <c r="F19" s="114">
        <v>83</v>
      </c>
      <c r="G19" s="114">
        <v>82</v>
      </c>
      <c r="H19" s="114">
        <v>84</v>
      </c>
      <c r="I19" s="140">
        <v>83</v>
      </c>
      <c r="J19" s="115">
        <v>5</v>
      </c>
      <c r="K19" s="116">
        <v>6.024096385542169</v>
      </c>
    </row>
    <row r="20" spans="1:255" ht="14.1" customHeight="1" x14ac:dyDescent="0.2">
      <c r="A20" s="306">
        <v>12</v>
      </c>
      <c r="B20" s="307" t="s">
        <v>237</v>
      </c>
      <c r="C20" s="308"/>
      <c r="D20" s="113">
        <v>0.75919300039087168</v>
      </c>
      <c r="E20" s="115">
        <v>505</v>
      </c>
      <c r="F20" s="114">
        <v>485</v>
      </c>
      <c r="G20" s="114">
        <v>543</v>
      </c>
      <c r="H20" s="114">
        <v>542</v>
      </c>
      <c r="I20" s="140">
        <v>501</v>
      </c>
      <c r="J20" s="115">
        <v>4</v>
      </c>
      <c r="K20" s="116">
        <v>0.79840319361277445</v>
      </c>
    </row>
    <row r="21" spans="1:255" ht="14.1" customHeight="1" x14ac:dyDescent="0.2">
      <c r="A21" s="306">
        <v>21</v>
      </c>
      <c r="B21" s="307" t="s">
        <v>238</v>
      </c>
      <c r="C21" s="308"/>
      <c r="D21" s="113">
        <v>0.17288553474247573</v>
      </c>
      <c r="E21" s="115">
        <v>115</v>
      </c>
      <c r="F21" s="114">
        <v>115</v>
      </c>
      <c r="G21" s="114">
        <v>119</v>
      </c>
      <c r="H21" s="114">
        <v>121</v>
      </c>
      <c r="I21" s="140">
        <v>119</v>
      </c>
      <c r="J21" s="115">
        <v>-4</v>
      </c>
      <c r="K21" s="116">
        <v>-3.3613445378151261</v>
      </c>
    </row>
    <row r="22" spans="1:255" ht="14.1" customHeight="1" x14ac:dyDescent="0.2">
      <c r="A22" s="306">
        <v>22</v>
      </c>
      <c r="B22" s="307" t="s">
        <v>239</v>
      </c>
      <c r="C22" s="308"/>
      <c r="D22" s="113">
        <v>3.0307585916594006</v>
      </c>
      <c r="E22" s="115">
        <v>2016</v>
      </c>
      <c r="F22" s="114">
        <v>2051</v>
      </c>
      <c r="G22" s="114">
        <v>2065</v>
      </c>
      <c r="H22" s="114">
        <v>2051</v>
      </c>
      <c r="I22" s="140">
        <v>2050</v>
      </c>
      <c r="J22" s="115">
        <v>-34</v>
      </c>
      <c r="K22" s="116">
        <v>-1.6585365853658536</v>
      </c>
    </row>
    <row r="23" spans="1:255" ht="14.1" customHeight="1" x14ac:dyDescent="0.2">
      <c r="A23" s="306">
        <v>23</v>
      </c>
      <c r="B23" s="307" t="s">
        <v>240</v>
      </c>
      <c r="C23" s="308"/>
      <c r="D23" s="113">
        <v>0.52767671908355629</v>
      </c>
      <c r="E23" s="115">
        <v>351</v>
      </c>
      <c r="F23" s="114">
        <v>361</v>
      </c>
      <c r="G23" s="114">
        <v>351</v>
      </c>
      <c r="H23" s="114">
        <v>347</v>
      </c>
      <c r="I23" s="140">
        <v>359</v>
      </c>
      <c r="J23" s="115">
        <v>-8</v>
      </c>
      <c r="K23" s="116">
        <v>-2.2284122562674096</v>
      </c>
    </row>
    <row r="24" spans="1:255" ht="14.1" customHeight="1" x14ac:dyDescent="0.2">
      <c r="A24" s="306">
        <v>24</v>
      </c>
      <c r="B24" s="307" t="s">
        <v>241</v>
      </c>
      <c r="C24" s="308"/>
      <c r="D24" s="113">
        <v>8.2473916834541026</v>
      </c>
      <c r="E24" s="115">
        <v>5486</v>
      </c>
      <c r="F24" s="114">
        <v>5531</v>
      </c>
      <c r="G24" s="114">
        <v>5620</v>
      </c>
      <c r="H24" s="114">
        <v>5519</v>
      </c>
      <c r="I24" s="140">
        <v>5623</v>
      </c>
      <c r="J24" s="115">
        <v>-137</v>
      </c>
      <c r="K24" s="116">
        <v>-2.4364218388760448</v>
      </c>
    </row>
    <row r="25" spans="1:255" ht="14.1" customHeight="1" x14ac:dyDescent="0.2">
      <c r="A25" s="306">
        <v>25</v>
      </c>
      <c r="B25" s="307" t="s">
        <v>242</v>
      </c>
      <c r="C25" s="308"/>
      <c r="D25" s="113">
        <v>8.0895396734718421</v>
      </c>
      <c r="E25" s="115">
        <v>5381</v>
      </c>
      <c r="F25" s="114">
        <v>5484</v>
      </c>
      <c r="G25" s="114">
        <v>5599</v>
      </c>
      <c r="H25" s="114">
        <v>5772</v>
      </c>
      <c r="I25" s="140">
        <v>5859</v>
      </c>
      <c r="J25" s="115">
        <v>-478</v>
      </c>
      <c r="K25" s="116">
        <v>-8.1583888035500944</v>
      </c>
    </row>
    <row r="26" spans="1:255" ht="14.1" customHeight="1" x14ac:dyDescent="0.2">
      <c r="A26" s="306">
        <v>26</v>
      </c>
      <c r="B26" s="307" t="s">
        <v>243</v>
      </c>
      <c r="C26" s="308"/>
      <c r="D26" s="113">
        <v>3.6997504434889805</v>
      </c>
      <c r="E26" s="115">
        <v>2461</v>
      </c>
      <c r="F26" s="114">
        <v>2486</v>
      </c>
      <c r="G26" s="114">
        <v>2490</v>
      </c>
      <c r="H26" s="114">
        <v>2444</v>
      </c>
      <c r="I26" s="140">
        <v>2451</v>
      </c>
      <c r="J26" s="115">
        <v>10</v>
      </c>
      <c r="K26" s="116">
        <v>0.40799673602611181</v>
      </c>
    </row>
    <row r="27" spans="1:255" ht="14.1" customHeight="1" x14ac:dyDescent="0.2">
      <c r="A27" s="306">
        <v>27</v>
      </c>
      <c r="B27" s="307" t="s">
        <v>244</v>
      </c>
      <c r="C27" s="308"/>
      <c r="D27" s="113">
        <v>3.63059622959199</v>
      </c>
      <c r="E27" s="115">
        <v>2415</v>
      </c>
      <c r="F27" s="114">
        <v>2397</v>
      </c>
      <c r="G27" s="114">
        <v>2417</v>
      </c>
      <c r="H27" s="114">
        <v>2465</v>
      </c>
      <c r="I27" s="140">
        <v>2485</v>
      </c>
      <c r="J27" s="115">
        <v>-70</v>
      </c>
      <c r="K27" s="116">
        <v>-2.816901408450704</v>
      </c>
    </row>
    <row r="28" spans="1:255" ht="14.1" customHeight="1" x14ac:dyDescent="0.2">
      <c r="A28" s="306">
        <v>28</v>
      </c>
      <c r="B28" s="307" t="s">
        <v>245</v>
      </c>
      <c r="C28" s="308"/>
      <c r="D28" s="113">
        <v>0.18641570702666949</v>
      </c>
      <c r="E28" s="115">
        <v>124</v>
      </c>
      <c r="F28" s="114">
        <v>126</v>
      </c>
      <c r="G28" s="114">
        <v>132</v>
      </c>
      <c r="H28" s="114">
        <v>132</v>
      </c>
      <c r="I28" s="140">
        <v>141</v>
      </c>
      <c r="J28" s="115">
        <v>-17</v>
      </c>
      <c r="K28" s="116">
        <v>-12.056737588652481</v>
      </c>
    </row>
    <row r="29" spans="1:255" ht="14.1" customHeight="1" x14ac:dyDescent="0.2">
      <c r="A29" s="306">
        <v>29</v>
      </c>
      <c r="B29" s="307" t="s">
        <v>246</v>
      </c>
      <c r="C29" s="308"/>
      <c r="D29" s="113">
        <v>2.2490153041282057</v>
      </c>
      <c r="E29" s="115">
        <v>1496</v>
      </c>
      <c r="F29" s="114">
        <v>1531</v>
      </c>
      <c r="G29" s="114">
        <v>1540</v>
      </c>
      <c r="H29" s="114">
        <v>1510</v>
      </c>
      <c r="I29" s="140">
        <v>1515</v>
      </c>
      <c r="J29" s="115">
        <v>-19</v>
      </c>
      <c r="K29" s="116">
        <v>-1.2541254125412542</v>
      </c>
    </row>
    <row r="30" spans="1:255" ht="14.1" customHeight="1" x14ac:dyDescent="0.2">
      <c r="A30" s="306" t="s">
        <v>247</v>
      </c>
      <c r="B30" s="307" t="s">
        <v>248</v>
      </c>
      <c r="C30" s="308"/>
      <c r="D30" s="113">
        <v>0.85089750142818488</v>
      </c>
      <c r="E30" s="115">
        <v>566</v>
      </c>
      <c r="F30" s="114">
        <v>579</v>
      </c>
      <c r="G30" s="114">
        <v>574</v>
      </c>
      <c r="H30" s="114">
        <v>567</v>
      </c>
      <c r="I30" s="140">
        <v>576</v>
      </c>
      <c r="J30" s="115">
        <v>-10</v>
      </c>
      <c r="K30" s="116">
        <v>-1.7361111111111112</v>
      </c>
    </row>
    <row r="31" spans="1:255" ht="14.1" customHeight="1" x14ac:dyDescent="0.2">
      <c r="A31" s="306" t="s">
        <v>249</v>
      </c>
      <c r="B31" s="307" t="s">
        <v>250</v>
      </c>
      <c r="C31" s="308"/>
      <c r="D31" s="113">
        <v>1.2958898343305572</v>
      </c>
      <c r="E31" s="115">
        <v>862</v>
      </c>
      <c r="F31" s="114">
        <v>884</v>
      </c>
      <c r="G31" s="114">
        <v>899</v>
      </c>
      <c r="H31" s="114">
        <v>875</v>
      </c>
      <c r="I31" s="140">
        <v>872</v>
      </c>
      <c r="J31" s="115">
        <v>-10</v>
      </c>
      <c r="K31" s="116">
        <v>-1.1467889908256881</v>
      </c>
    </row>
    <row r="32" spans="1:255" ht="14.1" customHeight="1" x14ac:dyDescent="0.2">
      <c r="A32" s="306">
        <v>31</v>
      </c>
      <c r="B32" s="307" t="s">
        <v>251</v>
      </c>
      <c r="C32" s="308"/>
      <c r="D32" s="113">
        <v>0.57728735079226678</v>
      </c>
      <c r="E32" s="115">
        <v>384</v>
      </c>
      <c r="F32" s="114">
        <v>391</v>
      </c>
      <c r="G32" s="114">
        <v>369</v>
      </c>
      <c r="H32" s="114">
        <v>412</v>
      </c>
      <c r="I32" s="140">
        <v>403</v>
      </c>
      <c r="J32" s="115">
        <v>-19</v>
      </c>
      <c r="K32" s="116">
        <v>-4.7146401985111659</v>
      </c>
    </row>
    <row r="33" spans="1:11" ht="14.1" customHeight="1" x14ac:dyDescent="0.2">
      <c r="A33" s="306">
        <v>32</v>
      </c>
      <c r="B33" s="307" t="s">
        <v>252</v>
      </c>
      <c r="C33" s="308"/>
      <c r="D33" s="113">
        <v>1.9708950960642233</v>
      </c>
      <c r="E33" s="115">
        <v>1311</v>
      </c>
      <c r="F33" s="114">
        <v>1284</v>
      </c>
      <c r="G33" s="114">
        <v>1175</v>
      </c>
      <c r="H33" s="114">
        <v>1282</v>
      </c>
      <c r="I33" s="140">
        <v>1259</v>
      </c>
      <c r="J33" s="115">
        <v>52</v>
      </c>
      <c r="K33" s="116">
        <v>4.1302621127879267</v>
      </c>
    </row>
    <row r="34" spans="1:11" ht="14.1" customHeight="1" x14ac:dyDescent="0.2">
      <c r="A34" s="306">
        <v>33</v>
      </c>
      <c r="B34" s="307" t="s">
        <v>253</v>
      </c>
      <c r="C34" s="308"/>
      <c r="D34" s="113">
        <v>0.88547460837668002</v>
      </c>
      <c r="E34" s="115">
        <v>589</v>
      </c>
      <c r="F34" s="114">
        <v>596</v>
      </c>
      <c r="G34" s="114">
        <v>608</v>
      </c>
      <c r="H34" s="114">
        <v>614</v>
      </c>
      <c r="I34" s="140">
        <v>611</v>
      </c>
      <c r="J34" s="115">
        <v>-22</v>
      </c>
      <c r="K34" s="116">
        <v>-3.6006546644844519</v>
      </c>
    </row>
    <row r="35" spans="1:11" ht="14.1" customHeight="1" x14ac:dyDescent="0.2">
      <c r="A35" s="306">
        <v>34</v>
      </c>
      <c r="B35" s="307" t="s">
        <v>254</v>
      </c>
      <c r="C35" s="308"/>
      <c r="D35" s="113">
        <v>1.7273519949487357</v>
      </c>
      <c r="E35" s="115">
        <v>1149</v>
      </c>
      <c r="F35" s="114">
        <v>1161</v>
      </c>
      <c r="G35" s="114">
        <v>1178</v>
      </c>
      <c r="H35" s="114">
        <v>1185</v>
      </c>
      <c r="I35" s="140">
        <v>1187</v>
      </c>
      <c r="J35" s="115">
        <v>-38</v>
      </c>
      <c r="K35" s="116">
        <v>-3.2013479359730415</v>
      </c>
    </row>
    <row r="36" spans="1:11" ht="14.1" customHeight="1" x14ac:dyDescent="0.2">
      <c r="A36" s="306">
        <v>41</v>
      </c>
      <c r="B36" s="307" t="s">
        <v>255</v>
      </c>
      <c r="C36" s="308"/>
      <c r="D36" s="113">
        <v>1.4417150245046453</v>
      </c>
      <c r="E36" s="115">
        <v>959</v>
      </c>
      <c r="F36" s="114">
        <v>943</v>
      </c>
      <c r="G36" s="114">
        <v>940</v>
      </c>
      <c r="H36" s="114">
        <v>937</v>
      </c>
      <c r="I36" s="140">
        <v>950</v>
      </c>
      <c r="J36" s="115">
        <v>9</v>
      </c>
      <c r="K36" s="116">
        <v>0.94736842105263153</v>
      </c>
    </row>
    <row r="37" spans="1:11" ht="14.1" customHeight="1" x14ac:dyDescent="0.2">
      <c r="A37" s="306">
        <v>42</v>
      </c>
      <c r="B37" s="307" t="s">
        <v>256</v>
      </c>
      <c r="C37" s="308"/>
      <c r="D37" s="113">
        <v>8.5691091133227093E-2</v>
      </c>
      <c r="E37" s="115">
        <v>57</v>
      </c>
      <c r="F37" s="114">
        <v>60</v>
      </c>
      <c r="G37" s="114">
        <v>60</v>
      </c>
      <c r="H37" s="114">
        <v>44</v>
      </c>
      <c r="I37" s="140">
        <v>42</v>
      </c>
      <c r="J37" s="115">
        <v>15</v>
      </c>
      <c r="K37" s="116">
        <v>35.714285714285715</v>
      </c>
    </row>
    <row r="38" spans="1:11" ht="14.1" customHeight="1" x14ac:dyDescent="0.2">
      <c r="A38" s="306">
        <v>43</v>
      </c>
      <c r="B38" s="307" t="s">
        <v>257</v>
      </c>
      <c r="C38" s="308"/>
      <c r="D38" s="113">
        <v>2.7361015063591809</v>
      </c>
      <c r="E38" s="115">
        <v>1820</v>
      </c>
      <c r="F38" s="114">
        <v>1830</v>
      </c>
      <c r="G38" s="114">
        <v>1821</v>
      </c>
      <c r="H38" s="114">
        <v>1774</v>
      </c>
      <c r="I38" s="140">
        <v>1728</v>
      </c>
      <c r="J38" s="115">
        <v>92</v>
      </c>
      <c r="K38" s="116">
        <v>5.3240740740740744</v>
      </c>
    </row>
    <row r="39" spans="1:11" ht="14.1" customHeight="1" x14ac:dyDescent="0.2">
      <c r="A39" s="306">
        <v>51</v>
      </c>
      <c r="B39" s="307" t="s">
        <v>258</v>
      </c>
      <c r="C39" s="308"/>
      <c r="D39" s="113">
        <v>6.6658648786794554</v>
      </c>
      <c r="E39" s="115">
        <v>4434</v>
      </c>
      <c r="F39" s="114">
        <v>4482</v>
      </c>
      <c r="G39" s="114">
        <v>4551</v>
      </c>
      <c r="H39" s="114">
        <v>4530</v>
      </c>
      <c r="I39" s="140">
        <v>4562</v>
      </c>
      <c r="J39" s="115">
        <v>-128</v>
      </c>
      <c r="K39" s="116">
        <v>-2.8057869355545813</v>
      </c>
    </row>
    <row r="40" spans="1:11" ht="14.1" customHeight="1" x14ac:dyDescent="0.2">
      <c r="A40" s="306" t="s">
        <v>259</v>
      </c>
      <c r="B40" s="307" t="s">
        <v>260</v>
      </c>
      <c r="C40" s="308"/>
      <c r="D40" s="113">
        <v>5.9698126822814874</v>
      </c>
      <c r="E40" s="115">
        <v>3971</v>
      </c>
      <c r="F40" s="114">
        <v>4006</v>
      </c>
      <c r="G40" s="114">
        <v>4087</v>
      </c>
      <c r="H40" s="114">
        <v>4125</v>
      </c>
      <c r="I40" s="140">
        <v>4166</v>
      </c>
      <c r="J40" s="115">
        <v>-195</v>
      </c>
      <c r="K40" s="116">
        <v>-4.6807489198271721</v>
      </c>
    </row>
    <row r="41" spans="1:11" ht="14.1" customHeight="1" x14ac:dyDescent="0.2">
      <c r="A41" s="306"/>
      <c r="B41" s="307" t="s">
        <v>261</v>
      </c>
      <c r="C41" s="308"/>
      <c r="D41" s="113">
        <v>5.1895727472263147</v>
      </c>
      <c r="E41" s="115">
        <v>3452</v>
      </c>
      <c r="F41" s="114">
        <v>3496</v>
      </c>
      <c r="G41" s="114">
        <v>3598</v>
      </c>
      <c r="H41" s="114">
        <v>3571</v>
      </c>
      <c r="I41" s="140">
        <v>3604</v>
      </c>
      <c r="J41" s="115">
        <v>-152</v>
      </c>
      <c r="K41" s="116">
        <v>-4.2175360710321863</v>
      </c>
    </row>
    <row r="42" spans="1:11" ht="14.1" customHeight="1" x14ac:dyDescent="0.2">
      <c r="A42" s="306">
        <v>52</v>
      </c>
      <c r="B42" s="307" t="s">
        <v>262</v>
      </c>
      <c r="C42" s="308"/>
      <c r="D42" s="113">
        <v>3.3885564809525239</v>
      </c>
      <c r="E42" s="115">
        <v>2254</v>
      </c>
      <c r="F42" s="114">
        <v>2243</v>
      </c>
      <c r="G42" s="114">
        <v>2229</v>
      </c>
      <c r="H42" s="114">
        <v>2243</v>
      </c>
      <c r="I42" s="140">
        <v>2248</v>
      </c>
      <c r="J42" s="115">
        <v>6</v>
      </c>
      <c r="K42" s="116">
        <v>0.2669039145907473</v>
      </c>
    </row>
    <row r="43" spans="1:11" ht="14.1" customHeight="1" x14ac:dyDescent="0.2">
      <c r="A43" s="306" t="s">
        <v>263</v>
      </c>
      <c r="B43" s="307" t="s">
        <v>264</v>
      </c>
      <c r="C43" s="308"/>
      <c r="D43" s="113">
        <v>2.6804774647463843</v>
      </c>
      <c r="E43" s="115">
        <v>1783</v>
      </c>
      <c r="F43" s="114">
        <v>1785</v>
      </c>
      <c r="G43" s="114">
        <v>1802</v>
      </c>
      <c r="H43" s="114">
        <v>1775</v>
      </c>
      <c r="I43" s="140">
        <v>1782</v>
      </c>
      <c r="J43" s="115">
        <v>1</v>
      </c>
      <c r="K43" s="116">
        <v>5.6116722783389451E-2</v>
      </c>
    </row>
    <row r="44" spans="1:11" ht="14.1" customHeight="1" x14ac:dyDescent="0.2">
      <c r="A44" s="306">
        <v>53</v>
      </c>
      <c r="B44" s="307" t="s">
        <v>265</v>
      </c>
      <c r="C44" s="308"/>
      <c r="D44" s="113">
        <v>0.50963648937129802</v>
      </c>
      <c r="E44" s="115">
        <v>339</v>
      </c>
      <c r="F44" s="114">
        <v>336</v>
      </c>
      <c r="G44" s="114">
        <v>351</v>
      </c>
      <c r="H44" s="114">
        <v>343</v>
      </c>
      <c r="I44" s="140">
        <v>333</v>
      </c>
      <c r="J44" s="115">
        <v>6</v>
      </c>
      <c r="K44" s="116">
        <v>1.8018018018018018</v>
      </c>
    </row>
    <row r="45" spans="1:11" ht="14.1" customHeight="1" x14ac:dyDescent="0.2">
      <c r="A45" s="306" t="s">
        <v>266</v>
      </c>
      <c r="B45" s="307" t="s">
        <v>267</v>
      </c>
      <c r="C45" s="308"/>
      <c r="D45" s="113">
        <v>0.48407949727893201</v>
      </c>
      <c r="E45" s="115">
        <v>322</v>
      </c>
      <c r="F45" s="114">
        <v>319</v>
      </c>
      <c r="G45" s="114">
        <v>334</v>
      </c>
      <c r="H45" s="114">
        <v>327</v>
      </c>
      <c r="I45" s="140">
        <v>317</v>
      </c>
      <c r="J45" s="115">
        <v>5</v>
      </c>
      <c r="K45" s="116">
        <v>1.5772870662460567</v>
      </c>
    </row>
    <row r="46" spans="1:11" ht="14.1" customHeight="1" x14ac:dyDescent="0.2">
      <c r="A46" s="306">
        <v>54</v>
      </c>
      <c r="B46" s="307" t="s">
        <v>268</v>
      </c>
      <c r="C46" s="308"/>
      <c r="D46" s="113">
        <v>2.9059803361496135</v>
      </c>
      <c r="E46" s="115">
        <v>1933</v>
      </c>
      <c r="F46" s="114">
        <v>1822</v>
      </c>
      <c r="G46" s="114">
        <v>1839</v>
      </c>
      <c r="H46" s="114">
        <v>1815</v>
      </c>
      <c r="I46" s="140">
        <v>1817</v>
      </c>
      <c r="J46" s="115">
        <v>116</v>
      </c>
      <c r="K46" s="116">
        <v>6.384149697303247</v>
      </c>
    </row>
    <row r="47" spans="1:11" ht="14.1" customHeight="1" x14ac:dyDescent="0.2">
      <c r="A47" s="306">
        <v>61</v>
      </c>
      <c r="B47" s="307" t="s">
        <v>269</v>
      </c>
      <c r="C47" s="308"/>
      <c r="D47" s="113">
        <v>1.7213385850446496</v>
      </c>
      <c r="E47" s="115">
        <v>1145</v>
      </c>
      <c r="F47" s="114">
        <v>1145</v>
      </c>
      <c r="G47" s="114">
        <v>1159</v>
      </c>
      <c r="H47" s="114">
        <v>1116</v>
      </c>
      <c r="I47" s="140">
        <v>1111</v>
      </c>
      <c r="J47" s="115">
        <v>34</v>
      </c>
      <c r="K47" s="116">
        <v>3.0603060306030603</v>
      </c>
    </row>
    <row r="48" spans="1:11" ht="14.1" customHeight="1" x14ac:dyDescent="0.2">
      <c r="A48" s="306">
        <v>62</v>
      </c>
      <c r="B48" s="307" t="s">
        <v>270</v>
      </c>
      <c r="C48" s="308"/>
      <c r="D48" s="113">
        <v>6.0449803060825644</v>
      </c>
      <c r="E48" s="115">
        <v>4021</v>
      </c>
      <c r="F48" s="114">
        <v>4051</v>
      </c>
      <c r="G48" s="114">
        <v>4029</v>
      </c>
      <c r="H48" s="114">
        <v>3994</v>
      </c>
      <c r="I48" s="140">
        <v>4054</v>
      </c>
      <c r="J48" s="115">
        <v>-33</v>
      </c>
      <c r="K48" s="116">
        <v>-0.81401085347804636</v>
      </c>
    </row>
    <row r="49" spans="1:11" ht="14.1" customHeight="1" x14ac:dyDescent="0.2">
      <c r="A49" s="306">
        <v>63</v>
      </c>
      <c r="B49" s="307" t="s">
        <v>271</v>
      </c>
      <c r="C49" s="308"/>
      <c r="D49" s="113">
        <v>1.474788778977119</v>
      </c>
      <c r="E49" s="115">
        <v>981</v>
      </c>
      <c r="F49" s="114">
        <v>980</v>
      </c>
      <c r="G49" s="114">
        <v>1004</v>
      </c>
      <c r="H49" s="114">
        <v>968</v>
      </c>
      <c r="I49" s="140">
        <v>944</v>
      </c>
      <c r="J49" s="115">
        <v>37</v>
      </c>
      <c r="K49" s="116">
        <v>3.9194915254237288</v>
      </c>
    </row>
    <row r="50" spans="1:11" ht="14.1" customHeight="1" x14ac:dyDescent="0.2">
      <c r="A50" s="306" t="s">
        <v>272</v>
      </c>
      <c r="B50" s="307" t="s">
        <v>273</v>
      </c>
      <c r="C50" s="308"/>
      <c r="D50" s="113">
        <v>0.24053639616344449</v>
      </c>
      <c r="E50" s="115">
        <v>160</v>
      </c>
      <c r="F50" s="114">
        <v>162</v>
      </c>
      <c r="G50" s="114">
        <v>163</v>
      </c>
      <c r="H50" s="114">
        <v>148</v>
      </c>
      <c r="I50" s="140">
        <v>162</v>
      </c>
      <c r="J50" s="115">
        <v>-2</v>
      </c>
      <c r="K50" s="116">
        <v>-1.2345679012345678</v>
      </c>
    </row>
    <row r="51" spans="1:11" ht="14.1" customHeight="1" x14ac:dyDescent="0.2">
      <c r="A51" s="306" t="s">
        <v>274</v>
      </c>
      <c r="B51" s="307" t="s">
        <v>275</v>
      </c>
      <c r="C51" s="308"/>
      <c r="D51" s="113">
        <v>1.0328031510267897</v>
      </c>
      <c r="E51" s="115">
        <v>687</v>
      </c>
      <c r="F51" s="114">
        <v>678</v>
      </c>
      <c r="G51" s="114">
        <v>720</v>
      </c>
      <c r="H51" s="114">
        <v>700</v>
      </c>
      <c r="I51" s="140">
        <v>662</v>
      </c>
      <c r="J51" s="115">
        <v>25</v>
      </c>
      <c r="K51" s="116">
        <v>3.7764350453172204</v>
      </c>
    </row>
    <row r="52" spans="1:11" ht="14.1" customHeight="1" x14ac:dyDescent="0.2">
      <c r="A52" s="306">
        <v>71</v>
      </c>
      <c r="B52" s="307" t="s">
        <v>276</v>
      </c>
      <c r="C52" s="308"/>
      <c r="D52" s="113">
        <v>10.571574611383385</v>
      </c>
      <c r="E52" s="115">
        <v>7032</v>
      </c>
      <c r="F52" s="114">
        <v>7011</v>
      </c>
      <c r="G52" s="114">
        <v>7038</v>
      </c>
      <c r="H52" s="114">
        <v>6966</v>
      </c>
      <c r="I52" s="140">
        <v>6940</v>
      </c>
      <c r="J52" s="115">
        <v>92</v>
      </c>
      <c r="K52" s="116">
        <v>1.3256484149855907</v>
      </c>
    </row>
    <row r="53" spans="1:11" ht="14.1" customHeight="1" x14ac:dyDescent="0.2">
      <c r="A53" s="306" t="s">
        <v>277</v>
      </c>
      <c r="B53" s="307" t="s">
        <v>278</v>
      </c>
      <c r="C53" s="308"/>
      <c r="D53" s="113">
        <v>4.1552662437235037</v>
      </c>
      <c r="E53" s="115">
        <v>2764</v>
      </c>
      <c r="F53" s="114">
        <v>2735</v>
      </c>
      <c r="G53" s="114">
        <v>2731</v>
      </c>
      <c r="H53" s="114">
        <v>2709</v>
      </c>
      <c r="I53" s="140">
        <v>2695</v>
      </c>
      <c r="J53" s="115">
        <v>69</v>
      </c>
      <c r="K53" s="116">
        <v>2.5602968460111319</v>
      </c>
    </row>
    <row r="54" spans="1:11" ht="14.1" customHeight="1" x14ac:dyDescent="0.2">
      <c r="A54" s="306" t="s">
        <v>279</v>
      </c>
      <c r="B54" s="307" t="s">
        <v>280</v>
      </c>
      <c r="C54" s="308"/>
      <c r="D54" s="113">
        <v>5.6526053098409452</v>
      </c>
      <c r="E54" s="115">
        <v>3760</v>
      </c>
      <c r="F54" s="114">
        <v>3773</v>
      </c>
      <c r="G54" s="114">
        <v>3806</v>
      </c>
      <c r="H54" s="114">
        <v>3781</v>
      </c>
      <c r="I54" s="140">
        <v>3770</v>
      </c>
      <c r="J54" s="115">
        <v>-10</v>
      </c>
      <c r="K54" s="116">
        <v>-0.26525198938992045</v>
      </c>
    </row>
    <row r="55" spans="1:11" ht="14.1" customHeight="1" x14ac:dyDescent="0.2">
      <c r="A55" s="306">
        <v>72</v>
      </c>
      <c r="B55" s="307" t="s">
        <v>281</v>
      </c>
      <c r="C55" s="308"/>
      <c r="D55" s="113">
        <v>2.5632159716167053</v>
      </c>
      <c r="E55" s="115">
        <v>1705</v>
      </c>
      <c r="F55" s="114">
        <v>1719</v>
      </c>
      <c r="G55" s="114">
        <v>1751</v>
      </c>
      <c r="H55" s="114">
        <v>1686</v>
      </c>
      <c r="I55" s="140">
        <v>1680</v>
      </c>
      <c r="J55" s="115">
        <v>25</v>
      </c>
      <c r="K55" s="116">
        <v>1.4880952380952381</v>
      </c>
    </row>
    <row r="56" spans="1:11" ht="14.1" customHeight="1" x14ac:dyDescent="0.2">
      <c r="A56" s="306" t="s">
        <v>282</v>
      </c>
      <c r="B56" s="307" t="s">
        <v>283</v>
      </c>
      <c r="C56" s="308"/>
      <c r="D56" s="113">
        <v>1.2327490303376529</v>
      </c>
      <c r="E56" s="115">
        <v>820</v>
      </c>
      <c r="F56" s="114">
        <v>838</v>
      </c>
      <c r="G56" s="114">
        <v>867</v>
      </c>
      <c r="H56" s="114">
        <v>859</v>
      </c>
      <c r="I56" s="140">
        <v>876</v>
      </c>
      <c r="J56" s="115">
        <v>-56</v>
      </c>
      <c r="K56" s="116">
        <v>-6.3926940639269407</v>
      </c>
    </row>
    <row r="57" spans="1:11" ht="14.1" customHeight="1" x14ac:dyDescent="0.2">
      <c r="A57" s="306" t="s">
        <v>284</v>
      </c>
      <c r="B57" s="307" t="s">
        <v>285</v>
      </c>
      <c r="C57" s="308"/>
      <c r="D57" s="113">
        <v>0.86292432123635709</v>
      </c>
      <c r="E57" s="115">
        <v>574</v>
      </c>
      <c r="F57" s="114">
        <v>575</v>
      </c>
      <c r="G57" s="114">
        <v>571</v>
      </c>
      <c r="H57" s="114">
        <v>558</v>
      </c>
      <c r="I57" s="140">
        <v>545</v>
      </c>
      <c r="J57" s="115">
        <v>29</v>
      </c>
      <c r="K57" s="116">
        <v>5.3211009174311927</v>
      </c>
    </row>
    <row r="58" spans="1:11" ht="14.1" customHeight="1" x14ac:dyDescent="0.2">
      <c r="A58" s="306">
        <v>73</v>
      </c>
      <c r="B58" s="307" t="s">
        <v>286</v>
      </c>
      <c r="C58" s="308"/>
      <c r="D58" s="113">
        <v>2.1317538109985268</v>
      </c>
      <c r="E58" s="115">
        <v>1418</v>
      </c>
      <c r="F58" s="114">
        <v>1437</v>
      </c>
      <c r="G58" s="114">
        <v>1431</v>
      </c>
      <c r="H58" s="114">
        <v>1412</v>
      </c>
      <c r="I58" s="140">
        <v>1405</v>
      </c>
      <c r="J58" s="115">
        <v>13</v>
      </c>
      <c r="K58" s="116">
        <v>0.92526690391459077</v>
      </c>
    </row>
    <row r="59" spans="1:11" ht="14.1" customHeight="1" x14ac:dyDescent="0.2">
      <c r="A59" s="306" t="s">
        <v>287</v>
      </c>
      <c r="B59" s="307" t="s">
        <v>288</v>
      </c>
      <c r="C59" s="308"/>
      <c r="D59" s="113">
        <v>1.6642111909558315</v>
      </c>
      <c r="E59" s="115">
        <v>1107</v>
      </c>
      <c r="F59" s="114">
        <v>1123</v>
      </c>
      <c r="G59" s="114">
        <v>1114</v>
      </c>
      <c r="H59" s="114">
        <v>1100</v>
      </c>
      <c r="I59" s="140">
        <v>1094</v>
      </c>
      <c r="J59" s="115">
        <v>13</v>
      </c>
      <c r="K59" s="116">
        <v>1.1882998171846435</v>
      </c>
    </row>
    <row r="60" spans="1:11" ht="14.1" customHeight="1" x14ac:dyDescent="0.2">
      <c r="A60" s="306">
        <v>81</v>
      </c>
      <c r="B60" s="307" t="s">
        <v>289</v>
      </c>
      <c r="C60" s="308"/>
      <c r="D60" s="113">
        <v>11.126311675035328</v>
      </c>
      <c r="E60" s="115">
        <v>7401</v>
      </c>
      <c r="F60" s="114">
        <v>7434</v>
      </c>
      <c r="G60" s="114">
        <v>7301</v>
      </c>
      <c r="H60" s="114">
        <v>7243</v>
      </c>
      <c r="I60" s="140">
        <v>7264</v>
      </c>
      <c r="J60" s="115">
        <v>137</v>
      </c>
      <c r="K60" s="116">
        <v>1.8860132158590308</v>
      </c>
    </row>
    <row r="61" spans="1:11" ht="14.1" customHeight="1" x14ac:dyDescent="0.2">
      <c r="A61" s="306" t="s">
        <v>290</v>
      </c>
      <c r="B61" s="307" t="s">
        <v>291</v>
      </c>
      <c r="C61" s="308"/>
      <c r="D61" s="113">
        <v>2.0190023752969122</v>
      </c>
      <c r="E61" s="115">
        <v>1343</v>
      </c>
      <c r="F61" s="114">
        <v>1336</v>
      </c>
      <c r="G61" s="114">
        <v>1341</v>
      </c>
      <c r="H61" s="114">
        <v>1301</v>
      </c>
      <c r="I61" s="140">
        <v>1310</v>
      </c>
      <c r="J61" s="115">
        <v>33</v>
      </c>
      <c r="K61" s="116">
        <v>2.5190839694656488</v>
      </c>
    </row>
    <row r="62" spans="1:11" ht="14.1" customHeight="1" x14ac:dyDescent="0.2">
      <c r="A62" s="306" t="s">
        <v>292</v>
      </c>
      <c r="B62" s="307" t="s">
        <v>293</v>
      </c>
      <c r="C62" s="308"/>
      <c r="D62" s="113">
        <v>5.335397937400403</v>
      </c>
      <c r="E62" s="115">
        <v>3549</v>
      </c>
      <c r="F62" s="114">
        <v>3589</v>
      </c>
      <c r="G62" s="114">
        <v>3484</v>
      </c>
      <c r="H62" s="114">
        <v>3497</v>
      </c>
      <c r="I62" s="140">
        <v>3494</v>
      </c>
      <c r="J62" s="115">
        <v>55</v>
      </c>
      <c r="K62" s="116">
        <v>1.5741270749856897</v>
      </c>
    </row>
    <row r="63" spans="1:11" ht="14.1" customHeight="1" x14ac:dyDescent="0.2">
      <c r="A63" s="306"/>
      <c r="B63" s="307" t="s">
        <v>294</v>
      </c>
      <c r="C63" s="308"/>
      <c r="D63" s="113">
        <v>4.5972518716738326</v>
      </c>
      <c r="E63" s="115">
        <v>3058</v>
      </c>
      <c r="F63" s="114">
        <v>3096</v>
      </c>
      <c r="G63" s="114">
        <v>3017</v>
      </c>
      <c r="H63" s="114">
        <v>3041</v>
      </c>
      <c r="I63" s="140">
        <v>3055</v>
      </c>
      <c r="J63" s="115">
        <v>3</v>
      </c>
      <c r="K63" s="116">
        <v>9.8199672667757767E-2</v>
      </c>
    </row>
    <row r="64" spans="1:11" ht="14.1" customHeight="1" x14ac:dyDescent="0.2">
      <c r="A64" s="306" t="s">
        <v>295</v>
      </c>
      <c r="B64" s="307" t="s">
        <v>296</v>
      </c>
      <c r="C64" s="308"/>
      <c r="D64" s="113">
        <v>1.4883189512613126</v>
      </c>
      <c r="E64" s="115">
        <v>990</v>
      </c>
      <c r="F64" s="114">
        <v>977</v>
      </c>
      <c r="G64" s="114">
        <v>969</v>
      </c>
      <c r="H64" s="114">
        <v>951</v>
      </c>
      <c r="I64" s="140">
        <v>962</v>
      </c>
      <c r="J64" s="115">
        <v>28</v>
      </c>
      <c r="K64" s="116">
        <v>2.9106029106029108</v>
      </c>
    </row>
    <row r="65" spans="1:11" ht="14.1" customHeight="1" x14ac:dyDescent="0.2">
      <c r="A65" s="306" t="s">
        <v>297</v>
      </c>
      <c r="B65" s="307" t="s">
        <v>298</v>
      </c>
      <c r="C65" s="308"/>
      <c r="D65" s="113">
        <v>0.82985056676388347</v>
      </c>
      <c r="E65" s="115">
        <v>552</v>
      </c>
      <c r="F65" s="114">
        <v>555</v>
      </c>
      <c r="G65" s="114">
        <v>532</v>
      </c>
      <c r="H65" s="114">
        <v>530</v>
      </c>
      <c r="I65" s="140">
        <v>527</v>
      </c>
      <c r="J65" s="115">
        <v>25</v>
      </c>
      <c r="K65" s="116">
        <v>4.7438330170777991</v>
      </c>
    </row>
    <row r="66" spans="1:11" ht="14.1" customHeight="1" x14ac:dyDescent="0.2">
      <c r="A66" s="306">
        <v>82</v>
      </c>
      <c r="B66" s="307" t="s">
        <v>299</v>
      </c>
      <c r="C66" s="308"/>
      <c r="D66" s="113">
        <v>2.5196187498120808</v>
      </c>
      <c r="E66" s="115">
        <v>1676</v>
      </c>
      <c r="F66" s="114">
        <v>1674</v>
      </c>
      <c r="G66" s="114">
        <v>1645</v>
      </c>
      <c r="H66" s="114">
        <v>1643</v>
      </c>
      <c r="I66" s="140">
        <v>1668</v>
      </c>
      <c r="J66" s="115">
        <v>8</v>
      </c>
      <c r="K66" s="116">
        <v>0.47961630695443647</v>
      </c>
    </row>
    <row r="67" spans="1:11" ht="14.1" customHeight="1" x14ac:dyDescent="0.2">
      <c r="A67" s="306" t="s">
        <v>300</v>
      </c>
      <c r="B67" s="307" t="s">
        <v>301</v>
      </c>
      <c r="C67" s="308"/>
      <c r="D67" s="113">
        <v>1.5394329354460448</v>
      </c>
      <c r="E67" s="115">
        <v>1024</v>
      </c>
      <c r="F67" s="114">
        <v>1022</v>
      </c>
      <c r="G67" s="114">
        <v>1010</v>
      </c>
      <c r="H67" s="114">
        <v>1020</v>
      </c>
      <c r="I67" s="140">
        <v>1024</v>
      </c>
      <c r="J67" s="115">
        <v>0</v>
      </c>
      <c r="K67" s="116">
        <v>0</v>
      </c>
    </row>
    <row r="68" spans="1:11" ht="14.1" customHeight="1" x14ac:dyDescent="0.2">
      <c r="A68" s="306" t="s">
        <v>302</v>
      </c>
      <c r="B68" s="307" t="s">
        <v>303</v>
      </c>
      <c r="C68" s="308"/>
      <c r="D68" s="113">
        <v>0.47355602994678131</v>
      </c>
      <c r="E68" s="115">
        <v>315</v>
      </c>
      <c r="F68" s="114">
        <v>317</v>
      </c>
      <c r="G68" s="114">
        <v>310</v>
      </c>
      <c r="H68" s="114">
        <v>299</v>
      </c>
      <c r="I68" s="140">
        <v>310</v>
      </c>
      <c r="J68" s="115">
        <v>5</v>
      </c>
      <c r="K68" s="116">
        <v>1.6129032258064515</v>
      </c>
    </row>
    <row r="69" spans="1:11" ht="14.1" customHeight="1" x14ac:dyDescent="0.2">
      <c r="A69" s="306">
        <v>83</v>
      </c>
      <c r="B69" s="307" t="s">
        <v>304</v>
      </c>
      <c r="C69" s="308"/>
      <c r="D69" s="113">
        <v>4.5431311825370573</v>
      </c>
      <c r="E69" s="115">
        <v>3022</v>
      </c>
      <c r="F69" s="114">
        <v>3039</v>
      </c>
      <c r="G69" s="114">
        <v>2997</v>
      </c>
      <c r="H69" s="114">
        <v>2871</v>
      </c>
      <c r="I69" s="140">
        <v>2878</v>
      </c>
      <c r="J69" s="115">
        <v>144</v>
      </c>
      <c r="K69" s="116">
        <v>5.0034746351633075</v>
      </c>
    </row>
    <row r="70" spans="1:11" ht="14.1" customHeight="1" x14ac:dyDescent="0.2">
      <c r="A70" s="306" t="s">
        <v>305</v>
      </c>
      <c r="B70" s="307" t="s">
        <v>306</v>
      </c>
      <c r="C70" s="308"/>
      <c r="D70" s="113">
        <v>3.8726359782314561</v>
      </c>
      <c r="E70" s="115">
        <v>2576</v>
      </c>
      <c r="F70" s="114">
        <v>2589</v>
      </c>
      <c r="G70" s="114">
        <v>2552</v>
      </c>
      <c r="H70" s="114">
        <v>2443</v>
      </c>
      <c r="I70" s="140">
        <v>2440</v>
      </c>
      <c r="J70" s="115">
        <v>136</v>
      </c>
      <c r="K70" s="116">
        <v>5.5737704918032787</v>
      </c>
    </row>
    <row r="71" spans="1:11" ht="14.1" customHeight="1" x14ac:dyDescent="0.2">
      <c r="A71" s="306"/>
      <c r="B71" s="307" t="s">
        <v>307</v>
      </c>
      <c r="C71" s="308"/>
      <c r="D71" s="113">
        <v>2.3737935596379929</v>
      </c>
      <c r="E71" s="115">
        <v>1579</v>
      </c>
      <c r="F71" s="114">
        <v>1600</v>
      </c>
      <c r="G71" s="114">
        <v>1601</v>
      </c>
      <c r="H71" s="114">
        <v>1507</v>
      </c>
      <c r="I71" s="140">
        <v>1511</v>
      </c>
      <c r="J71" s="115">
        <v>68</v>
      </c>
      <c r="K71" s="116">
        <v>4.5003309066843151</v>
      </c>
    </row>
    <row r="72" spans="1:11" ht="14.1" customHeight="1" x14ac:dyDescent="0.2">
      <c r="A72" s="306">
        <v>84</v>
      </c>
      <c r="B72" s="307" t="s">
        <v>308</v>
      </c>
      <c r="C72" s="308"/>
      <c r="D72" s="113">
        <v>1.5619832225863677</v>
      </c>
      <c r="E72" s="115">
        <v>1039</v>
      </c>
      <c r="F72" s="114">
        <v>1063</v>
      </c>
      <c r="G72" s="114">
        <v>1043</v>
      </c>
      <c r="H72" s="114">
        <v>1033</v>
      </c>
      <c r="I72" s="140">
        <v>1014</v>
      </c>
      <c r="J72" s="115">
        <v>25</v>
      </c>
      <c r="K72" s="116">
        <v>2.4654832347140041</v>
      </c>
    </row>
    <row r="73" spans="1:11" ht="14.1" customHeight="1" x14ac:dyDescent="0.2">
      <c r="A73" s="306" t="s">
        <v>309</v>
      </c>
      <c r="B73" s="307" t="s">
        <v>310</v>
      </c>
      <c r="C73" s="308"/>
      <c r="D73" s="113">
        <v>0.46603926756667369</v>
      </c>
      <c r="E73" s="115">
        <v>310</v>
      </c>
      <c r="F73" s="114">
        <v>309</v>
      </c>
      <c r="G73" s="114">
        <v>301</v>
      </c>
      <c r="H73" s="114">
        <v>295</v>
      </c>
      <c r="I73" s="140">
        <v>293</v>
      </c>
      <c r="J73" s="115">
        <v>17</v>
      </c>
      <c r="K73" s="116">
        <v>5.802047781569966</v>
      </c>
    </row>
    <row r="74" spans="1:11" ht="14.1" customHeight="1" x14ac:dyDescent="0.2">
      <c r="A74" s="306" t="s">
        <v>311</v>
      </c>
      <c r="B74" s="307" t="s">
        <v>312</v>
      </c>
      <c r="C74" s="308"/>
      <c r="D74" s="113">
        <v>0.32472413482065005</v>
      </c>
      <c r="E74" s="115">
        <v>216</v>
      </c>
      <c r="F74" s="114">
        <v>219</v>
      </c>
      <c r="G74" s="114">
        <v>219</v>
      </c>
      <c r="H74" s="114">
        <v>223</v>
      </c>
      <c r="I74" s="140">
        <v>227</v>
      </c>
      <c r="J74" s="115">
        <v>-11</v>
      </c>
      <c r="K74" s="116">
        <v>-4.8458149779735686</v>
      </c>
    </row>
    <row r="75" spans="1:11" ht="14.1" customHeight="1" x14ac:dyDescent="0.2">
      <c r="A75" s="306" t="s">
        <v>313</v>
      </c>
      <c r="B75" s="307" t="s">
        <v>314</v>
      </c>
      <c r="C75" s="308"/>
      <c r="D75" s="113">
        <v>0.58029405574430981</v>
      </c>
      <c r="E75" s="115">
        <v>386</v>
      </c>
      <c r="F75" s="114">
        <v>401</v>
      </c>
      <c r="G75" s="114">
        <v>390</v>
      </c>
      <c r="H75" s="114">
        <v>385</v>
      </c>
      <c r="I75" s="140">
        <v>367</v>
      </c>
      <c r="J75" s="115">
        <v>19</v>
      </c>
      <c r="K75" s="116">
        <v>5.177111716621253</v>
      </c>
    </row>
    <row r="76" spans="1:11" ht="14.1" customHeight="1" x14ac:dyDescent="0.2">
      <c r="A76" s="306">
        <v>91</v>
      </c>
      <c r="B76" s="307" t="s">
        <v>315</v>
      </c>
      <c r="C76" s="308"/>
      <c r="D76" s="113">
        <v>0.18040229712258335</v>
      </c>
      <c r="E76" s="115">
        <v>120</v>
      </c>
      <c r="F76" s="114">
        <v>111</v>
      </c>
      <c r="G76" s="114">
        <v>110</v>
      </c>
      <c r="H76" s="114">
        <v>98</v>
      </c>
      <c r="I76" s="140">
        <v>98</v>
      </c>
      <c r="J76" s="115">
        <v>22</v>
      </c>
      <c r="K76" s="116">
        <v>22.448979591836736</v>
      </c>
    </row>
    <row r="77" spans="1:11" ht="14.1" customHeight="1" x14ac:dyDescent="0.2">
      <c r="A77" s="306">
        <v>92</v>
      </c>
      <c r="B77" s="307" t="s">
        <v>316</v>
      </c>
      <c r="C77" s="308"/>
      <c r="D77" s="113">
        <v>1.1620914639646411</v>
      </c>
      <c r="E77" s="115">
        <v>773</v>
      </c>
      <c r="F77" s="114">
        <v>753</v>
      </c>
      <c r="G77" s="114">
        <v>735</v>
      </c>
      <c r="H77" s="114">
        <v>730</v>
      </c>
      <c r="I77" s="140">
        <v>735</v>
      </c>
      <c r="J77" s="115">
        <v>38</v>
      </c>
      <c r="K77" s="116">
        <v>5.1700680272108848</v>
      </c>
    </row>
    <row r="78" spans="1:11" ht="14.1" customHeight="1" x14ac:dyDescent="0.2">
      <c r="A78" s="306">
        <v>93</v>
      </c>
      <c r="B78" s="307" t="s">
        <v>317</v>
      </c>
      <c r="C78" s="308"/>
      <c r="D78" s="113">
        <v>0.10673802579752849</v>
      </c>
      <c r="E78" s="115">
        <v>71</v>
      </c>
      <c r="F78" s="114">
        <v>70</v>
      </c>
      <c r="G78" s="114">
        <v>68</v>
      </c>
      <c r="H78" s="114">
        <v>68</v>
      </c>
      <c r="I78" s="140">
        <v>67</v>
      </c>
      <c r="J78" s="115">
        <v>4</v>
      </c>
      <c r="K78" s="116">
        <v>5.9701492537313436</v>
      </c>
    </row>
    <row r="79" spans="1:11" ht="14.1" customHeight="1" x14ac:dyDescent="0.2">
      <c r="A79" s="306">
        <v>94</v>
      </c>
      <c r="B79" s="307" t="s">
        <v>318</v>
      </c>
      <c r="C79" s="308"/>
      <c r="D79" s="113">
        <v>9.6214558465377797E-2</v>
      </c>
      <c r="E79" s="115">
        <v>64</v>
      </c>
      <c r="F79" s="114">
        <v>66</v>
      </c>
      <c r="G79" s="114">
        <v>70</v>
      </c>
      <c r="H79" s="114">
        <v>65</v>
      </c>
      <c r="I79" s="140">
        <v>63</v>
      </c>
      <c r="J79" s="115">
        <v>1</v>
      </c>
      <c r="K79" s="116">
        <v>1.5873015873015872</v>
      </c>
    </row>
    <row r="80" spans="1:11" ht="14.1" customHeight="1" x14ac:dyDescent="0.2">
      <c r="A80" s="306" t="s">
        <v>319</v>
      </c>
      <c r="B80" s="307" t="s">
        <v>320</v>
      </c>
      <c r="C80" s="308"/>
      <c r="D80" s="113">
        <v>2.4053639616344449E-2</v>
      </c>
      <c r="E80" s="115">
        <v>16</v>
      </c>
      <c r="F80" s="114">
        <v>24</v>
      </c>
      <c r="G80" s="114">
        <v>21</v>
      </c>
      <c r="H80" s="114">
        <v>6</v>
      </c>
      <c r="I80" s="140">
        <v>8</v>
      </c>
      <c r="J80" s="115">
        <v>8</v>
      </c>
      <c r="K80" s="116">
        <v>100</v>
      </c>
    </row>
    <row r="81" spans="1:11" ht="14.1" customHeight="1" x14ac:dyDescent="0.2">
      <c r="A81" s="310" t="s">
        <v>321</v>
      </c>
      <c r="B81" s="311" t="s">
        <v>224</v>
      </c>
      <c r="C81" s="312"/>
      <c r="D81" s="125">
        <v>0.3863615863375327</v>
      </c>
      <c r="E81" s="143">
        <v>257</v>
      </c>
      <c r="F81" s="144">
        <v>247</v>
      </c>
      <c r="G81" s="144">
        <v>243</v>
      </c>
      <c r="H81" s="144">
        <v>198</v>
      </c>
      <c r="I81" s="145">
        <v>210</v>
      </c>
      <c r="J81" s="143">
        <v>47</v>
      </c>
      <c r="K81" s="146">
        <v>22.38095238095238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12738</v>
      </c>
      <c r="E12" s="114">
        <v>13268</v>
      </c>
      <c r="F12" s="114">
        <v>13281</v>
      </c>
      <c r="G12" s="114">
        <v>13368</v>
      </c>
      <c r="H12" s="140">
        <v>13189</v>
      </c>
      <c r="I12" s="115">
        <v>-451</v>
      </c>
      <c r="J12" s="116">
        <v>-3.419516263552961</v>
      </c>
      <c r="K12"/>
      <c r="L12"/>
      <c r="M12"/>
      <c r="N12"/>
      <c r="O12"/>
      <c r="P12"/>
    </row>
    <row r="13" spans="1:16" s="110" customFormat="1" ht="14.45" customHeight="1" x14ac:dyDescent="0.2">
      <c r="A13" s="120" t="s">
        <v>105</v>
      </c>
      <c r="B13" s="119" t="s">
        <v>106</v>
      </c>
      <c r="C13" s="113">
        <v>39.872821479039096</v>
      </c>
      <c r="D13" s="115">
        <v>5079</v>
      </c>
      <c r="E13" s="114">
        <v>5248</v>
      </c>
      <c r="F13" s="114">
        <v>5241</v>
      </c>
      <c r="G13" s="114">
        <v>5287</v>
      </c>
      <c r="H13" s="140">
        <v>5191</v>
      </c>
      <c r="I13" s="115">
        <v>-112</v>
      </c>
      <c r="J13" s="116">
        <v>-2.1575804276632633</v>
      </c>
      <c r="K13"/>
      <c r="L13"/>
      <c r="M13"/>
      <c r="N13"/>
      <c r="O13"/>
      <c r="P13"/>
    </row>
    <row r="14" spans="1:16" s="110" customFormat="1" ht="14.45" customHeight="1" x14ac:dyDescent="0.2">
      <c r="A14" s="120"/>
      <c r="B14" s="119" t="s">
        <v>107</v>
      </c>
      <c r="C14" s="113">
        <v>60.127178520960904</v>
      </c>
      <c r="D14" s="115">
        <v>7659</v>
      </c>
      <c r="E14" s="114">
        <v>8020</v>
      </c>
      <c r="F14" s="114">
        <v>8040</v>
      </c>
      <c r="G14" s="114">
        <v>8081</v>
      </c>
      <c r="H14" s="140">
        <v>7998</v>
      </c>
      <c r="I14" s="115">
        <v>-339</v>
      </c>
      <c r="J14" s="116">
        <v>-4.2385596399099779</v>
      </c>
      <c r="K14"/>
      <c r="L14"/>
      <c r="M14"/>
      <c r="N14"/>
      <c r="O14"/>
      <c r="P14"/>
    </row>
    <row r="15" spans="1:16" s="110" customFormat="1" ht="14.45" customHeight="1" x14ac:dyDescent="0.2">
      <c r="A15" s="118" t="s">
        <v>105</v>
      </c>
      <c r="B15" s="121" t="s">
        <v>108</v>
      </c>
      <c r="C15" s="113">
        <v>14.641230962474486</v>
      </c>
      <c r="D15" s="115">
        <v>1865</v>
      </c>
      <c r="E15" s="114">
        <v>2062</v>
      </c>
      <c r="F15" s="114">
        <v>2063</v>
      </c>
      <c r="G15" s="114">
        <v>2181</v>
      </c>
      <c r="H15" s="140">
        <v>2061</v>
      </c>
      <c r="I15" s="115">
        <v>-196</v>
      </c>
      <c r="J15" s="116">
        <v>-9.5099466278505584</v>
      </c>
      <c r="K15"/>
      <c r="L15"/>
      <c r="M15"/>
      <c r="N15"/>
      <c r="O15"/>
      <c r="P15"/>
    </row>
    <row r="16" spans="1:16" s="110" customFormat="1" ht="14.45" customHeight="1" x14ac:dyDescent="0.2">
      <c r="A16" s="118"/>
      <c r="B16" s="121" t="s">
        <v>109</v>
      </c>
      <c r="C16" s="113">
        <v>44.967812843460514</v>
      </c>
      <c r="D16" s="115">
        <v>5728</v>
      </c>
      <c r="E16" s="114">
        <v>5961</v>
      </c>
      <c r="F16" s="114">
        <v>6000</v>
      </c>
      <c r="G16" s="114">
        <v>5993</v>
      </c>
      <c r="H16" s="140">
        <v>5979</v>
      </c>
      <c r="I16" s="115">
        <v>-251</v>
      </c>
      <c r="J16" s="116">
        <v>-4.1980264258237163</v>
      </c>
      <c r="K16"/>
      <c r="L16"/>
      <c r="M16"/>
      <c r="N16"/>
      <c r="O16"/>
      <c r="P16"/>
    </row>
    <row r="17" spans="1:16" s="110" customFormat="1" ht="14.45" customHeight="1" x14ac:dyDescent="0.2">
      <c r="A17" s="118"/>
      <c r="B17" s="121" t="s">
        <v>110</v>
      </c>
      <c r="C17" s="113">
        <v>23.033443240697128</v>
      </c>
      <c r="D17" s="115">
        <v>2934</v>
      </c>
      <c r="E17" s="114">
        <v>2975</v>
      </c>
      <c r="F17" s="114">
        <v>2954</v>
      </c>
      <c r="G17" s="114">
        <v>2971</v>
      </c>
      <c r="H17" s="140">
        <v>2945</v>
      </c>
      <c r="I17" s="115">
        <v>-11</v>
      </c>
      <c r="J17" s="116">
        <v>-0.37351443123938882</v>
      </c>
      <c r="K17"/>
      <c r="L17"/>
      <c r="M17"/>
      <c r="N17"/>
      <c r="O17"/>
      <c r="P17"/>
    </row>
    <row r="18" spans="1:16" s="110" customFormat="1" ht="14.45" customHeight="1" x14ac:dyDescent="0.2">
      <c r="A18" s="120"/>
      <c r="B18" s="121" t="s">
        <v>111</v>
      </c>
      <c r="C18" s="113">
        <v>17.357512953367877</v>
      </c>
      <c r="D18" s="115">
        <v>2211</v>
      </c>
      <c r="E18" s="114">
        <v>2270</v>
      </c>
      <c r="F18" s="114">
        <v>2264</v>
      </c>
      <c r="G18" s="114">
        <v>2223</v>
      </c>
      <c r="H18" s="140">
        <v>2204</v>
      </c>
      <c r="I18" s="115">
        <v>7</v>
      </c>
      <c r="J18" s="116">
        <v>0.31760435571687839</v>
      </c>
      <c r="K18"/>
      <c r="L18"/>
      <c r="M18"/>
      <c r="N18"/>
      <c r="O18"/>
      <c r="P18"/>
    </row>
    <row r="19" spans="1:16" s="110" customFormat="1" ht="14.45" customHeight="1" x14ac:dyDescent="0.2">
      <c r="A19" s="120"/>
      <c r="B19" s="121" t="s">
        <v>112</v>
      </c>
      <c r="C19" s="113">
        <v>1.6093578269744073</v>
      </c>
      <c r="D19" s="115">
        <v>205</v>
      </c>
      <c r="E19" s="114">
        <v>212</v>
      </c>
      <c r="F19" s="114">
        <v>256</v>
      </c>
      <c r="G19" s="114">
        <v>229</v>
      </c>
      <c r="H19" s="140">
        <v>221</v>
      </c>
      <c r="I19" s="115">
        <v>-16</v>
      </c>
      <c r="J19" s="116">
        <v>-7.2398190045248869</v>
      </c>
      <c r="K19"/>
      <c r="L19"/>
      <c r="M19"/>
      <c r="N19"/>
      <c r="O19"/>
      <c r="P19"/>
    </row>
    <row r="20" spans="1:16" s="110" customFormat="1" ht="14.45" customHeight="1" x14ac:dyDescent="0.2">
      <c r="A20" s="120" t="s">
        <v>113</v>
      </c>
      <c r="B20" s="119" t="s">
        <v>116</v>
      </c>
      <c r="C20" s="113">
        <v>88.5146804835924</v>
      </c>
      <c r="D20" s="115">
        <v>11275</v>
      </c>
      <c r="E20" s="114">
        <v>11782</v>
      </c>
      <c r="F20" s="114">
        <v>11806</v>
      </c>
      <c r="G20" s="114">
        <v>11876</v>
      </c>
      <c r="H20" s="140">
        <v>11767</v>
      </c>
      <c r="I20" s="115">
        <v>-492</v>
      </c>
      <c r="J20" s="116">
        <v>-4.1811846689895473</v>
      </c>
      <c r="K20"/>
      <c r="L20"/>
      <c r="M20"/>
      <c r="N20"/>
      <c r="O20"/>
      <c r="P20"/>
    </row>
    <row r="21" spans="1:16" s="110" customFormat="1" ht="14.45" customHeight="1" x14ac:dyDescent="0.2">
      <c r="A21" s="123"/>
      <c r="B21" s="124" t="s">
        <v>117</v>
      </c>
      <c r="C21" s="125">
        <v>11.289056366776574</v>
      </c>
      <c r="D21" s="143">
        <v>1438</v>
      </c>
      <c r="E21" s="144">
        <v>1461</v>
      </c>
      <c r="F21" s="144">
        <v>1455</v>
      </c>
      <c r="G21" s="144">
        <v>1474</v>
      </c>
      <c r="H21" s="145">
        <v>1407</v>
      </c>
      <c r="I21" s="143">
        <v>31</v>
      </c>
      <c r="J21" s="146">
        <v>2.2032693674484718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90202</v>
      </c>
      <c r="E23" s="114">
        <v>94287</v>
      </c>
      <c r="F23" s="114">
        <v>94463</v>
      </c>
      <c r="G23" s="114">
        <v>94676</v>
      </c>
      <c r="H23" s="140">
        <v>94183</v>
      </c>
      <c r="I23" s="115">
        <v>-3981</v>
      </c>
      <c r="J23" s="116">
        <v>-4.2268774619623501</v>
      </c>
      <c r="K23"/>
      <c r="L23"/>
      <c r="M23"/>
      <c r="N23"/>
      <c r="O23"/>
      <c r="P23"/>
    </row>
    <row r="24" spans="1:16" s="110" customFormat="1" ht="14.45" customHeight="1" x14ac:dyDescent="0.2">
      <c r="A24" s="120" t="s">
        <v>105</v>
      </c>
      <c r="B24" s="119" t="s">
        <v>106</v>
      </c>
      <c r="C24" s="113">
        <v>40.877142413693711</v>
      </c>
      <c r="D24" s="115">
        <v>36872</v>
      </c>
      <c r="E24" s="114">
        <v>38182</v>
      </c>
      <c r="F24" s="114">
        <v>38146</v>
      </c>
      <c r="G24" s="114">
        <v>38074</v>
      </c>
      <c r="H24" s="140">
        <v>38000</v>
      </c>
      <c r="I24" s="115">
        <v>-1128</v>
      </c>
      <c r="J24" s="116">
        <v>-2.9684210526315788</v>
      </c>
      <c r="K24"/>
      <c r="L24"/>
      <c r="M24"/>
      <c r="N24"/>
      <c r="O24"/>
      <c r="P24"/>
    </row>
    <row r="25" spans="1:16" s="110" customFormat="1" ht="14.45" customHeight="1" x14ac:dyDescent="0.2">
      <c r="A25" s="120"/>
      <c r="B25" s="119" t="s">
        <v>107</v>
      </c>
      <c r="C25" s="113">
        <v>59.122857586306289</v>
      </c>
      <c r="D25" s="115">
        <v>53330</v>
      </c>
      <c r="E25" s="114">
        <v>56105</v>
      </c>
      <c r="F25" s="114">
        <v>56317</v>
      </c>
      <c r="G25" s="114">
        <v>56602</v>
      </c>
      <c r="H25" s="140">
        <v>56183</v>
      </c>
      <c r="I25" s="115">
        <v>-2853</v>
      </c>
      <c r="J25" s="116">
        <v>-5.078048520014951</v>
      </c>
      <c r="K25"/>
      <c r="L25"/>
      <c r="M25"/>
      <c r="N25"/>
      <c r="O25"/>
      <c r="P25"/>
    </row>
    <row r="26" spans="1:16" s="110" customFormat="1" ht="14.45" customHeight="1" x14ac:dyDescent="0.2">
      <c r="A26" s="118" t="s">
        <v>105</v>
      </c>
      <c r="B26" s="121" t="s">
        <v>108</v>
      </c>
      <c r="C26" s="113">
        <v>14.314538480299772</v>
      </c>
      <c r="D26" s="115">
        <v>12912</v>
      </c>
      <c r="E26" s="114">
        <v>13972</v>
      </c>
      <c r="F26" s="114">
        <v>13986</v>
      </c>
      <c r="G26" s="114">
        <v>14300</v>
      </c>
      <c r="H26" s="140">
        <v>13857</v>
      </c>
      <c r="I26" s="115">
        <v>-945</v>
      </c>
      <c r="J26" s="116">
        <v>-6.8196579346178829</v>
      </c>
      <c r="K26"/>
      <c r="L26"/>
      <c r="M26"/>
      <c r="N26"/>
      <c r="O26"/>
      <c r="P26"/>
    </row>
    <row r="27" spans="1:16" s="110" customFormat="1" ht="14.45" customHeight="1" x14ac:dyDescent="0.2">
      <c r="A27" s="118"/>
      <c r="B27" s="121" t="s">
        <v>109</v>
      </c>
      <c r="C27" s="113">
        <v>44.975721159176068</v>
      </c>
      <c r="D27" s="115">
        <v>40569</v>
      </c>
      <c r="E27" s="114">
        <v>42612</v>
      </c>
      <c r="F27" s="114">
        <v>42837</v>
      </c>
      <c r="G27" s="114">
        <v>42956</v>
      </c>
      <c r="H27" s="140">
        <v>43201</v>
      </c>
      <c r="I27" s="115">
        <v>-2632</v>
      </c>
      <c r="J27" s="116">
        <v>-6.0924515636212124</v>
      </c>
      <c r="K27"/>
      <c r="L27"/>
      <c r="M27"/>
      <c r="N27"/>
      <c r="O27"/>
      <c r="P27"/>
    </row>
    <row r="28" spans="1:16" s="110" customFormat="1" ht="14.45" customHeight="1" x14ac:dyDescent="0.2">
      <c r="A28" s="118"/>
      <c r="B28" s="121" t="s">
        <v>110</v>
      </c>
      <c r="C28" s="113">
        <v>23.415223609232612</v>
      </c>
      <c r="D28" s="115">
        <v>21121</v>
      </c>
      <c r="E28" s="114">
        <v>21639</v>
      </c>
      <c r="F28" s="114">
        <v>21716</v>
      </c>
      <c r="G28" s="114">
        <v>21785</v>
      </c>
      <c r="H28" s="140">
        <v>21700</v>
      </c>
      <c r="I28" s="115">
        <v>-579</v>
      </c>
      <c r="J28" s="116">
        <v>-2.6682027649769586</v>
      </c>
      <c r="K28"/>
      <c r="L28"/>
      <c r="M28"/>
      <c r="N28"/>
      <c r="O28"/>
      <c r="P28"/>
    </row>
    <row r="29" spans="1:16" s="110" customFormat="1" ht="14.45" customHeight="1" x14ac:dyDescent="0.2">
      <c r="A29" s="118"/>
      <c r="B29" s="121" t="s">
        <v>111</v>
      </c>
      <c r="C29" s="113">
        <v>17.294516751291546</v>
      </c>
      <c r="D29" s="115">
        <v>15600</v>
      </c>
      <c r="E29" s="114">
        <v>16064</v>
      </c>
      <c r="F29" s="114">
        <v>15924</v>
      </c>
      <c r="G29" s="114">
        <v>15635</v>
      </c>
      <c r="H29" s="140">
        <v>15425</v>
      </c>
      <c r="I29" s="115">
        <v>175</v>
      </c>
      <c r="J29" s="116">
        <v>1.1345218800648298</v>
      </c>
      <c r="K29"/>
      <c r="L29"/>
      <c r="M29"/>
      <c r="N29"/>
      <c r="O29"/>
      <c r="P29"/>
    </row>
    <row r="30" spans="1:16" s="110" customFormat="1" ht="14.45" customHeight="1" x14ac:dyDescent="0.2">
      <c r="A30" s="120"/>
      <c r="B30" s="121" t="s">
        <v>112</v>
      </c>
      <c r="C30" s="113">
        <v>1.7161482007050841</v>
      </c>
      <c r="D30" s="115">
        <v>1548</v>
      </c>
      <c r="E30" s="114">
        <v>1607</v>
      </c>
      <c r="F30" s="114">
        <v>1752</v>
      </c>
      <c r="G30" s="114">
        <v>1516</v>
      </c>
      <c r="H30" s="140">
        <v>1489</v>
      </c>
      <c r="I30" s="115">
        <v>59</v>
      </c>
      <c r="J30" s="116">
        <v>3.9623908663532572</v>
      </c>
      <c r="K30"/>
      <c r="L30"/>
      <c r="M30"/>
      <c r="N30"/>
      <c r="O30"/>
      <c r="P30"/>
    </row>
    <row r="31" spans="1:16" s="110" customFormat="1" ht="14.45" customHeight="1" x14ac:dyDescent="0.2">
      <c r="A31" s="120" t="s">
        <v>113</v>
      </c>
      <c r="B31" s="119" t="s">
        <v>116</v>
      </c>
      <c r="C31" s="113">
        <v>87.254162878871867</v>
      </c>
      <c r="D31" s="115">
        <v>78705</v>
      </c>
      <c r="E31" s="114">
        <v>82181</v>
      </c>
      <c r="F31" s="114">
        <v>82463</v>
      </c>
      <c r="G31" s="114">
        <v>82764</v>
      </c>
      <c r="H31" s="140">
        <v>82419</v>
      </c>
      <c r="I31" s="115">
        <v>-3714</v>
      </c>
      <c r="J31" s="116">
        <v>-4.5062424926291271</v>
      </c>
      <c r="K31"/>
      <c r="L31"/>
      <c r="M31"/>
      <c r="N31"/>
      <c r="O31"/>
      <c r="P31"/>
    </row>
    <row r="32" spans="1:16" s="110" customFormat="1" ht="14.45" customHeight="1" x14ac:dyDescent="0.2">
      <c r="A32" s="123"/>
      <c r="B32" s="124" t="s">
        <v>117</v>
      </c>
      <c r="C32" s="125">
        <v>12.601716148200705</v>
      </c>
      <c r="D32" s="143">
        <v>11367</v>
      </c>
      <c r="E32" s="144">
        <v>11970</v>
      </c>
      <c r="F32" s="144">
        <v>11880</v>
      </c>
      <c r="G32" s="144">
        <v>11790</v>
      </c>
      <c r="H32" s="145">
        <v>11652</v>
      </c>
      <c r="I32" s="143">
        <v>-285</v>
      </c>
      <c r="J32" s="146">
        <v>-2.4459320288362512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12257</v>
      </c>
      <c r="E56" s="114">
        <v>12900</v>
      </c>
      <c r="F56" s="114">
        <v>13010</v>
      </c>
      <c r="G56" s="114">
        <v>13151</v>
      </c>
      <c r="H56" s="140">
        <v>12997</v>
      </c>
      <c r="I56" s="115">
        <v>-740</v>
      </c>
      <c r="J56" s="116">
        <v>-5.6936216049857657</v>
      </c>
      <c r="K56"/>
      <c r="L56"/>
      <c r="M56"/>
      <c r="N56"/>
      <c r="O56"/>
      <c r="P56"/>
    </row>
    <row r="57" spans="1:16" s="110" customFormat="1" ht="14.45" customHeight="1" x14ac:dyDescent="0.2">
      <c r="A57" s="120" t="s">
        <v>105</v>
      </c>
      <c r="B57" s="119" t="s">
        <v>106</v>
      </c>
      <c r="C57" s="113">
        <v>39.879252671942567</v>
      </c>
      <c r="D57" s="115">
        <v>4888</v>
      </c>
      <c r="E57" s="114">
        <v>5102</v>
      </c>
      <c r="F57" s="114">
        <v>5139</v>
      </c>
      <c r="G57" s="114">
        <v>5182</v>
      </c>
      <c r="H57" s="140">
        <v>5118</v>
      </c>
      <c r="I57" s="115">
        <v>-230</v>
      </c>
      <c r="J57" s="116">
        <v>-4.4939429464634619</v>
      </c>
    </row>
    <row r="58" spans="1:16" s="110" customFormat="1" ht="14.45" customHeight="1" x14ac:dyDescent="0.2">
      <c r="A58" s="120"/>
      <c r="B58" s="119" t="s">
        <v>107</v>
      </c>
      <c r="C58" s="113">
        <v>60.120747328057433</v>
      </c>
      <c r="D58" s="115">
        <v>7369</v>
      </c>
      <c r="E58" s="114">
        <v>7798</v>
      </c>
      <c r="F58" s="114">
        <v>7871</v>
      </c>
      <c r="G58" s="114">
        <v>7969</v>
      </c>
      <c r="H58" s="140">
        <v>7879</v>
      </c>
      <c r="I58" s="115">
        <v>-510</v>
      </c>
      <c r="J58" s="116">
        <v>-6.472902652620891</v>
      </c>
    </row>
    <row r="59" spans="1:16" s="110" customFormat="1" ht="14.45" customHeight="1" x14ac:dyDescent="0.2">
      <c r="A59" s="118" t="s">
        <v>105</v>
      </c>
      <c r="B59" s="121" t="s">
        <v>108</v>
      </c>
      <c r="C59" s="113">
        <v>15.411601533817411</v>
      </c>
      <c r="D59" s="115">
        <v>1889</v>
      </c>
      <c r="E59" s="114">
        <v>2116</v>
      </c>
      <c r="F59" s="114">
        <v>2177</v>
      </c>
      <c r="G59" s="114">
        <v>2284</v>
      </c>
      <c r="H59" s="140">
        <v>2168</v>
      </c>
      <c r="I59" s="115">
        <v>-279</v>
      </c>
      <c r="J59" s="116">
        <v>-12.8690036900369</v>
      </c>
    </row>
    <row r="60" spans="1:16" s="110" customFormat="1" ht="14.45" customHeight="1" x14ac:dyDescent="0.2">
      <c r="A60" s="118"/>
      <c r="B60" s="121" t="s">
        <v>109</v>
      </c>
      <c r="C60" s="113">
        <v>44.097250550705716</v>
      </c>
      <c r="D60" s="115">
        <v>5405</v>
      </c>
      <c r="E60" s="114">
        <v>5685</v>
      </c>
      <c r="F60" s="114">
        <v>5746</v>
      </c>
      <c r="G60" s="114">
        <v>5766</v>
      </c>
      <c r="H60" s="140">
        <v>5749</v>
      </c>
      <c r="I60" s="115">
        <v>-344</v>
      </c>
      <c r="J60" s="116">
        <v>-5.9836493303183165</v>
      </c>
    </row>
    <row r="61" spans="1:16" s="110" customFormat="1" ht="14.45" customHeight="1" x14ac:dyDescent="0.2">
      <c r="A61" s="118"/>
      <c r="B61" s="121" t="s">
        <v>110</v>
      </c>
      <c r="C61" s="113">
        <v>22.689075630252102</v>
      </c>
      <c r="D61" s="115">
        <v>2781</v>
      </c>
      <c r="E61" s="114">
        <v>2849</v>
      </c>
      <c r="F61" s="114">
        <v>2832</v>
      </c>
      <c r="G61" s="114">
        <v>2867</v>
      </c>
      <c r="H61" s="140">
        <v>2865</v>
      </c>
      <c r="I61" s="115">
        <v>-84</v>
      </c>
      <c r="J61" s="116">
        <v>-2.9319371727748691</v>
      </c>
    </row>
    <row r="62" spans="1:16" s="110" customFormat="1" ht="14.45" customHeight="1" x14ac:dyDescent="0.2">
      <c r="A62" s="120"/>
      <c r="B62" s="121" t="s">
        <v>111</v>
      </c>
      <c r="C62" s="113">
        <v>17.802072285224771</v>
      </c>
      <c r="D62" s="115">
        <v>2182</v>
      </c>
      <c r="E62" s="114">
        <v>2250</v>
      </c>
      <c r="F62" s="114">
        <v>2255</v>
      </c>
      <c r="G62" s="114">
        <v>2234</v>
      </c>
      <c r="H62" s="140">
        <v>2215</v>
      </c>
      <c r="I62" s="115">
        <v>-33</v>
      </c>
      <c r="J62" s="116">
        <v>-1.489841986455982</v>
      </c>
    </row>
    <row r="63" spans="1:16" s="110" customFormat="1" ht="14.45" customHeight="1" x14ac:dyDescent="0.2">
      <c r="A63" s="120"/>
      <c r="B63" s="121" t="s">
        <v>112</v>
      </c>
      <c r="C63" s="113">
        <v>1.5582932202007016</v>
      </c>
      <c r="D63" s="115">
        <v>191</v>
      </c>
      <c r="E63" s="114">
        <v>203</v>
      </c>
      <c r="F63" s="114">
        <v>233</v>
      </c>
      <c r="G63" s="114">
        <v>221</v>
      </c>
      <c r="H63" s="140">
        <v>209</v>
      </c>
      <c r="I63" s="115">
        <v>-18</v>
      </c>
      <c r="J63" s="116">
        <v>-8.6124401913875595</v>
      </c>
    </row>
    <row r="64" spans="1:16" s="110" customFormat="1" ht="14.45" customHeight="1" x14ac:dyDescent="0.2">
      <c r="A64" s="120" t="s">
        <v>113</v>
      </c>
      <c r="B64" s="119" t="s">
        <v>116</v>
      </c>
      <c r="C64" s="113">
        <v>90.242310516439588</v>
      </c>
      <c r="D64" s="115">
        <v>11061</v>
      </c>
      <c r="E64" s="114">
        <v>11626</v>
      </c>
      <c r="F64" s="114">
        <v>11749</v>
      </c>
      <c r="G64" s="114">
        <v>11856</v>
      </c>
      <c r="H64" s="140">
        <v>11760</v>
      </c>
      <c r="I64" s="115">
        <v>-699</v>
      </c>
      <c r="J64" s="116">
        <v>-5.9438775510204085</v>
      </c>
    </row>
    <row r="65" spans="1:10" s="110" customFormat="1" ht="14.45" customHeight="1" x14ac:dyDescent="0.2">
      <c r="A65" s="123"/>
      <c r="B65" s="124" t="s">
        <v>117</v>
      </c>
      <c r="C65" s="125">
        <v>9.5863588153708079</v>
      </c>
      <c r="D65" s="143">
        <v>1175</v>
      </c>
      <c r="E65" s="144">
        <v>1252</v>
      </c>
      <c r="F65" s="144">
        <v>1242</v>
      </c>
      <c r="G65" s="144">
        <v>1277</v>
      </c>
      <c r="H65" s="145">
        <v>1224</v>
      </c>
      <c r="I65" s="143">
        <v>-49</v>
      </c>
      <c r="J65" s="146">
        <v>-4.0032679738562091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12738</v>
      </c>
      <c r="G11" s="114">
        <v>13268</v>
      </c>
      <c r="H11" s="114">
        <v>13281</v>
      </c>
      <c r="I11" s="114">
        <v>13368</v>
      </c>
      <c r="J11" s="140">
        <v>13189</v>
      </c>
      <c r="K11" s="114">
        <v>-451</v>
      </c>
      <c r="L11" s="116">
        <v>-3.419516263552961</v>
      </c>
    </row>
    <row r="12" spans="1:17" s="110" customFormat="1" ht="24" customHeight="1" x14ac:dyDescent="0.2">
      <c r="A12" s="604" t="s">
        <v>185</v>
      </c>
      <c r="B12" s="605"/>
      <c r="C12" s="605"/>
      <c r="D12" s="606"/>
      <c r="E12" s="113">
        <v>39.872821479039096</v>
      </c>
      <c r="F12" s="115">
        <v>5079</v>
      </c>
      <c r="G12" s="114">
        <v>5248</v>
      </c>
      <c r="H12" s="114">
        <v>5241</v>
      </c>
      <c r="I12" s="114">
        <v>5287</v>
      </c>
      <c r="J12" s="140">
        <v>5191</v>
      </c>
      <c r="K12" s="114">
        <v>-112</v>
      </c>
      <c r="L12" s="116">
        <v>-2.1575804276632633</v>
      </c>
    </row>
    <row r="13" spans="1:17" s="110" customFormat="1" ht="15" customHeight="1" x14ac:dyDescent="0.2">
      <c r="A13" s="120"/>
      <c r="B13" s="612" t="s">
        <v>107</v>
      </c>
      <c r="C13" s="612"/>
      <c r="E13" s="113">
        <v>60.127178520960904</v>
      </c>
      <c r="F13" s="115">
        <v>7659</v>
      </c>
      <c r="G13" s="114">
        <v>8020</v>
      </c>
      <c r="H13" s="114">
        <v>8040</v>
      </c>
      <c r="I13" s="114">
        <v>8081</v>
      </c>
      <c r="J13" s="140">
        <v>7998</v>
      </c>
      <c r="K13" s="114">
        <v>-339</v>
      </c>
      <c r="L13" s="116">
        <v>-4.2385596399099779</v>
      </c>
    </row>
    <row r="14" spans="1:17" s="110" customFormat="1" ht="22.5" customHeight="1" x14ac:dyDescent="0.2">
      <c r="A14" s="604" t="s">
        <v>186</v>
      </c>
      <c r="B14" s="605"/>
      <c r="C14" s="605"/>
      <c r="D14" s="606"/>
      <c r="E14" s="113">
        <v>14.641230962474486</v>
      </c>
      <c r="F14" s="115">
        <v>1865</v>
      </c>
      <c r="G14" s="114">
        <v>2062</v>
      </c>
      <c r="H14" s="114">
        <v>2063</v>
      </c>
      <c r="I14" s="114">
        <v>2181</v>
      </c>
      <c r="J14" s="140">
        <v>2061</v>
      </c>
      <c r="K14" s="114">
        <v>-196</v>
      </c>
      <c r="L14" s="116">
        <v>-9.5099466278505584</v>
      </c>
    </row>
    <row r="15" spans="1:17" s="110" customFormat="1" ht="15" customHeight="1" x14ac:dyDescent="0.2">
      <c r="A15" s="120"/>
      <c r="B15" s="119"/>
      <c r="C15" s="258" t="s">
        <v>106</v>
      </c>
      <c r="E15" s="113">
        <v>45.951742627345844</v>
      </c>
      <c r="F15" s="115">
        <v>857</v>
      </c>
      <c r="G15" s="114">
        <v>921</v>
      </c>
      <c r="H15" s="114">
        <v>925</v>
      </c>
      <c r="I15" s="114">
        <v>1001</v>
      </c>
      <c r="J15" s="140">
        <v>926</v>
      </c>
      <c r="K15" s="114">
        <v>-69</v>
      </c>
      <c r="L15" s="116">
        <v>-7.4514038876889845</v>
      </c>
    </row>
    <row r="16" spans="1:17" s="110" customFormat="1" ht="15" customHeight="1" x14ac:dyDescent="0.2">
      <c r="A16" s="120"/>
      <c r="B16" s="119"/>
      <c r="C16" s="258" t="s">
        <v>107</v>
      </c>
      <c r="E16" s="113">
        <v>54.048257372654156</v>
      </c>
      <c r="F16" s="115">
        <v>1008</v>
      </c>
      <c r="G16" s="114">
        <v>1141</v>
      </c>
      <c r="H16" s="114">
        <v>1138</v>
      </c>
      <c r="I16" s="114">
        <v>1180</v>
      </c>
      <c r="J16" s="140">
        <v>1135</v>
      </c>
      <c r="K16" s="114">
        <v>-127</v>
      </c>
      <c r="L16" s="116">
        <v>-11.189427312775331</v>
      </c>
    </row>
    <row r="17" spans="1:12" s="110" customFormat="1" ht="15" customHeight="1" x14ac:dyDescent="0.2">
      <c r="A17" s="120"/>
      <c r="B17" s="121" t="s">
        <v>109</v>
      </c>
      <c r="C17" s="258"/>
      <c r="E17" s="113">
        <v>44.967812843460514</v>
      </c>
      <c r="F17" s="115">
        <v>5728</v>
      </c>
      <c r="G17" s="114">
        <v>5961</v>
      </c>
      <c r="H17" s="114">
        <v>6000</v>
      </c>
      <c r="I17" s="114">
        <v>5993</v>
      </c>
      <c r="J17" s="140">
        <v>5979</v>
      </c>
      <c r="K17" s="114">
        <v>-251</v>
      </c>
      <c r="L17" s="116">
        <v>-4.1980264258237163</v>
      </c>
    </row>
    <row r="18" spans="1:12" s="110" customFormat="1" ht="15" customHeight="1" x14ac:dyDescent="0.2">
      <c r="A18" s="120"/>
      <c r="B18" s="119"/>
      <c r="C18" s="258" t="s">
        <v>106</v>
      </c>
      <c r="E18" s="113">
        <v>35.719273743016757</v>
      </c>
      <c r="F18" s="115">
        <v>2046</v>
      </c>
      <c r="G18" s="114">
        <v>2100</v>
      </c>
      <c r="H18" s="114">
        <v>2101</v>
      </c>
      <c r="I18" s="114">
        <v>2084</v>
      </c>
      <c r="J18" s="140">
        <v>2061</v>
      </c>
      <c r="K18" s="114">
        <v>-15</v>
      </c>
      <c r="L18" s="116">
        <v>-0.72780203784570596</v>
      </c>
    </row>
    <row r="19" spans="1:12" s="110" customFormat="1" ht="15" customHeight="1" x14ac:dyDescent="0.2">
      <c r="A19" s="120"/>
      <c r="B19" s="119"/>
      <c r="C19" s="258" t="s">
        <v>107</v>
      </c>
      <c r="E19" s="113">
        <v>64.280726256983243</v>
      </c>
      <c r="F19" s="115">
        <v>3682</v>
      </c>
      <c r="G19" s="114">
        <v>3861</v>
      </c>
      <c r="H19" s="114">
        <v>3899</v>
      </c>
      <c r="I19" s="114">
        <v>3909</v>
      </c>
      <c r="J19" s="140">
        <v>3918</v>
      </c>
      <c r="K19" s="114">
        <v>-236</v>
      </c>
      <c r="L19" s="116">
        <v>-6.0234813680449211</v>
      </c>
    </row>
    <row r="20" spans="1:12" s="110" customFormat="1" ht="15" customHeight="1" x14ac:dyDescent="0.2">
      <c r="A20" s="120"/>
      <c r="B20" s="121" t="s">
        <v>110</v>
      </c>
      <c r="C20" s="258"/>
      <c r="E20" s="113">
        <v>23.033443240697128</v>
      </c>
      <c r="F20" s="115">
        <v>2934</v>
      </c>
      <c r="G20" s="114">
        <v>2975</v>
      </c>
      <c r="H20" s="114">
        <v>2954</v>
      </c>
      <c r="I20" s="114">
        <v>2971</v>
      </c>
      <c r="J20" s="140">
        <v>2945</v>
      </c>
      <c r="K20" s="114">
        <v>-11</v>
      </c>
      <c r="L20" s="116">
        <v>-0.37351443123938882</v>
      </c>
    </row>
    <row r="21" spans="1:12" s="110" customFormat="1" ht="15" customHeight="1" x14ac:dyDescent="0.2">
      <c r="A21" s="120"/>
      <c r="B21" s="119"/>
      <c r="C21" s="258" t="s">
        <v>106</v>
      </c>
      <c r="E21" s="113">
        <v>33.776414451261076</v>
      </c>
      <c r="F21" s="115">
        <v>991</v>
      </c>
      <c r="G21" s="114">
        <v>1014</v>
      </c>
      <c r="H21" s="114">
        <v>1014</v>
      </c>
      <c r="I21" s="114">
        <v>1013</v>
      </c>
      <c r="J21" s="140">
        <v>1023</v>
      </c>
      <c r="K21" s="114">
        <v>-32</v>
      </c>
      <c r="L21" s="116">
        <v>-3.1280547409579667</v>
      </c>
    </row>
    <row r="22" spans="1:12" s="110" customFormat="1" ht="15" customHeight="1" x14ac:dyDescent="0.2">
      <c r="A22" s="120"/>
      <c r="B22" s="119"/>
      <c r="C22" s="258" t="s">
        <v>107</v>
      </c>
      <c r="E22" s="113">
        <v>66.223585548738924</v>
      </c>
      <c r="F22" s="115">
        <v>1943</v>
      </c>
      <c r="G22" s="114">
        <v>1961</v>
      </c>
      <c r="H22" s="114">
        <v>1940</v>
      </c>
      <c r="I22" s="114">
        <v>1958</v>
      </c>
      <c r="J22" s="140">
        <v>1922</v>
      </c>
      <c r="K22" s="114">
        <v>21</v>
      </c>
      <c r="L22" s="116">
        <v>1.0926118626430801</v>
      </c>
    </row>
    <row r="23" spans="1:12" s="110" customFormat="1" ht="15" customHeight="1" x14ac:dyDescent="0.2">
      <c r="A23" s="120"/>
      <c r="B23" s="121" t="s">
        <v>111</v>
      </c>
      <c r="C23" s="258"/>
      <c r="E23" s="113">
        <v>17.357512953367877</v>
      </c>
      <c r="F23" s="115">
        <v>2211</v>
      </c>
      <c r="G23" s="114">
        <v>2270</v>
      </c>
      <c r="H23" s="114">
        <v>2264</v>
      </c>
      <c r="I23" s="114">
        <v>2223</v>
      </c>
      <c r="J23" s="140">
        <v>2204</v>
      </c>
      <c r="K23" s="114">
        <v>7</v>
      </c>
      <c r="L23" s="116">
        <v>0.31760435571687839</v>
      </c>
    </row>
    <row r="24" spans="1:12" s="110" customFormat="1" ht="15" customHeight="1" x14ac:dyDescent="0.2">
      <c r="A24" s="120"/>
      <c r="B24" s="119"/>
      <c r="C24" s="258" t="s">
        <v>106</v>
      </c>
      <c r="E24" s="113">
        <v>53.595658073270016</v>
      </c>
      <c r="F24" s="115">
        <v>1185</v>
      </c>
      <c r="G24" s="114">
        <v>1213</v>
      </c>
      <c r="H24" s="114">
        <v>1201</v>
      </c>
      <c r="I24" s="114">
        <v>1189</v>
      </c>
      <c r="J24" s="140">
        <v>1181</v>
      </c>
      <c r="K24" s="114">
        <v>4</v>
      </c>
      <c r="L24" s="116">
        <v>0.33869602032176122</v>
      </c>
    </row>
    <row r="25" spans="1:12" s="110" customFormat="1" ht="15" customHeight="1" x14ac:dyDescent="0.2">
      <c r="A25" s="120"/>
      <c r="B25" s="119"/>
      <c r="C25" s="258" t="s">
        <v>107</v>
      </c>
      <c r="E25" s="113">
        <v>46.404341926729984</v>
      </c>
      <c r="F25" s="115">
        <v>1026</v>
      </c>
      <c r="G25" s="114">
        <v>1057</v>
      </c>
      <c r="H25" s="114">
        <v>1063</v>
      </c>
      <c r="I25" s="114">
        <v>1034</v>
      </c>
      <c r="J25" s="140">
        <v>1023</v>
      </c>
      <c r="K25" s="114">
        <v>3</v>
      </c>
      <c r="L25" s="116">
        <v>0.2932551319648094</v>
      </c>
    </row>
    <row r="26" spans="1:12" s="110" customFormat="1" ht="15" customHeight="1" x14ac:dyDescent="0.2">
      <c r="A26" s="120"/>
      <c r="C26" s="121" t="s">
        <v>187</v>
      </c>
      <c r="D26" s="110" t="s">
        <v>188</v>
      </c>
      <c r="E26" s="113">
        <v>1.6093578269744073</v>
      </c>
      <c r="F26" s="115">
        <v>205</v>
      </c>
      <c r="G26" s="114">
        <v>212</v>
      </c>
      <c r="H26" s="114">
        <v>256</v>
      </c>
      <c r="I26" s="114">
        <v>229</v>
      </c>
      <c r="J26" s="140">
        <v>221</v>
      </c>
      <c r="K26" s="114">
        <v>-16</v>
      </c>
      <c r="L26" s="116">
        <v>-7.2398190045248869</v>
      </c>
    </row>
    <row r="27" spans="1:12" s="110" customFormat="1" ht="15" customHeight="1" x14ac:dyDescent="0.2">
      <c r="A27" s="120"/>
      <c r="B27" s="119"/>
      <c r="D27" s="259" t="s">
        <v>106</v>
      </c>
      <c r="E27" s="113">
        <v>49.268292682926827</v>
      </c>
      <c r="F27" s="115">
        <v>101</v>
      </c>
      <c r="G27" s="114">
        <v>95</v>
      </c>
      <c r="H27" s="114">
        <v>117</v>
      </c>
      <c r="I27" s="114">
        <v>103</v>
      </c>
      <c r="J27" s="140">
        <v>104</v>
      </c>
      <c r="K27" s="114">
        <v>-3</v>
      </c>
      <c r="L27" s="116">
        <v>-2.8846153846153846</v>
      </c>
    </row>
    <row r="28" spans="1:12" s="110" customFormat="1" ht="15" customHeight="1" x14ac:dyDescent="0.2">
      <c r="A28" s="120"/>
      <c r="B28" s="119"/>
      <c r="D28" s="259" t="s">
        <v>107</v>
      </c>
      <c r="E28" s="113">
        <v>50.731707317073173</v>
      </c>
      <c r="F28" s="115">
        <v>104</v>
      </c>
      <c r="G28" s="114">
        <v>117</v>
      </c>
      <c r="H28" s="114">
        <v>139</v>
      </c>
      <c r="I28" s="114">
        <v>126</v>
      </c>
      <c r="J28" s="140">
        <v>117</v>
      </c>
      <c r="K28" s="114">
        <v>-13</v>
      </c>
      <c r="L28" s="116">
        <v>-11.111111111111111</v>
      </c>
    </row>
    <row r="29" spans="1:12" s="110" customFormat="1" ht="24" customHeight="1" x14ac:dyDescent="0.2">
      <c r="A29" s="604" t="s">
        <v>189</v>
      </c>
      <c r="B29" s="605"/>
      <c r="C29" s="605"/>
      <c r="D29" s="606"/>
      <c r="E29" s="113">
        <v>88.5146804835924</v>
      </c>
      <c r="F29" s="115">
        <v>11275</v>
      </c>
      <c r="G29" s="114">
        <v>11782</v>
      </c>
      <c r="H29" s="114">
        <v>11806</v>
      </c>
      <c r="I29" s="114">
        <v>11876</v>
      </c>
      <c r="J29" s="140">
        <v>11767</v>
      </c>
      <c r="K29" s="114">
        <v>-492</v>
      </c>
      <c r="L29" s="116">
        <v>-4.1811846689895473</v>
      </c>
    </row>
    <row r="30" spans="1:12" s="110" customFormat="1" ht="15" customHeight="1" x14ac:dyDescent="0.2">
      <c r="A30" s="120"/>
      <c r="B30" s="119"/>
      <c r="C30" s="258" t="s">
        <v>106</v>
      </c>
      <c r="E30" s="113">
        <v>39.059866962305989</v>
      </c>
      <c r="F30" s="115">
        <v>4404</v>
      </c>
      <c r="G30" s="114">
        <v>4574</v>
      </c>
      <c r="H30" s="114">
        <v>4563</v>
      </c>
      <c r="I30" s="114">
        <v>4594</v>
      </c>
      <c r="J30" s="140">
        <v>4521</v>
      </c>
      <c r="K30" s="114">
        <v>-117</v>
      </c>
      <c r="L30" s="116">
        <v>-2.5879230258792303</v>
      </c>
    </row>
    <row r="31" spans="1:12" s="110" customFormat="1" ht="15" customHeight="1" x14ac:dyDescent="0.2">
      <c r="A31" s="120"/>
      <c r="B31" s="119"/>
      <c r="C31" s="258" t="s">
        <v>107</v>
      </c>
      <c r="E31" s="113">
        <v>60.940133037694011</v>
      </c>
      <c r="F31" s="115">
        <v>6871</v>
      </c>
      <c r="G31" s="114">
        <v>7208</v>
      </c>
      <c r="H31" s="114">
        <v>7243</v>
      </c>
      <c r="I31" s="114">
        <v>7282</v>
      </c>
      <c r="J31" s="140">
        <v>7246</v>
      </c>
      <c r="K31" s="114">
        <v>-375</v>
      </c>
      <c r="L31" s="116">
        <v>-5.1752691139939273</v>
      </c>
    </row>
    <row r="32" spans="1:12" s="110" customFormat="1" ht="15" customHeight="1" x14ac:dyDescent="0.2">
      <c r="A32" s="120"/>
      <c r="B32" s="119" t="s">
        <v>117</v>
      </c>
      <c r="C32" s="258"/>
      <c r="E32" s="113">
        <v>11.289056366776574</v>
      </c>
      <c r="F32" s="114">
        <v>1438</v>
      </c>
      <c r="G32" s="114">
        <v>1461</v>
      </c>
      <c r="H32" s="114">
        <v>1455</v>
      </c>
      <c r="I32" s="114">
        <v>1474</v>
      </c>
      <c r="J32" s="140">
        <v>1407</v>
      </c>
      <c r="K32" s="114">
        <v>31</v>
      </c>
      <c r="L32" s="116">
        <v>2.2032693674484718</v>
      </c>
    </row>
    <row r="33" spans="1:12" s="110" customFormat="1" ht="15" customHeight="1" x14ac:dyDescent="0.2">
      <c r="A33" s="120"/>
      <c r="B33" s="119"/>
      <c r="C33" s="258" t="s">
        <v>106</v>
      </c>
      <c r="E33" s="113">
        <v>46.662030598052851</v>
      </c>
      <c r="F33" s="114">
        <v>671</v>
      </c>
      <c r="G33" s="114">
        <v>672</v>
      </c>
      <c r="H33" s="114">
        <v>675</v>
      </c>
      <c r="I33" s="114">
        <v>690</v>
      </c>
      <c r="J33" s="140">
        <v>668</v>
      </c>
      <c r="K33" s="114">
        <v>3</v>
      </c>
      <c r="L33" s="116">
        <v>0.44910179640718562</v>
      </c>
    </row>
    <row r="34" spans="1:12" s="110" customFormat="1" ht="15" customHeight="1" x14ac:dyDescent="0.2">
      <c r="A34" s="120"/>
      <c r="B34" s="119"/>
      <c r="C34" s="258" t="s">
        <v>107</v>
      </c>
      <c r="E34" s="113">
        <v>53.337969401947149</v>
      </c>
      <c r="F34" s="114">
        <v>767</v>
      </c>
      <c r="G34" s="114">
        <v>789</v>
      </c>
      <c r="H34" s="114">
        <v>780</v>
      </c>
      <c r="I34" s="114">
        <v>784</v>
      </c>
      <c r="J34" s="140">
        <v>739</v>
      </c>
      <c r="K34" s="114">
        <v>28</v>
      </c>
      <c r="L34" s="116">
        <v>3.7889039242219216</v>
      </c>
    </row>
    <row r="35" spans="1:12" s="110" customFormat="1" ht="24" customHeight="1" x14ac:dyDescent="0.2">
      <c r="A35" s="604" t="s">
        <v>192</v>
      </c>
      <c r="B35" s="605"/>
      <c r="C35" s="605"/>
      <c r="D35" s="606"/>
      <c r="E35" s="113">
        <v>21.251373842047418</v>
      </c>
      <c r="F35" s="114">
        <v>2707</v>
      </c>
      <c r="G35" s="114">
        <v>2859</v>
      </c>
      <c r="H35" s="114">
        <v>2822</v>
      </c>
      <c r="I35" s="114">
        <v>2960</v>
      </c>
      <c r="J35" s="114">
        <v>2834</v>
      </c>
      <c r="K35" s="318">
        <v>-127</v>
      </c>
      <c r="L35" s="319">
        <v>-4.4812985179957661</v>
      </c>
    </row>
    <row r="36" spans="1:12" s="110" customFormat="1" ht="15" customHeight="1" x14ac:dyDescent="0.2">
      <c r="A36" s="120"/>
      <c r="B36" s="119"/>
      <c r="C36" s="258" t="s">
        <v>106</v>
      </c>
      <c r="E36" s="113">
        <v>40.672330993719989</v>
      </c>
      <c r="F36" s="114">
        <v>1101</v>
      </c>
      <c r="G36" s="114">
        <v>1135</v>
      </c>
      <c r="H36" s="114">
        <v>1109</v>
      </c>
      <c r="I36" s="114">
        <v>1185</v>
      </c>
      <c r="J36" s="114">
        <v>1113</v>
      </c>
      <c r="K36" s="318">
        <v>-12</v>
      </c>
      <c r="L36" s="116">
        <v>-1.0781671159029649</v>
      </c>
    </row>
    <row r="37" spans="1:12" s="110" customFormat="1" ht="15" customHeight="1" x14ac:dyDescent="0.2">
      <c r="A37" s="120"/>
      <c r="B37" s="119"/>
      <c r="C37" s="258" t="s">
        <v>107</v>
      </c>
      <c r="E37" s="113">
        <v>59.327669006280011</v>
      </c>
      <c r="F37" s="114">
        <v>1606</v>
      </c>
      <c r="G37" s="114">
        <v>1724</v>
      </c>
      <c r="H37" s="114">
        <v>1713</v>
      </c>
      <c r="I37" s="114">
        <v>1775</v>
      </c>
      <c r="J37" s="140">
        <v>1721</v>
      </c>
      <c r="K37" s="114">
        <v>-115</v>
      </c>
      <c r="L37" s="116">
        <v>-6.6821615339918656</v>
      </c>
    </row>
    <row r="38" spans="1:12" s="110" customFormat="1" ht="15" customHeight="1" x14ac:dyDescent="0.2">
      <c r="A38" s="120"/>
      <c r="B38" s="119" t="s">
        <v>328</v>
      </c>
      <c r="C38" s="258"/>
      <c r="E38" s="113">
        <v>54.207881928089179</v>
      </c>
      <c r="F38" s="114">
        <v>6905</v>
      </c>
      <c r="G38" s="114">
        <v>7075</v>
      </c>
      <c r="H38" s="114">
        <v>7085</v>
      </c>
      <c r="I38" s="114">
        <v>7016</v>
      </c>
      <c r="J38" s="140">
        <v>6977</v>
      </c>
      <c r="K38" s="114">
        <v>-72</v>
      </c>
      <c r="L38" s="116">
        <v>-1.0319621613874157</v>
      </c>
    </row>
    <row r="39" spans="1:12" s="110" customFormat="1" ht="15" customHeight="1" x14ac:dyDescent="0.2">
      <c r="A39" s="120"/>
      <c r="B39" s="119"/>
      <c r="C39" s="258" t="s">
        <v>106</v>
      </c>
      <c r="E39" s="113">
        <v>40.796524257784213</v>
      </c>
      <c r="F39" s="115">
        <v>2817</v>
      </c>
      <c r="G39" s="114">
        <v>2885</v>
      </c>
      <c r="H39" s="114">
        <v>2876</v>
      </c>
      <c r="I39" s="114">
        <v>2849</v>
      </c>
      <c r="J39" s="140">
        <v>2817</v>
      </c>
      <c r="K39" s="114">
        <v>0</v>
      </c>
      <c r="L39" s="116">
        <v>0</v>
      </c>
    </row>
    <row r="40" spans="1:12" s="110" customFormat="1" ht="15" customHeight="1" x14ac:dyDescent="0.2">
      <c r="A40" s="120"/>
      <c r="B40" s="119"/>
      <c r="C40" s="258" t="s">
        <v>107</v>
      </c>
      <c r="E40" s="113">
        <v>59.203475742215787</v>
      </c>
      <c r="F40" s="115">
        <v>4088</v>
      </c>
      <c r="G40" s="114">
        <v>4190</v>
      </c>
      <c r="H40" s="114">
        <v>4209</v>
      </c>
      <c r="I40" s="114">
        <v>4167</v>
      </c>
      <c r="J40" s="140">
        <v>4160</v>
      </c>
      <c r="K40" s="114">
        <v>-72</v>
      </c>
      <c r="L40" s="116">
        <v>-1.7307692307692308</v>
      </c>
    </row>
    <row r="41" spans="1:12" s="110" customFormat="1" ht="15" customHeight="1" x14ac:dyDescent="0.2">
      <c r="A41" s="120"/>
      <c r="B41" s="320" t="s">
        <v>517</v>
      </c>
      <c r="C41" s="258"/>
      <c r="E41" s="113">
        <v>7.0890249646726327</v>
      </c>
      <c r="F41" s="115">
        <v>903</v>
      </c>
      <c r="G41" s="114">
        <v>997</v>
      </c>
      <c r="H41" s="114">
        <v>972</v>
      </c>
      <c r="I41" s="114">
        <v>941</v>
      </c>
      <c r="J41" s="140">
        <v>926</v>
      </c>
      <c r="K41" s="114">
        <v>-23</v>
      </c>
      <c r="L41" s="116">
        <v>-2.4838012958963285</v>
      </c>
    </row>
    <row r="42" spans="1:12" s="110" customFormat="1" ht="15" customHeight="1" x14ac:dyDescent="0.2">
      <c r="A42" s="120"/>
      <c r="B42" s="119"/>
      <c r="C42" s="268" t="s">
        <v>106</v>
      </c>
      <c r="D42" s="182"/>
      <c r="E42" s="113">
        <v>45.957918050941309</v>
      </c>
      <c r="F42" s="115">
        <v>415</v>
      </c>
      <c r="G42" s="114">
        <v>457</v>
      </c>
      <c r="H42" s="114">
        <v>450</v>
      </c>
      <c r="I42" s="114">
        <v>426</v>
      </c>
      <c r="J42" s="140">
        <v>437</v>
      </c>
      <c r="K42" s="114">
        <v>-22</v>
      </c>
      <c r="L42" s="116">
        <v>-5.0343249427917618</v>
      </c>
    </row>
    <row r="43" spans="1:12" s="110" customFormat="1" ht="15" customHeight="1" x14ac:dyDescent="0.2">
      <c r="A43" s="120"/>
      <c r="B43" s="119"/>
      <c r="C43" s="268" t="s">
        <v>107</v>
      </c>
      <c r="D43" s="182"/>
      <c r="E43" s="113">
        <v>54.042081949058691</v>
      </c>
      <c r="F43" s="115">
        <v>488</v>
      </c>
      <c r="G43" s="114">
        <v>540</v>
      </c>
      <c r="H43" s="114">
        <v>522</v>
      </c>
      <c r="I43" s="114">
        <v>515</v>
      </c>
      <c r="J43" s="140">
        <v>489</v>
      </c>
      <c r="K43" s="114">
        <v>-1</v>
      </c>
      <c r="L43" s="116">
        <v>-0.20449897750511248</v>
      </c>
    </row>
    <row r="44" spans="1:12" s="110" customFormat="1" ht="15" customHeight="1" x14ac:dyDescent="0.2">
      <c r="A44" s="120"/>
      <c r="B44" s="119" t="s">
        <v>205</v>
      </c>
      <c r="C44" s="268"/>
      <c r="D44" s="182"/>
      <c r="E44" s="113">
        <v>17.451719265190768</v>
      </c>
      <c r="F44" s="115">
        <v>2223</v>
      </c>
      <c r="G44" s="114">
        <v>2337</v>
      </c>
      <c r="H44" s="114">
        <v>2402</v>
      </c>
      <c r="I44" s="114">
        <v>2451</v>
      </c>
      <c r="J44" s="140">
        <v>2452</v>
      </c>
      <c r="K44" s="114">
        <v>-229</v>
      </c>
      <c r="L44" s="116">
        <v>-9.3393148450244698</v>
      </c>
    </row>
    <row r="45" spans="1:12" s="110" customFormat="1" ht="15" customHeight="1" x14ac:dyDescent="0.2">
      <c r="A45" s="120"/>
      <c r="B45" s="119"/>
      <c r="C45" s="268" t="s">
        <v>106</v>
      </c>
      <c r="D45" s="182"/>
      <c r="E45" s="113">
        <v>33.558254610886188</v>
      </c>
      <c r="F45" s="115">
        <v>746</v>
      </c>
      <c r="G45" s="114">
        <v>771</v>
      </c>
      <c r="H45" s="114">
        <v>806</v>
      </c>
      <c r="I45" s="114">
        <v>827</v>
      </c>
      <c r="J45" s="140">
        <v>824</v>
      </c>
      <c r="K45" s="114">
        <v>-78</v>
      </c>
      <c r="L45" s="116">
        <v>-9.4660194174757279</v>
      </c>
    </row>
    <row r="46" spans="1:12" s="110" customFormat="1" ht="15" customHeight="1" x14ac:dyDescent="0.2">
      <c r="A46" s="123"/>
      <c r="B46" s="124"/>
      <c r="C46" s="260" t="s">
        <v>107</v>
      </c>
      <c r="D46" s="261"/>
      <c r="E46" s="125">
        <v>66.441745389113805</v>
      </c>
      <c r="F46" s="143">
        <v>1477</v>
      </c>
      <c r="G46" s="144">
        <v>1566</v>
      </c>
      <c r="H46" s="144">
        <v>1596</v>
      </c>
      <c r="I46" s="144">
        <v>1624</v>
      </c>
      <c r="J46" s="145">
        <v>1628</v>
      </c>
      <c r="K46" s="144">
        <v>-151</v>
      </c>
      <c r="L46" s="146">
        <v>-9.2751842751842748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12738</v>
      </c>
      <c r="E11" s="114">
        <v>13268</v>
      </c>
      <c r="F11" s="114">
        <v>13281</v>
      </c>
      <c r="G11" s="114">
        <v>13368</v>
      </c>
      <c r="H11" s="140">
        <v>13189</v>
      </c>
      <c r="I11" s="115">
        <v>-451</v>
      </c>
      <c r="J11" s="116">
        <v>-3.419516263552961</v>
      </c>
    </row>
    <row r="12" spans="1:15" s="110" customFormat="1" ht="24.95" customHeight="1" x14ac:dyDescent="0.2">
      <c r="A12" s="193" t="s">
        <v>132</v>
      </c>
      <c r="B12" s="194" t="s">
        <v>133</v>
      </c>
      <c r="C12" s="113">
        <v>0.84785680640602923</v>
      </c>
      <c r="D12" s="115">
        <v>108</v>
      </c>
      <c r="E12" s="114">
        <v>104</v>
      </c>
      <c r="F12" s="114">
        <v>97</v>
      </c>
      <c r="G12" s="114">
        <v>93</v>
      </c>
      <c r="H12" s="140">
        <v>102</v>
      </c>
      <c r="I12" s="115">
        <v>6</v>
      </c>
      <c r="J12" s="116">
        <v>5.882352941176471</v>
      </c>
    </row>
    <row r="13" spans="1:15" s="110" customFormat="1" ht="24.95" customHeight="1" x14ac:dyDescent="0.2">
      <c r="A13" s="193" t="s">
        <v>134</v>
      </c>
      <c r="B13" s="199" t="s">
        <v>214</v>
      </c>
      <c r="C13" s="113">
        <v>0.35327366933584547</v>
      </c>
      <c r="D13" s="115">
        <v>45</v>
      </c>
      <c r="E13" s="114">
        <v>51</v>
      </c>
      <c r="F13" s="114">
        <v>55</v>
      </c>
      <c r="G13" s="114">
        <v>57</v>
      </c>
      <c r="H13" s="140">
        <v>53</v>
      </c>
      <c r="I13" s="115">
        <v>-8</v>
      </c>
      <c r="J13" s="116">
        <v>-15.09433962264151</v>
      </c>
    </row>
    <row r="14" spans="1:15" s="287" customFormat="1" ht="24.95" customHeight="1" x14ac:dyDescent="0.2">
      <c r="A14" s="193" t="s">
        <v>215</v>
      </c>
      <c r="B14" s="199" t="s">
        <v>137</v>
      </c>
      <c r="C14" s="113">
        <v>7.5836081017428167</v>
      </c>
      <c r="D14" s="115">
        <v>966</v>
      </c>
      <c r="E14" s="114">
        <v>990</v>
      </c>
      <c r="F14" s="114">
        <v>1005</v>
      </c>
      <c r="G14" s="114">
        <v>1022</v>
      </c>
      <c r="H14" s="140">
        <v>1013</v>
      </c>
      <c r="I14" s="115">
        <v>-47</v>
      </c>
      <c r="J14" s="116">
        <v>-4.639684106614018</v>
      </c>
      <c r="K14" s="110"/>
      <c r="L14" s="110"/>
      <c r="M14" s="110"/>
      <c r="N14" s="110"/>
      <c r="O14" s="110"/>
    </row>
    <row r="15" spans="1:15" s="110" customFormat="1" ht="24.95" customHeight="1" x14ac:dyDescent="0.2">
      <c r="A15" s="193" t="s">
        <v>216</v>
      </c>
      <c r="B15" s="199" t="s">
        <v>217</v>
      </c>
      <c r="C15" s="113">
        <v>2.8183388287015232</v>
      </c>
      <c r="D15" s="115">
        <v>359</v>
      </c>
      <c r="E15" s="114">
        <v>358</v>
      </c>
      <c r="F15" s="114">
        <v>362</v>
      </c>
      <c r="G15" s="114">
        <v>380</v>
      </c>
      <c r="H15" s="140">
        <v>379</v>
      </c>
      <c r="I15" s="115">
        <v>-20</v>
      </c>
      <c r="J15" s="116">
        <v>-5.2770448548812663</v>
      </c>
    </row>
    <row r="16" spans="1:15" s="287" customFormat="1" ht="24.95" customHeight="1" x14ac:dyDescent="0.2">
      <c r="A16" s="193" t="s">
        <v>218</v>
      </c>
      <c r="B16" s="199" t="s">
        <v>141</v>
      </c>
      <c r="C16" s="113">
        <v>4.2314335060449046</v>
      </c>
      <c r="D16" s="115">
        <v>539</v>
      </c>
      <c r="E16" s="114">
        <v>501</v>
      </c>
      <c r="F16" s="114">
        <v>512</v>
      </c>
      <c r="G16" s="114">
        <v>509</v>
      </c>
      <c r="H16" s="140">
        <v>500</v>
      </c>
      <c r="I16" s="115">
        <v>39</v>
      </c>
      <c r="J16" s="116">
        <v>7.8</v>
      </c>
      <c r="K16" s="110"/>
      <c r="L16" s="110"/>
      <c r="M16" s="110"/>
      <c r="N16" s="110"/>
      <c r="O16" s="110"/>
    </row>
    <row r="17" spans="1:15" s="110" customFormat="1" ht="24.95" customHeight="1" x14ac:dyDescent="0.2">
      <c r="A17" s="193" t="s">
        <v>142</v>
      </c>
      <c r="B17" s="199" t="s">
        <v>220</v>
      </c>
      <c r="C17" s="113">
        <v>0.53383576699638879</v>
      </c>
      <c r="D17" s="115">
        <v>68</v>
      </c>
      <c r="E17" s="114">
        <v>131</v>
      </c>
      <c r="F17" s="114">
        <v>131</v>
      </c>
      <c r="G17" s="114">
        <v>133</v>
      </c>
      <c r="H17" s="140">
        <v>134</v>
      </c>
      <c r="I17" s="115">
        <v>-66</v>
      </c>
      <c r="J17" s="116">
        <v>-49.253731343283583</v>
      </c>
    </row>
    <row r="18" spans="1:15" s="287" customFormat="1" ht="24.95" customHeight="1" x14ac:dyDescent="0.2">
      <c r="A18" s="201" t="s">
        <v>144</v>
      </c>
      <c r="B18" s="202" t="s">
        <v>145</v>
      </c>
      <c r="C18" s="113">
        <v>4.898728214790391</v>
      </c>
      <c r="D18" s="115">
        <v>624</v>
      </c>
      <c r="E18" s="114">
        <v>628</v>
      </c>
      <c r="F18" s="114">
        <v>621</v>
      </c>
      <c r="G18" s="114">
        <v>616</v>
      </c>
      <c r="H18" s="140">
        <v>606</v>
      </c>
      <c r="I18" s="115">
        <v>18</v>
      </c>
      <c r="J18" s="116">
        <v>2.9702970297029703</v>
      </c>
      <c r="K18" s="110"/>
      <c r="L18" s="110"/>
      <c r="M18" s="110"/>
      <c r="N18" s="110"/>
      <c r="O18" s="110"/>
    </row>
    <row r="19" spans="1:15" s="110" customFormat="1" ht="24.95" customHeight="1" x14ac:dyDescent="0.2">
      <c r="A19" s="193" t="s">
        <v>146</v>
      </c>
      <c r="B19" s="199" t="s">
        <v>147</v>
      </c>
      <c r="C19" s="113">
        <v>16.038624587847387</v>
      </c>
      <c r="D19" s="115">
        <v>2043</v>
      </c>
      <c r="E19" s="114">
        <v>2080</v>
      </c>
      <c r="F19" s="114">
        <v>2088</v>
      </c>
      <c r="G19" s="114">
        <v>2123</v>
      </c>
      <c r="H19" s="140">
        <v>2122</v>
      </c>
      <c r="I19" s="115">
        <v>-79</v>
      </c>
      <c r="J19" s="116">
        <v>-3.7229029217719134</v>
      </c>
    </row>
    <row r="20" spans="1:15" s="287" customFormat="1" ht="24.95" customHeight="1" x14ac:dyDescent="0.2">
      <c r="A20" s="193" t="s">
        <v>148</v>
      </c>
      <c r="B20" s="199" t="s">
        <v>149</v>
      </c>
      <c r="C20" s="113">
        <v>4.6396608572774376</v>
      </c>
      <c r="D20" s="115">
        <v>591</v>
      </c>
      <c r="E20" s="114">
        <v>628</v>
      </c>
      <c r="F20" s="114">
        <v>628</v>
      </c>
      <c r="G20" s="114">
        <v>613</v>
      </c>
      <c r="H20" s="140">
        <v>606</v>
      </c>
      <c r="I20" s="115">
        <v>-15</v>
      </c>
      <c r="J20" s="116">
        <v>-2.4752475247524752</v>
      </c>
      <c r="K20" s="110"/>
      <c r="L20" s="110"/>
      <c r="M20" s="110"/>
      <c r="N20" s="110"/>
      <c r="O20" s="110"/>
    </row>
    <row r="21" spans="1:15" s="110" customFormat="1" ht="24.95" customHeight="1" x14ac:dyDescent="0.2">
      <c r="A21" s="201" t="s">
        <v>150</v>
      </c>
      <c r="B21" s="202" t="s">
        <v>151</v>
      </c>
      <c r="C21" s="113">
        <v>13.157481551263935</v>
      </c>
      <c r="D21" s="115">
        <v>1676</v>
      </c>
      <c r="E21" s="114">
        <v>1952</v>
      </c>
      <c r="F21" s="114">
        <v>2027</v>
      </c>
      <c r="G21" s="114">
        <v>2058</v>
      </c>
      <c r="H21" s="140">
        <v>1958</v>
      </c>
      <c r="I21" s="115">
        <v>-282</v>
      </c>
      <c r="J21" s="116">
        <v>-14.402451481103167</v>
      </c>
    </row>
    <row r="22" spans="1:15" s="110" customFormat="1" ht="24.95" customHeight="1" x14ac:dyDescent="0.2">
      <c r="A22" s="201" t="s">
        <v>152</v>
      </c>
      <c r="B22" s="199" t="s">
        <v>153</v>
      </c>
      <c r="C22" s="113">
        <v>1.9312293923692887</v>
      </c>
      <c r="D22" s="115">
        <v>246</v>
      </c>
      <c r="E22" s="114">
        <v>269</v>
      </c>
      <c r="F22" s="114">
        <v>270</v>
      </c>
      <c r="G22" s="114">
        <v>270</v>
      </c>
      <c r="H22" s="140">
        <v>287</v>
      </c>
      <c r="I22" s="115">
        <v>-41</v>
      </c>
      <c r="J22" s="116">
        <v>-14.285714285714286</v>
      </c>
    </row>
    <row r="23" spans="1:15" s="110" customFormat="1" ht="24.95" customHeight="1" x14ac:dyDescent="0.2">
      <c r="A23" s="193" t="s">
        <v>154</v>
      </c>
      <c r="B23" s="199" t="s">
        <v>155</v>
      </c>
      <c r="C23" s="113">
        <v>1.0755220599780184</v>
      </c>
      <c r="D23" s="115">
        <v>137</v>
      </c>
      <c r="E23" s="114">
        <v>135</v>
      </c>
      <c r="F23" s="114">
        <v>133</v>
      </c>
      <c r="G23" s="114">
        <v>136</v>
      </c>
      <c r="H23" s="140">
        <v>125</v>
      </c>
      <c r="I23" s="115">
        <v>12</v>
      </c>
      <c r="J23" s="116">
        <v>9.6</v>
      </c>
    </row>
    <row r="24" spans="1:15" s="110" customFormat="1" ht="24.95" customHeight="1" x14ac:dyDescent="0.2">
      <c r="A24" s="193" t="s">
        <v>156</v>
      </c>
      <c r="B24" s="199" t="s">
        <v>221</v>
      </c>
      <c r="C24" s="113">
        <v>9.0830585649238493</v>
      </c>
      <c r="D24" s="115">
        <v>1157</v>
      </c>
      <c r="E24" s="114">
        <v>1287</v>
      </c>
      <c r="F24" s="114">
        <v>1182</v>
      </c>
      <c r="G24" s="114">
        <v>1193</v>
      </c>
      <c r="H24" s="140">
        <v>1167</v>
      </c>
      <c r="I24" s="115">
        <v>-10</v>
      </c>
      <c r="J24" s="116">
        <v>-0.85689802913453295</v>
      </c>
    </row>
    <row r="25" spans="1:15" s="110" customFormat="1" ht="24.95" customHeight="1" x14ac:dyDescent="0.2">
      <c r="A25" s="193" t="s">
        <v>222</v>
      </c>
      <c r="B25" s="204" t="s">
        <v>159</v>
      </c>
      <c r="C25" s="113">
        <v>11.618778458156697</v>
      </c>
      <c r="D25" s="115">
        <v>1480</v>
      </c>
      <c r="E25" s="114">
        <v>1308</v>
      </c>
      <c r="F25" s="114">
        <v>1307</v>
      </c>
      <c r="G25" s="114">
        <v>1309</v>
      </c>
      <c r="H25" s="140">
        <v>1303</v>
      </c>
      <c r="I25" s="115">
        <v>177</v>
      </c>
      <c r="J25" s="116">
        <v>13.584036838066002</v>
      </c>
    </row>
    <row r="26" spans="1:15" s="110" customFormat="1" ht="24.95" customHeight="1" x14ac:dyDescent="0.2">
      <c r="A26" s="201">
        <v>782.78300000000002</v>
      </c>
      <c r="B26" s="203" t="s">
        <v>160</v>
      </c>
      <c r="C26" s="113">
        <v>0.69084628670120896</v>
      </c>
      <c r="D26" s="115">
        <v>88</v>
      </c>
      <c r="E26" s="114">
        <v>94</v>
      </c>
      <c r="F26" s="114">
        <v>96</v>
      </c>
      <c r="G26" s="114">
        <v>99</v>
      </c>
      <c r="H26" s="140">
        <v>83</v>
      </c>
      <c r="I26" s="115">
        <v>5</v>
      </c>
      <c r="J26" s="116">
        <v>6.024096385542169</v>
      </c>
    </row>
    <row r="27" spans="1:15" s="110" customFormat="1" ht="24.95" customHeight="1" x14ac:dyDescent="0.2">
      <c r="A27" s="193" t="s">
        <v>161</v>
      </c>
      <c r="B27" s="199" t="s">
        <v>162</v>
      </c>
      <c r="C27" s="113">
        <v>1.5858062490186842</v>
      </c>
      <c r="D27" s="115">
        <v>202</v>
      </c>
      <c r="E27" s="114">
        <v>204</v>
      </c>
      <c r="F27" s="114">
        <v>213</v>
      </c>
      <c r="G27" s="114">
        <v>226</v>
      </c>
      <c r="H27" s="140">
        <v>213</v>
      </c>
      <c r="I27" s="115">
        <v>-11</v>
      </c>
      <c r="J27" s="116">
        <v>-5.164319248826291</v>
      </c>
    </row>
    <row r="28" spans="1:15" s="110" customFormat="1" ht="24.95" customHeight="1" x14ac:dyDescent="0.2">
      <c r="A28" s="193" t="s">
        <v>163</v>
      </c>
      <c r="B28" s="199" t="s">
        <v>164</v>
      </c>
      <c r="C28" s="113">
        <v>2.0018841262364577</v>
      </c>
      <c r="D28" s="115">
        <v>255</v>
      </c>
      <c r="E28" s="114">
        <v>262</v>
      </c>
      <c r="F28" s="114">
        <v>254</v>
      </c>
      <c r="G28" s="114">
        <v>253</v>
      </c>
      <c r="H28" s="140">
        <v>254</v>
      </c>
      <c r="I28" s="115">
        <v>1</v>
      </c>
      <c r="J28" s="116">
        <v>0.39370078740157483</v>
      </c>
    </row>
    <row r="29" spans="1:15" s="110" customFormat="1" ht="24.95" customHeight="1" x14ac:dyDescent="0.2">
      <c r="A29" s="193">
        <v>86</v>
      </c>
      <c r="B29" s="199" t="s">
        <v>165</v>
      </c>
      <c r="C29" s="113">
        <v>8.3215575443554712</v>
      </c>
      <c r="D29" s="115">
        <v>1060</v>
      </c>
      <c r="E29" s="114">
        <v>1092</v>
      </c>
      <c r="F29" s="114">
        <v>1118</v>
      </c>
      <c r="G29" s="114">
        <v>1140</v>
      </c>
      <c r="H29" s="140">
        <v>1150</v>
      </c>
      <c r="I29" s="115">
        <v>-90</v>
      </c>
      <c r="J29" s="116">
        <v>-7.8260869565217392</v>
      </c>
    </row>
    <row r="30" spans="1:15" s="110" customFormat="1" ht="24.95" customHeight="1" x14ac:dyDescent="0.2">
      <c r="A30" s="193">
        <v>87.88</v>
      </c>
      <c r="B30" s="204" t="s">
        <v>166</v>
      </c>
      <c r="C30" s="113">
        <v>4.1843303501334592</v>
      </c>
      <c r="D30" s="115">
        <v>533</v>
      </c>
      <c r="E30" s="114">
        <v>537</v>
      </c>
      <c r="F30" s="114">
        <v>553</v>
      </c>
      <c r="G30" s="114">
        <v>567</v>
      </c>
      <c r="H30" s="140">
        <v>576</v>
      </c>
      <c r="I30" s="115">
        <v>-43</v>
      </c>
      <c r="J30" s="116">
        <v>-7.4652777777777777</v>
      </c>
    </row>
    <row r="31" spans="1:15" s="110" customFormat="1" ht="24.95" customHeight="1" x14ac:dyDescent="0.2">
      <c r="A31" s="193" t="s">
        <v>167</v>
      </c>
      <c r="B31" s="199" t="s">
        <v>168</v>
      </c>
      <c r="C31" s="113">
        <v>11.987753179463024</v>
      </c>
      <c r="D31" s="115">
        <v>1527</v>
      </c>
      <c r="E31" s="114">
        <v>1647</v>
      </c>
      <c r="F31" s="114">
        <v>1634</v>
      </c>
      <c r="G31" s="114">
        <v>1593</v>
      </c>
      <c r="H31" s="140">
        <v>1571</v>
      </c>
      <c r="I31" s="115">
        <v>-44</v>
      </c>
      <c r="J31" s="116">
        <v>-2.8007638446849139</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0.84785680640602923</v>
      </c>
      <c r="D34" s="115">
        <v>108</v>
      </c>
      <c r="E34" s="114">
        <v>104</v>
      </c>
      <c r="F34" s="114">
        <v>97</v>
      </c>
      <c r="G34" s="114">
        <v>93</v>
      </c>
      <c r="H34" s="140">
        <v>102</v>
      </c>
      <c r="I34" s="115">
        <v>6</v>
      </c>
      <c r="J34" s="116">
        <v>5.882352941176471</v>
      </c>
    </row>
    <row r="35" spans="1:10" s="110" customFormat="1" ht="24.95" customHeight="1" x14ac:dyDescent="0.2">
      <c r="A35" s="292" t="s">
        <v>171</v>
      </c>
      <c r="B35" s="293" t="s">
        <v>172</v>
      </c>
      <c r="C35" s="113">
        <v>12.835609985869054</v>
      </c>
      <c r="D35" s="115">
        <v>1635</v>
      </c>
      <c r="E35" s="114">
        <v>1669</v>
      </c>
      <c r="F35" s="114">
        <v>1681</v>
      </c>
      <c r="G35" s="114">
        <v>1695</v>
      </c>
      <c r="H35" s="140">
        <v>1672</v>
      </c>
      <c r="I35" s="115">
        <v>-37</v>
      </c>
      <c r="J35" s="116">
        <v>-2.2129186602870812</v>
      </c>
    </row>
    <row r="36" spans="1:10" s="110" customFormat="1" ht="24.95" customHeight="1" x14ac:dyDescent="0.2">
      <c r="A36" s="294" t="s">
        <v>173</v>
      </c>
      <c r="B36" s="295" t="s">
        <v>174</v>
      </c>
      <c r="C36" s="125">
        <v>86.316533207724916</v>
      </c>
      <c r="D36" s="143">
        <v>10995</v>
      </c>
      <c r="E36" s="144">
        <v>11495</v>
      </c>
      <c r="F36" s="144">
        <v>11503</v>
      </c>
      <c r="G36" s="144">
        <v>11580</v>
      </c>
      <c r="H36" s="145">
        <v>11415</v>
      </c>
      <c r="I36" s="143">
        <v>-420</v>
      </c>
      <c r="J36" s="146">
        <v>-3.6793692509855451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12738</v>
      </c>
      <c r="F11" s="264">
        <v>13268</v>
      </c>
      <c r="G11" s="264">
        <v>13281</v>
      </c>
      <c r="H11" s="264">
        <v>13368</v>
      </c>
      <c r="I11" s="265">
        <v>13189</v>
      </c>
      <c r="J11" s="263">
        <v>-451</v>
      </c>
      <c r="K11" s="266">
        <v>-3.419516263552961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42.282932956508084</v>
      </c>
      <c r="E13" s="115">
        <v>5386</v>
      </c>
      <c r="F13" s="114">
        <v>5449</v>
      </c>
      <c r="G13" s="114">
        <v>5435</v>
      </c>
      <c r="H13" s="114">
        <v>5512</v>
      </c>
      <c r="I13" s="140">
        <v>5478</v>
      </c>
      <c r="J13" s="115">
        <v>-92</v>
      </c>
      <c r="K13" s="116">
        <v>-1.6794450529390288</v>
      </c>
    </row>
    <row r="14" spans="1:15" ht="15.95" customHeight="1" x14ac:dyDescent="0.2">
      <c r="A14" s="306" t="s">
        <v>230</v>
      </c>
      <c r="B14" s="307"/>
      <c r="C14" s="308"/>
      <c r="D14" s="113">
        <v>44.983513895430995</v>
      </c>
      <c r="E14" s="115">
        <v>5730</v>
      </c>
      <c r="F14" s="114">
        <v>6075</v>
      </c>
      <c r="G14" s="114">
        <v>6187</v>
      </c>
      <c r="H14" s="114">
        <v>6178</v>
      </c>
      <c r="I14" s="140">
        <v>6092</v>
      </c>
      <c r="J14" s="115">
        <v>-362</v>
      </c>
      <c r="K14" s="116">
        <v>-5.9422193040052527</v>
      </c>
    </row>
    <row r="15" spans="1:15" ht="15.95" customHeight="1" x14ac:dyDescent="0.2">
      <c r="A15" s="306" t="s">
        <v>231</v>
      </c>
      <c r="B15" s="307"/>
      <c r="C15" s="308"/>
      <c r="D15" s="113">
        <v>5.1263934683623802</v>
      </c>
      <c r="E15" s="115">
        <v>653</v>
      </c>
      <c r="F15" s="114">
        <v>643</v>
      </c>
      <c r="G15" s="114">
        <v>640</v>
      </c>
      <c r="H15" s="114">
        <v>625</v>
      </c>
      <c r="I15" s="140">
        <v>637</v>
      </c>
      <c r="J15" s="115">
        <v>16</v>
      </c>
      <c r="K15" s="116">
        <v>2.5117739403453689</v>
      </c>
    </row>
    <row r="16" spans="1:15" ht="15.95" customHeight="1" x14ac:dyDescent="0.2">
      <c r="A16" s="306" t="s">
        <v>232</v>
      </c>
      <c r="B16" s="307"/>
      <c r="C16" s="308"/>
      <c r="D16" s="113">
        <v>3.1794630240226094</v>
      </c>
      <c r="E16" s="115">
        <v>405</v>
      </c>
      <c r="F16" s="114">
        <v>498</v>
      </c>
      <c r="G16" s="114">
        <v>412</v>
      </c>
      <c r="H16" s="114">
        <v>450</v>
      </c>
      <c r="I16" s="140">
        <v>401</v>
      </c>
      <c r="J16" s="115">
        <v>4</v>
      </c>
      <c r="K16" s="116">
        <v>0.99750623441396513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0.79290312450934208</v>
      </c>
      <c r="E18" s="115">
        <v>101</v>
      </c>
      <c r="F18" s="114">
        <v>106</v>
      </c>
      <c r="G18" s="114">
        <v>99</v>
      </c>
      <c r="H18" s="114">
        <v>94</v>
      </c>
      <c r="I18" s="140">
        <v>103</v>
      </c>
      <c r="J18" s="115">
        <v>-2</v>
      </c>
      <c r="K18" s="116">
        <v>-1.941747572815534</v>
      </c>
    </row>
    <row r="19" spans="1:11" ht="14.1" customHeight="1" x14ac:dyDescent="0.2">
      <c r="A19" s="306" t="s">
        <v>235</v>
      </c>
      <c r="B19" s="307" t="s">
        <v>236</v>
      </c>
      <c r="C19" s="308"/>
      <c r="D19" s="113">
        <v>0.32972209138012248</v>
      </c>
      <c r="E19" s="115">
        <v>42</v>
      </c>
      <c r="F19" s="114">
        <v>42</v>
      </c>
      <c r="G19" s="114">
        <v>35</v>
      </c>
      <c r="H19" s="114">
        <v>37</v>
      </c>
      <c r="I19" s="140">
        <v>44</v>
      </c>
      <c r="J19" s="115">
        <v>-2</v>
      </c>
      <c r="K19" s="116">
        <v>-4.5454545454545459</v>
      </c>
    </row>
    <row r="20" spans="1:11" ht="14.1" customHeight="1" x14ac:dyDescent="0.2">
      <c r="A20" s="306">
        <v>12</v>
      </c>
      <c r="B20" s="307" t="s">
        <v>237</v>
      </c>
      <c r="C20" s="308"/>
      <c r="D20" s="113">
        <v>0.98131574815512634</v>
      </c>
      <c r="E20" s="115">
        <v>125</v>
      </c>
      <c r="F20" s="114">
        <v>122</v>
      </c>
      <c r="G20" s="114">
        <v>133</v>
      </c>
      <c r="H20" s="114">
        <v>144</v>
      </c>
      <c r="I20" s="140">
        <v>142</v>
      </c>
      <c r="J20" s="115">
        <v>-17</v>
      </c>
      <c r="K20" s="116">
        <v>-11.971830985915492</v>
      </c>
    </row>
    <row r="21" spans="1:11" ht="14.1" customHeight="1" x14ac:dyDescent="0.2">
      <c r="A21" s="306">
        <v>21</v>
      </c>
      <c r="B21" s="307" t="s">
        <v>238</v>
      </c>
      <c r="C21" s="308"/>
      <c r="D21" s="113">
        <v>0.12560841576385617</v>
      </c>
      <c r="E21" s="115">
        <v>16</v>
      </c>
      <c r="F21" s="114">
        <v>18</v>
      </c>
      <c r="G21" s="114">
        <v>20</v>
      </c>
      <c r="H21" s="114">
        <v>19</v>
      </c>
      <c r="I21" s="140">
        <v>21</v>
      </c>
      <c r="J21" s="115">
        <v>-5</v>
      </c>
      <c r="K21" s="116">
        <v>-23.80952380952381</v>
      </c>
    </row>
    <row r="22" spans="1:11" ht="14.1" customHeight="1" x14ac:dyDescent="0.2">
      <c r="A22" s="306">
        <v>22</v>
      </c>
      <c r="B22" s="307" t="s">
        <v>239</v>
      </c>
      <c r="C22" s="308"/>
      <c r="D22" s="113">
        <v>0.30617051342439944</v>
      </c>
      <c r="E22" s="115">
        <v>39</v>
      </c>
      <c r="F22" s="114">
        <v>37</v>
      </c>
      <c r="G22" s="114">
        <v>41</v>
      </c>
      <c r="H22" s="114">
        <v>45</v>
      </c>
      <c r="I22" s="140">
        <v>44</v>
      </c>
      <c r="J22" s="115">
        <v>-5</v>
      </c>
      <c r="K22" s="116">
        <v>-11.363636363636363</v>
      </c>
    </row>
    <row r="23" spans="1:11" ht="14.1" customHeight="1" x14ac:dyDescent="0.2">
      <c r="A23" s="306">
        <v>23</v>
      </c>
      <c r="B23" s="307" t="s">
        <v>240</v>
      </c>
      <c r="C23" s="308"/>
      <c r="D23" s="113">
        <v>0.21196420160150731</v>
      </c>
      <c r="E23" s="115">
        <v>27</v>
      </c>
      <c r="F23" s="114">
        <v>37</v>
      </c>
      <c r="G23" s="114">
        <v>25</v>
      </c>
      <c r="H23" s="114">
        <v>34</v>
      </c>
      <c r="I23" s="140">
        <v>34</v>
      </c>
      <c r="J23" s="115">
        <v>-7</v>
      </c>
      <c r="K23" s="116">
        <v>-20.588235294117649</v>
      </c>
    </row>
    <row r="24" spans="1:11" ht="14.1" customHeight="1" x14ac:dyDescent="0.2">
      <c r="A24" s="306">
        <v>24</v>
      </c>
      <c r="B24" s="307" t="s">
        <v>241</v>
      </c>
      <c r="C24" s="308"/>
      <c r="D24" s="113">
        <v>1.5936567750039252</v>
      </c>
      <c r="E24" s="115">
        <v>203</v>
      </c>
      <c r="F24" s="114">
        <v>209</v>
      </c>
      <c r="G24" s="114">
        <v>203</v>
      </c>
      <c r="H24" s="114">
        <v>200</v>
      </c>
      <c r="I24" s="140">
        <v>197</v>
      </c>
      <c r="J24" s="115">
        <v>6</v>
      </c>
      <c r="K24" s="116">
        <v>3.0456852791878171</v>
      </c>
    </row>
    <row r="25" spans="1:11" ht="14.1" customHeight="1" x14ac:dyDescent="0.2">
      <c r="A25" s="306">
        <v>25</v>
      </c>
      <c r="B25" s="307" t="s">
        <v>242</v>
      </c>
      <c r="C25" s="308"/>
      <c r="D25" s="113">
        <v>1.5858062490186842</v>
      </c>
      <c r="E25" s="115">
        <v>202</v>
      </c>
      <c r="F25" s="114">
        <v>207</v>
      </c>
      <c r="G25" s="114">
        <v>206</v>
      </c>
      <c r="H25" s="114">
        <v>205</v>
      </c>
      <c r="I25" s="140">
        <v>205</v>
      </c>
      <c r="J25" s="115">
        <v>-3</v>
      </c>
      <c r="K25" s="116">
        <v>-1.4634146341463414</v>
      </c>
    </row>
    <row r="26" spans="1:11" ht="14.1" customHeight="1" x14ac:dyDescent="0.2">
      <c r="A26" s="306">
        <v>26</v>
      </c>
      <c r="B26" s="307" t="s">
        <v>243</v>
      </c>
      <c r="C26" s="308"/>
      <c r="D26" s="113">
        <v>0.80075365049458314</v>
      </c>
      <c r="E26" s="115">
        <v>102</v>
      </c>
      <c r="F26" s="114">
        <v>101</v>
      </c>
      <c r="G26" s="114">
        <v>107</v>
      </c>
      <c r="H26" s="114">
        <v>112</v>
      </c>
      <c r="I26" s="140">
        <v>114</v>
      </c>
      <c r="J26" s="115">
        <v>-12</v>
      </c>
      <c r="K26" s="116">
        <v>-10.526315789473685</v>
      </c>
    </row>
    <row r="27" spans="1:11" ht="14.1" customHeight="1" x14ac:dyDescent="0.2">
      <c r="A27" s="306">
        <v>27</v>
      </c>
      <c r="B27" s="307" t="s">
        <v>244</v>
      </c>
      <c r="C27" s="308"/>
      <c r="D27" s="113">
        <v>0.34542314335060448</v>
      </c>
      <c r="E27" s="115">
        <v>44</v>
      </c>
      <c r="F27" s="114">
        <v>44</v>
      </c>
      <c r="G27" s="114">
        <v>45</v>
      </c>
      <c r="H27" s="114">
        <v>47</v>
      </c>
      <c r="I27" s="140">
        <v>42</v>
      </c>
      <c r="J27" s="115">
        <v>2</v>
      </c>
      <c r="K27" s="116">
        <v>4.7619047619047619</v>
      </c>
    </row>
    <row r="28" spans="1:11" ht="14.1" customHeight="1" x14ac:dyDescent="0.2">
      <c r="A28" s="306">
        <v>28</v>
      </c>
      <c r="B28" s="307" t="s">
        <v>245</v>
      </c>
      <c r="C28" s="308"/>
      <c r="D28" s="113">
        <v>0.20411367561626628</v>
      </c>
      <c r="E28" s="115">
        <v>26</v>
      </c>
      <c r="F28" s="114">
        <v>29</v>
      </c>
      <c r="G28" s="114">
        <v>26</v>
      </c>
      <c r="H28" s="114">
        <v>29</v>
      </c>
      <c r="I28" s="140">
        <v>34</v>
      </c>
      <c r="J28" s="115">
        <v>-8</v>
      </c>
      <c r="K28" s="116">
        <v>-23.529411764705884</v>
      </c>
    </row>
    <row r="29" spans="1:11" ht="14.1" customHeight="1" x14ac:dyDescent="0.2">
      <c r="A29" s="306">
        <v>29</v>
      </c>
      <c r="B29" s="307" t="s">
        <v>246</v>
      </c>
      <c r="C29" s="308"/>
      <c r="D29" s="113">
        <v>3.477783011461768</v>
      </c>
      <c r="E29" s="115">
        <v>443</v>
      </c>
      <c r="F29" s="114">
        <v>543</v>
      </c>
      <c r="G29" s="114">
        <v>534</v>
      </c>
      <c r="H29" s="114">
        <v>545</v>
      </c>
      <c r="I29" s="140">
        <v>539</v>
      </c>
      <c r="J29" s="115">
        <v>-96</v>
      </c>
      <c r="K29" s="116">
        <v>-17.810760667903526</v>
      </c>
    </row>
    <row r="30" spans="1:11" ht="14.1" customHeight="1" x14ac:dyDescent="0.2">
      <c r="A30" s="306" t="s">
        <v>247</v>
      </c>
      <c r="B30" s="307" t="s">
        <v>248</v>
      </c>
      <c r="C30" s="308"/>
      <c r="D30" s="113">
        <v>0.72224839064217305</v>
      </c>
      <c r="E30" s="115">
        <v>92</v>
      </c>
      <c r="F30" s="114">
        <v>101</v>
      </c>
      <c r="G30" s="114">
        <v>102</v>
      </c>
      <c r="H30" s="114" t="s">
        <v>513</v>
      </c>
      <c r="I30" s="140" t="s">
        <v>513</v>
      </c>
      <c r="J30" s="115" t="s">
        <v>513</v>
      </c>
      <c r="K30" s="116" t="s">
        <v>513</v>
      </c>
    </row>
    <row r="31" spans="1:11" ht="14.1" customHeight="1" x14ac:dyDescent="0.2">
      <c r="A31" s="306" t="s">
        <v>249</v>
      </c>
      <c r="B31" s="307" t="s">
        <v>250</v>
      </c>
      <c r="C31" s="308"/>
      <c r="D31" s="113">
        <v>2.7555346208195948</v>
      </c>
      <c r="E31" s="115">
        <v>351</v>
      </c>
      <c r="F31" s="114">
        <v>429</v>
      </c>
      <c r="G31" s="114">
        <v>428</v>
      </c>
      <c r="H31" s="114">
        <v>437</v>
      </c>
      <c r="I31" s="140">
        <v>433</v>
      </c>
      <c r="J31" s="115">
        <v>-82</v>
      </c>
      <c r="K31" s="116">
        <v>-18.937644341801384</v>
      </c>
    </row>
    <row r="32" spans="1:11" ht="14.1" customHeight="1" x14ac:dyDescent="0.2">
      <c r="A32" s="306">
        <v>31</v>
      </c>
      <c r="B32" s="307" t="s">
        <v>251</v>
      </c>
      <c r="C32" s="308"/>
      <c r="D32" s="113">
        <v>0.1413094677343382</v>
      </c>
      <c r="E32" s="115">
        <v>18</v>
      </c>
      <c r="F32" s="114">
        <v>22</v>
      </c>
      <c r="G32" s="114">
        <v>20</v>
      </c>
      <c r="H32" s="114">
        <v>15</v>
      </c>
      <c r="I32" s="140">
        <v>18</v>
      </c>
      <c r="J32" s="115">
        <v>0</v>
      </c>
      <c r="K32" s="116">
        <v>0</v>
      </c>
    </row>
    <row r="33" spans="1:11" ht="14.1" customHeight="1" x14ac:dyDescent="0.2">
      <c r="A33" s="306">
        <v>32</v>
      </c>
      <c r="B33" s="307" t="s">
        <v>252</v>
      </c>
      <c r="C33" s="308"/>
      <c r="D33" s="113">
        <v>1.1697283718009106</v>
      </c>
      <c r="E33" s="115">
        <v>149</v>
      </c>
      <c r="F33" s="114">
        <v>142</v>
      </c>
      <c r="G33" s="114">
        <v>146</v>
      </c>
      <c r="H33" s="114">
        <v>150</v>
      </c>
      <c r="I33" s="140">
        <v>132</v>
      </c>
      <c r="J33" s="115">
        <v>17</v>
      </c>
      <c r="K33" s="116">
        <v>12.878787878787879</v>
      </c>
    </row>
    <row r="34" spans="1:11" ht="14.1" customHeight="1" x14ac:dyDescent="0.2">
      <c r="A34" s="306">
        <v>33</v>
      </c>
      <c r="B34" s="307" t="s">
        <v>253</v>
      </c>
      <c r="C34" s="308"/>
      <c r="D34" s="113">
        <v>0.44747998115873766</v>
      </c>
      <c r="E34" s="115">
        <v>57</v>
      </c>
      <c r="F34" s="114">
        <v>57</v>
      </c>
      <c r="G34" s="114">
        <v>62</v>
      </c>
      <c r="H34" s="114">
        <v>64</v>
      </c>
      <c r="I34" s="140">
        <v>62</v>
      </c>
      <c r="J34" s="115">
        <v>-5</v>
      </c>
      <c r="K34" s="116">
        <v>-8.064516129032258</v>
      </c>
    </row>
    <row r="35" spans="1:11" ht="14.1" customHeight="1" x14ac:dyDescent="0.2">
      <c r="A35" s="306">
        <v>34</v>
      </c>
      <c r="B35" s="307" t="s">
        <v>254</v>
      </c>
      <c r="C35" s="308"/>
      <c r="D35" s="113">
        <v>3.9409640445909875</v>
      </c>
      <c r="E35" s="115">
        <v>502</v>
      </c>
      <c r="F35" s="114">
        <v>510</v>
      </c>
      <c r="G35" s="114">
        <v>526</v>
      </c>
      <c r="H35" s="114">
        <v>514</v>
      </c>
      <c r="I35" s="140">
        <v>502</v>
      </c>
      <c r="J35" s="115">
        <v>0</v>
      </c>
      <c r="K35" s="116">
        <v>0</v>
      </c>
    </row>
    <row r="36" spans="1:11" ht="14.1" customHeight="1" x14ac:dyDescent="0.2">
      <c r="A36" s="306">
        <v>41</v>
      </c>
      <c r="B36" s="307" t="s">
        <v>255</v>
      </c>
      <c r="C36" s="308"/>
      <c r="D36" s="113">
        <v>0.43177892918825561</v>
      </c>
      <c r="E36" s="115">
        <v>55</v>
      </c>
      <c r="F36" s="114">
        <v>54</v>
      </c>
      <c r="G36" s="114">
        <v>57</v>
      </c>
      <c r="H36" s="114">
        <v>56</v>
      </c>
      <c r="I36" s="140">
        <v>48</v>
      </c>
      <c r="J36" s="115">
        <v>7</v>
      </c>
      <c r="K36" s="116">
        <v>14.583333333333334</v>
      </c>
    </row>
    <row r="37" spans="1:11" ht="14.1" customHeight="1" x14ac:dyDescent="0.2">
      <c r="A37" s="306">
        <v>42</v>
      </c>
      <c r="B37" s="307" t="s">
        <v>256</v>
      </c>
      <c r="C37" s="308"/>
      <c r="D37" s="113">
        <v>2.3551577955723033E-2</v>
      </c>
      <c r="E37" s="115">
        <v>3</v>
      </c>
      <c r="F37" s="114">
        <v>3</v>
      </c>
      <c r="G37" s="114">
        <v>3</v>
      </c>
      <c r="H37" s="114">
        <v>4</v>
      </c>
      <c r="I37" s="140">
        <v>5</v>
      </c>
      <c r="J37" s="115">
        <v>-2</v>
      </c>
      <c r="K37" s="116">
        <v>-40</v>
      </c>
    </row>
    <row r="38" spans="1:11" ht="14.1" customHeight="1" x14ac:dyDescent="0.2">
      <c r="A38" s="306">
        <v>43</v>
      </c>
      <c r="B38" s="307" t="s">
        <v>257</v>
      </c>
      <c r="C38" s="308"/>
      <c r="D38" s="113">
        <v>0.36897472130632752</v>
      </c>
      <c r="E38" s="115">
        <v>47</v>
      </c>
      <c r="F38" s="114">
        <v>60</v>
      </c>
      <c r="G38" s="114">
        <v>55</v>
      </c>
      <c r="H38" s="114">
        <v>51</v>
      </c>
      <c r="I38" s="140">
        <v>50</v>
      </c>
      <c r="J38" s="115">
        <v>-3</v>
      </c>
      <c r="K38" s="116">
        <v>-6</v>
      </c>
    </row>
    <row r="39" spans="1:11" ht="14.1" customHeight="1" x14ac:dyDescent="0.2">
      <c r="A39" s="306">
        <v>51</v>
      </c>
      <c r="B39" s="307" t="s">
        <v>258</v>
      </c>
      <c r="C39" s="308"/>
      <c r="D39" s="113">
        <v>5.8878944889307583</v>
      </c>
      <c r="E39" s="115">
        <v>750</v>
      </c>
      <c r="F39" s="114">
        <v>791</v>
      </c>
      <c r="G39" s="114">
        <v>800</v>
      </c>
      <c r="H39" s="114">
        <v>794</v>
      </c>
      <c r="I39" s="140">
        <v>806</v>
      </c>
      <c r="J39" s="115">
        <v>-56</v>
      </c>
      <c r="K39" s="116">
        <v>-6.9478908188585606</v>
      </c>
    </row>
    <row r="40" spans="1:11" ht="14.1" customHeight="1" x14ac:dyDescent="0.2">
      <c r="A40" s="306" t="s">
        <v>259</v>
      </c>
      <c r="B40" s="307" t="s">
        <v>260</v>
      </c>
      <c r="C40" s="308"/>
      <c r="D40" s="113">
        <v>5.6602292353587691</v>
      </c>
      <c r="E40" s="115">
        <v>721</v>
      </c>
      <c r="F40" s="114">
        <v>758</v>
      </c>
      <c r="G40" s="114">
        <v>769</v>
      </c>
      <c r="H40" s="114">
        <v>766</v>
      </c>
      <c r="I40" s="140">
        <v>779</v>
      </c>
      <c r="J40" s="115">
        <v>-58</v>
      </c>
      <c r="K40" s="116">
        <v>-7.4454428754813868</v>
      </c>
    </row>
    <row r="41" spans="1:11" ht="14.1" customHeight="1" x14ac:dyDescent="0.2">
      <c r="A41" s="306"/>
      <c r="B41" s="307" t="s">
        <v>261</v>
      </c>
      <c r="C41" s="308"/>
      <c r="D41" s="113">
        <v>3.7682524729156852</v>
      </c>
      <c r="E41" s="115">
        <v>480</v>
      </c>
      <c r="F41" s="114">
        <v>511</v>
      </c>
      <c r="G41" s="114">
        <v>511</v>
      </c>
      <c r="H41" s="114">
        <v>520</v>
      </c>
      <c r="I41" s="140">
        <v>538</v>
      </c>
      <c r="J41" s="115">
        <v>-58</v>
      </c>
      <c r="K41" s="116">
        <v>-10.780669144981413</v>
      </c>
    </row>
    <row r="42" spans="1:11" ht="14.1" customHeight="1" x14ac:dyDescent="0.2">
      <c r="A42" s="306">
        <v>52</v>
      </c>
      <c r="B42" s="307" t="s">
        <v>262</v>
      </c>
      <c r="C42" s="308"/>
      <c r="D42" s="113">
        <v>6.3981786779714245</v>
      </c>
      <c r="E42" s="115">
        <v>815</v>
      </c>
      <c r="F42" s="114">
        <v>824</v>
      </c>
      <c r="G42" s="114">
        <v>834</v>
      </c>
      <c r="H42" s="114">
        <v>830</v>
      </c>
      <c r="I42" s="140">
        <v>848</v>
      </c>
      <c r="J42" s="115">
        <v>-33</v>
      </c>
      <c r="K42" s="116">
        <v>-3.891509433962264</v>
      </c>
    </row>
    <row r="43" spans="1:11" ht="14.1" customHeight="1" x14ac:dyDescent="0.2">
      <c r="A43" s="306" t="s">
        <v>263</v>
      </c>
      <c r="B43" s="307" t="s">
        <v>264</v>
      </c>
      <c r="C43" s="308"/>
      <c r="D43" s="113">
        <v>6.2882713141780497</v>
      </c>
      <c r="E43" s="115">
        <v>801</v>
      </c>
      <c r="F43" s="114">
        <v>813</v>
      </c>
      <c r="G43" s="114">
        <v>823</v>
      </c>
      <c r="H43" s="114">
        <v>818</v>
      </c>
      <c r="I43" s="140">
        <v>834</v>
      </c>
      <c r="J43" s="115">
        <v>-33</v>
      </c>
      <c r="K43" s="116">
        <v>-3.9568345323741005</v>
      </c>
    </row>
    <row r="44" spans="1:11" ht="14.1" customHeight="1" x14ac:dyDescent="0.2">
      <c r="A44" s="306">
        <v>53</v>
      </c>
      <c r="B44" s="307" t="s">
        <v>265</v>
      </c>
      <c r="C44" s="308"/>
      <c r="D44" s="113">
        <v>1.0833725859632595</v>
      </c>
      <c r="E44" s="115">
        <v>138</v>
      </c>
      <c r="F44" s="114">
        <v>126</v>
      </c>
      <c r="G44" s="114">
        <v>122</v>
      </c>
      <c r="H44" s="114">
        <v>124</v>
      </c>
      <c r="I44" s="140">
        <v>125</v>
      </c>
      <c r="J44" s="115">
        <v>13</v>
      </c>
      <c r="K44" s="116">
        <v>10.4</v>
      </c>
    </row>
    <row r="45" spans="1:11" ht="14.1" customHeight="1" x14ac:dyDescent="0.2">
      <c r="A45" s="306" t="s">
        <v>266</v>
      </c>
      <c r="B45" s="307" t="s">
        <v>267</v>
      </c>
      <c r="C45" s="308"/>
      <c r="D45" s="113">
        <v>1.0755220599780184</v>
      </c>
      <c r="E45" s="115">
        <v>137</v>
      </c>
      <c r="F45" s="114">
        <v>125</v>
      </c>
      <c r="G45" s="114">
        <v>121</v>
      </c>
      <c r="H45" s="114">
        <v>124</v>
      </c>
      <c r="I45" s="140">
        <v>125</v>
      </c>
      <c r="J45" s="115">
        <v>12</v>
      </c>
      <c r="K45" s="116">
        <v>9.6</v>
      </c>
    </row>
    <row r="46" spans="1:11" ht="14.1" customHeight="1" x14ac:dyDescent="0.2">
      <c r="A46" s="306">
        <v>54</v>
      </c>
      <c r="B46" s="307" t="s">
        <v>268</v>
      </c>
      <c r="C46" s="308"/>
      <c r="D46" s="113">
        <v>16.69806877060763</v>
      </c>
      <c r="E46" s="115">
        <v>2127</v>
      </c>
      <c r="F46" s="114">
        <v>2005</v>
      </c>
      <c r="G46" s="114">
        <v>1999</v>
      </c>
      <c r="H46" s="114">
        <v>1983</v>
      </c>
      <c r="I46" s="140">
        <v>2013</v>
      </c>
      <c r="J46" s="115">
        <v>114</v>
      </c>
      <c r="K46" s="116">
        <v>5.6631892697466464</v>
      </c>
    </row>
    <row r="47" spans="1:11" ht="14.1" customHeight="1" x14ac:dyDescent="0.2">
      <c r="A47" s="306">
        <v>61</v>
      </c>
      <c r="B47" s="307" t="s">
        <v>269</v>
      </c>
      <c r="C47" s="308"/>
      <c r="D47" s="113">
        <v>0.46318103312921965</v>
      </c>
      <c r="E47" s="115">
        <v>59</v>
      </c>
      <c r="F47" s="114">
        <v>58</v>
      </c>
      <c r="G47" s="114">
        <v>61</v>
      </c>
      <c r="H47" s="114">
        <v>52</v>
      </c>
      <c r="I47" s="140">
        <v>50</v>
      </c>
      <c r="J47" s="115">
        <v>9</v>
      </c>
      <c r="K47" s="116">
        <v>18</v>
      </c>
    </row>
    <row r="48" spans="1:11" ht="14.1" customHeight="1" x14ac:dyDescent="0.2">
      <c r="A48" s="306">
        <v>62</v>
      </c>
      <c r="B48" s="307" t="s">
        <v>270</v>
      </c>
      <c r="C48" s="308"/>
      <c r="D48" s="113">
        <v>9.4755848641859011</v>
      </c>
      <c r="E48" s="115">
        <v>1207</v>
      </c>
      <c r="F48" s="114">
        <v>1236</v>
      </c>
      <c r="G48" s="114">
        <v>1229</v>
      </c>
      <c r="H48" s="114">
        <v>1284</v>
      </c>
      <c r="I48" s="140">
        <v>1264</v>
      </c>
      <c r="J48" s="115">
        <v>-57</v>
      </c>
      <c r="K48" s="116">
        <v>-4.5094936708860756</v>
      </c>
    </row>
    <row r="49" spans="1:11" ht="14.1" customHeight="1" x14ac:dyDescent="0.2">
      <c r="A49" s="306">
        <v>63</v>
      </c>
      <c r="B49" s="307" t="s">
        <v>271</v>
      </c>
      <c r="C49" s="308"/>
      <c r="D49" s="113">
        <v>10.268487988695243</v>
      </c>
      <c r="E49" s="115">
        <v>1308</v>
      </c>
      <c r="F49" s="114">
        <v>1533</v>
      </c>
      <c r="G49" s="114">
        <v>1597</v>
      </c>
      <c r="H49" s="114">
        <v>1600</v>
      </c>
      <c r="I49" s="140">
        <v>1484</v>
      </c>
      <c r="J49" s="115">
        <v>-176</v>
      </c>
      <c r="K49" s="116">
        <v>-11.859838274932615</v>
      </c>
    </row>
    <row r="50" spans="1:11" ht="14.1" customHeight="1" x14ac:dyDescent="0.2">
      <c r="A50" s="306" t="s">
        <v>272</v>
      </c>
      <c r="B50" s="307" t="s">
        <v>273</v>
      </c>
      <c r="C50" s="308"/>
      <c r="D50" s="113">
        <v>0.47103155911446065</v>
      </c>
      <c r="E50" s="115">
        <v>60</v>
      </c>
      <c r="F50" s="114">
        <v>73</v>
      </c>
      <c r="G50" s="114">
        <v>75</v>
      </c>
      <c r="H50" s="114">
        <v>73</v>
      </c>
      <c r="I50" s="140">
        <v>67</v>
      </c>
      <c r="J50" s="115">
        <v>-7</v>
      </c>
      <c r="K50" s="116">
        <v>-10.447761194029852</v>
      </c>
    </row>
    <row r="51" spans="1:11" ht="14.1" customHeight="1" x14ac:dyDescent="0.2">
      <c r="A51" s="306" t="s">
        <v>274</v>
      </c>
      <c r="B51" s="307" t="s">
        <v>275</v>
      </c>
      <c r="C51" s="308"/>
      <c r="D51" s="113">
        <v>9.5697911760087919</v>
      </c>
      <c r="E51" s="115">
        <v>1219</v>
      </c>
      <c r="F51" s="114">
        <v>1424</v>
      </c>
      <c r="G51" s="114">
        <v>1494</v>
      </c>
      <c r="H51" s="114">
        <v>1499</v>
      </c>
      <c r="I51" s="140">
        <v>1400</v>
      </c>
      <c r="J51" s="115">
        <v>-181</v>
      </c>
      <c r="K51" s="116">
        <v>-12.928571428571429</v>
      </c>
    </row>
    <row r="52" spans="1:11" ht="14.1" customHeight="1" x14ac:dyDescent="0.2">
      <c r="A52" s="306">
        <v>71</v>
      </c>
      <c r="B52" s="307" t="s">
        <v>276</v>
      </c>
      <c r="C52" s="308"/>
      <c r="D52" s="113">
        <v>14.04459098759617</v>
      </c>
      <c r="E52" s="115">
        <v>1789</v>
      </c>
      <c r="F52" s="114">
        <v>1837</v>
      </c>
      <c r="G52" s="114">
        <v>1838</v>
      </c>
      <c r="H52" s="114">
        <v>1798</v>
      </c>
      <c r="I52" s="140">
        <v>1766</v>
      </c>
      <c r="J52" s="115">
        <v>23</v>
      </c>
      <c r="K52" s="116">
        <v>1.3023782559456398</v>
      </c>
    </row>
    <row r="53" spans="1:11" ht="14.1" customHeight="1" x14ac:dyDescent="0.2">
      <c r="A53" s="306" t="s">
        <v>277</v>
      </c>
      <c r="B53" s="307" t="s">
        <v>278</v>
      </c>
      <c r="C53" s="308"/>
      <c r="D53" s="113">
        <v>1.1618778458156696</v>
      </c>
      <c r="E53" s="115">
        <v>148</v>
      </c>
      <c r="F53" s="114">
        <v>156</v>
      </c>
      <c r="G53" s="114">
        <v>158</v>
      </c>
      <c r="H53" s="114">
        <v>149</v>
      </c>
      <c r="I53" s="140">
        <v>147</v>
      </c>
      <c r="J53" s="115">
        <v>1</v>
      </c>
      <c r="K53" s="116">
        <v>0.68027210884353739</v>
      </c>
    </row>
    <row r="54" spans="1:11" ht="14.1" customHeight="1" x14ac:dyDescent="0.2">
      <c r="A54" s="306" t="s">
        <v>279</v>
      </c>
      <c r="B54" s="307" t="s">
        <v>280</v>
      </c>
      <c r="C54" s="308"/>
      <c r="D54" s="113">
        <v>12.238970010990736</v>
      </c>
      <c r="E54" s="115">
        <v>1559</v>
      </c>
      <c r="F54" s="114">
        <v>1600</v>
      </c>
      <c r="G54" s="114">
        <v>1599</v>
      </c>
      <c r="H54" s="114">
        <v>1565</v>
      </c>
      <c r="I54" s="140">
        <v>1537</v>
      </c>
      <c r="J54" s="115">
        <v>22</v>
      </c>
      <c r="K54" s="116">
        <v>1.4313597918022121</v>
      </c>
    </row>
    <row r="55" spans="1:11" ht="14.1" customHeight="1" x14ac:dyDescent="0.2">
      <c r="A55" s="306">
        <v>72</v>
      </c>
      <c r="B55" s="307" t="s">
        <v>281</v>
      </c>
      <c r="C55" s="308"/>
      <c r="D55" s="113">
        <v>1.0755220599780184</v>
      </c>
      <c r="E55" s="115">
        <v>137</v>
      </c>
      <c r="F55" s="114">
        <v>139</v>
      </c>
      <c r="G55" s="114">
        <v>136</v>
      </c>
      <c r="H55" s="114">
        <v>138</v>
      </c>
      <c r="I55" s="140">
        <v>145</v>
      </c>
      <c r="J55" s="115">
        <v>-8</v>
      </c>
      <c r="K55" s="116">
        <v>-5.5172413793103452</v>
      </c>
    </row>
    <row r="56" spans="1:11" ht="14.1" customHeight="1" x14ac:dyDescent="0.2">
      <c r="A56" s="306" t="s">
        <v>282</v>
      </c>
      <c r="B56" s="307" t="s">
        <v>283</v>
      </c>
      <c r="C56" s="308"/>
      <c r="D56" s="113">
        <v>0.18841262364578426</v>
      </c>
      <c r="E56" s="115">
        <v>24</v>
      </c>
      <c r="F56" s="114">
        <v>21</v>
      </c>
      <c r="G56" s="114">
        <v>22</v>
      </c>
      <c r="H56" s="114">
        <v>25</v>
      </c>
      <c r="I56" s="140">
        <v>23</v>
      </c>
      <c r="J56" s="115">
        <v>1</v>
      </c>
      <c r="K56" s="116">
        <v>4.3478260869565215</v>
      </c>
    </row>
    <row r="57" spans="1:11" ht="14.1" customHeight="1" x14ac:dyDescent="0.2">
      <c r="A57" s="306" t="s">
        <v>284</v>
      </c>
      <c r="B57" s="307" t="s">
        <v>285</v>
      </c>
      <c r="C57" s="308"/>
      <c r="D57" s="113">
        <v>0.58093892290783478</v>
      </c>
      <c r="E57" s="115">
        <v>74</v>
      </c>
      <c r="F57" s="114">
        <v>71</v>
      </c>
      <c r="G57" s="114">
        <v>69</v>
      </c>
      <c r="H57" s="114">
        <v>72</v>
      </c>
      <c r="I57" s="140">
        <v>72</v>
      </c>
      <c r="J57" s="115">
        <v>2</v>
      </c>
      <c r="K57" s="116">
        <v>2.7777777777777777</v>
      </c>
    </row>
    <row r="58" spans="1:11" ht="14.1" customHeight="1" x14ac:dyDescent="0.2">
      <c r="A58" s="306">
        <v>73</v>
      </c>
      <c r="B58" s="307" t="s">
        <v>286</v>
      </c>
      <c r="C58" s="308"/>
      <c r="D58" s="113">
        <v>1.2482336316533207</v>
      </c>
      <c r="E58" s="115">
        <v>159</v>
      </c>
      <c r="F58" s="114">
        <v>162</v>
      </c>
      <c r="G58" s="114">
        <v>157</v>
      </c>
      <c r="H58" s="114">
        <v>155</v>
      </c>
      <c r="I58" s="140">
        <v>158</v>
      </c>
      <c r="J58" s="115">
        <v>1</v>
      </c>
      <c r="K58" s="116">
        <v>0.63291139240506333</v>
      </c>
    </row>
    <row r="59" spans="1:11" ht="14.1" customHeight="1" x14ac:dyDescent="0.2">
      <c r="A59" s="306" t="s">
        <v>287</v>
      </c>
      <c r="B59" s="307" t="s">
        <v>288</v>
      </c>
      <c r="C59" s="308"/>
      <c r="D59" s="113">
        <v>0.98131574815512634</v>
      </c>
      <c r="E59" s="115">
        <v>125</v>
      </c>
      <c r="F59" s="114">
        <v>126</v>
      </c>
      <c r="G59" s="114">
        <v>123</v>
      </c>
      <c r="H59" s="114">
        <v>125</v>
      </c>
      <c r="I59" s="140">
        <v>119</v>
      </c>
      <c r="J59" s="115">
        <v>6</v>
      </c>
      <c r="K59" s="116">
        <v>5.0420168067226889</v>
      </c>
    </row>
    <row r="60" spans="1:11" ht="14.1" customHeight="1" x14ac:dyDescent="0.2">
      <c r="A60" s="306">
        <v>81</v>
      </c>
      <c r="B60" s="307" t="s">
        <v>289</v>
      </c>
      <c r="C60" s="308"/>
      <c r="D60" s="113">
        <v>4.6082587533364734</v>
      </c>
      <c r="E60" s="115">
        <v>587</v>
      </c>
      <c r="F60" s="114">
        <v>634</v>
      </c>
      <c r="G60" s="114">
        <v>648</v>
      </c>
      <c r="H60" s="114">
        <v>690</v>
      </c>
      <c r="I60" s="140">
        <v>699</v>
      </c>
      <c r="J60" s="115">
        <v>-112</v>
      </c>
      <c r="K60" s="116">
        <v>-16.022889842632331</v>
      </c>
    </row>
    <row r="61" spans="1:11" ht="14.1" customHeight="1" x14ac:dyDescent="0.2">
      <c r="A61" s="306" t="s">
        <v>290</v>
      </c>
      <c r="B61" s="307" t="s">
        <v>291</v>
      </c>
      <c r="C61" s="308"/>
      <c r="D61" s="113">
        <v>1.6015073009891663</v>
      </c>
      <c r="E61" s="115">
        <v>204</v>
      </c>
      <c r="F61" s="114">
        <v>202</v>
      </c>
      <c r="G61" s="114">
        <v>198</v>
      </c>
      <c r="H61" s="114">
        <v>205</v>
      </c>
      <c r="I61" s="140">
        <v>207</v>
      </c>
      <c r="J61" s="115">
        <v>-3</v>
      </c>
      <c r="K61" s="116">
        <v>-1.4492753623188406</v>
      </c>
    </row>
    <row r="62" spans="1:11" ht="14.1" customHeight="1" x14ac:dyDescent="0.2">
      <c r="A62" s="306" t="s">
        <v>292</v>
      </c>
      <c r="B62" s="307" t="s">
        <v>293</v>
      </c>
      <c r="C62" s="308"/>
      <c r="D62" s="113">
        <v>1.358140995446695</v>
      </c>
      <c r="E62" s="115">
        <v>173</v>
      </c>
      <c r="F62" s="114">
        <v>204</v>
      </c>
      <c r="G62" s="114">
        <v>226</v>
      </c>
      <c r="H62" s="114">
        <v>267</v>
      </c>
      <c r="I62" s="140">
        <v>267</v>
      </c>
      <c r="J62" s="115">
        <v>-94</v>
      </c>
      <c r="K62" s="116">
        <v>-35.205992509363298</v>
      </c>
    </row>
    <row r="63" spans="1:11" ht="14.1" customHeight="1" x14ac:dyDescent="0.2">
      <c r="A63" s="306"/>
      <c r="B63" s="307" t="s">
        <v>294</v>
      </c>
      <c r="C63" s="308"/>
      <c r="D63" s="113">
        <v>0.93421259224368036</v>
      </c>
      <c r="E63" s="115">
        <v>119</v>
      </c>
      <c r="F63" s="114">
        <v>154</v>
      </c>
      <c r="G63" s="114">
        <v>176</v>
      </c>
      <c r="H63" s="114">
        <v>224</v>
      </c>
      <c r="I63" s="140">
        <v>228</v>
      </c>
      <c r="J63" s="115">
        <v>-109</v>
      </c>
      <c r="K63" s="116">
        <v>-47.807017543859651</v>
      </c>
    </row>
    <row r="64" spans="1:11" ht="14.1" customHeight="1" x14ac:dyDescent="0.2">
      <c r="A64" s="306" t="s">
        <v>295</v>
      </c>
      <c r="B64" s="307" t="s">
        <v>296</v>
      </c>
      <c r="C64" s="308"/>
      <c r="D64" s="113">
        <v>0.15701051970482022</v>
      </c>
      <c r="E64" s="115">
        <v>20</v>
      </c>
      <c r="F64" s="114">
        <v>22</v>
      </c>
      <c r="G64" s="114">
        <v>20</v>
      </c>
      <c r="H64" s="114">
        <v>17</v>
      </c>
      <c r="I64" s="140">
        <v>18</v>
      </c>
      <c r="J64" s="115">
        <v>2</v>
      </c>
      <c r="K64" s="116">
        <v>11.111111111111111</v>
      </c>
    </row>
    <row r="65" spans="1:11" ht="14.1" customHeight="1" x14ac:dyDescent="0.2">
      <c r="A65" s="306" t="s">
        <v>297</v>
      </c>
      <c r="B65" s="307" t="s">
        <v>298</v>
      </c>
      <c r="C65" s="308"/>
      <c r="D65" s="113">
        <v>0.92636206625843931</v>
      </c>
      <c r="E65" s="115">
        <v>118</v>
      </c>
      <c r="F65" s="114">
        <v>133</v>
      </c>
      <c r="G65" s="114">
        <v>131</v>
      </c>
      <c r="H65" s="114">
        <v>124</v>
      </c>
      <c r="I65" s="140">
        <v>132</v>
      </c>
      <c r="J65" s="115">
        <v>-14</v>
      </c>
      <c r="K65" s="116">
        <v>-10.606060606060606</v>
      </c>
    </row>
    <row r="66" spans="1:11" ht="14.1" customHeight="1" x14ac:dyDescent="0.2">
      <c r="A66" s="306">
        <v>82</v>
      </c>
      <c r="B66" s="307" t="s">
        <v>299</v>
      </c>
      <c r="C66" s="308"/>
      <c r="D66" s="113">
        <v>1.9783325482807348</v>
      </c>
      <c r="E66" s="115">
        <v>252</v>
      </c>
      <c r="F66" s="114">
        <v>259</v>
      </c>
      <c r="G66" s="114">
        <v>264</v>
      </c>
      <c r="H66" s="114">
        <v>263</v>
      </c>
      <c r="I66" s="140">
        <v>258</v>
      </c>
      <c r="J66" s="115">
        <v>-6</v>
      </c>
      <c r="K66" s="116">
        <v>-2.3255813953488373</v>
      </c>
    </row>
    <row r="67" spans="1:11" ht="14.1" customHeight="1" x14ac:dyDescent="0.2">
      <c r="A67" s="306" t="s">
        <v>300</v>
      </c>
      <c r="B67" s="307" t="s">
        <v>301</v>
      </c>
      <c r="C67" s="308"/>
      <c r="D67" s="113">
        <v>0.63589260480452192</v>
      </c>
      <c r="E67" s="115">
        <v>81</v>
      </c>
      <c r="F67" s="114">
        <v>75</v>
      </c>
      <c r="G67" s="114">
        <v>78</v>
      </c>
      <c r="H67" s="114">
        <v>70</v>
      </c>
      <c r="I67" s="140">
        <v>64</v>
      </c>
      <c r="J67" s="115">
        <v>17</v>
      </c>
      <c r="K67" s="116">
        <v>26.5625</v>
      </c>
    </row>
    <row r="68" spans="1:11" ht="14.1" customHeight="1" x14ac:dyDescent="0.2">
      <c r="A68" s="306" t="s">
        <v>302</v>
      </c>
      <c r="B68" s="307" t="s">
        <v>303</v>
      </c>
      <c r="C68" s="308"/>
      <c r="D68" s="113">
        <v>0.84785680640602923</v>
      </c>
      <c r="E68" s="115">
        <v>108</v>
      </c>
      <c r="F68" s="114">
        <v>127</v>
      </c>
      <c r="G68" s="114">
        <v>128</v>
      </c>
      <c r="H68" s="114">
        <v>133</v>
      </c>
      <c r="I68" s="140">
        <v>131</v>
      </c>
      <c r="J68" s="115">
        <v>-23</v>
      </c>
      <c r="K68" s="116">
        <v>-17.557251908396946</v>
      </c>
    </row>
    <row r="69" spans="1:11" ht="14.1" customHeight="1" x14ac:dyDescent="0.2">
      <c r="A69" s="306">
        <v>83</v>
      </c>
      <c r="B69" s="307" t="s">
        <v>304</v>
      </c>
      <c r="C69" s="308"/>
      <c r="D69" s="113">
        <v>1.9783325482807348</v>
      </c>
      <c r="E69" s="115">
        <v>252</v>
      </c>
      <c r="F69" s="114">
        <v>249</v>
      </c>
      <c r="G69" s="114">
        <v>251</v>
      </c>
      <c r="H69" s="114">
        <v>265</v>
      </c>
      <c r="I69" s="140">
        <v>277</v>
      </c>
      <c r="J69" s="115">
        <v>-25</v>
      </c>
      <c r="K69" s="116">
        <v>-9.025270758122744</v>
      </c>
    </row>
    <row r="70" spans="1:11" ht="14.1" customHeight="1" x14ac:dyDescent="0.2">
      <c r="A70" s="306" t="s">
        <v>305</v>
      </c>
      <c r="B70" s="307" t="s">
        <v>306</v>
      </c>
      <c r="C70" s="308"/>
      <c r="D70" s="113">
        <v>1.0284189040665725</v>
      </c>
      <c r="E70" s="115">
        <v>131</v>
      </c>
      <c r="F70" s="114">
        <v>130</v>
      </c>
      <c r="G70" s="114">
        <v>125</v>
      </c>
      <c r="H70" s="114">
        <v>130</v>
      </c>
      <c r="I70" s="140">
        <v>135</v>
      </c>
      <c r="J70" s="115">
        <v>-4</v>
      </c>
      <c r="K70" s="116">
        <v>-2.9629629629629628</v>
      </c>
    </row>
    <row r="71" spans="1:11" ht="14.1" customHeight="1" x14ac:dyDescent="0.2">
      <c r="A71" s="306"/>
      <c r="B71" s="307" t="s">
        <v>307</v>
      </c>
      <c r="C71" s="308"/>
      <c r="D71" s="113">
        <v>0.53383576699638879</v>
      </c>
      <c r="E71" s="115">
        <v>68</v>
      </c>
      <c r="F71" s="114">
        <v>66</v>
      </c>
      <c r="G71" s="114">
        <v>64</v>
      </c>
      <c r="H71" s="114">
        <v>67</v>
      </c>
      <c r="I71" s="140">
        <v>72</v>
      </c>
      <c r="J71" s="115">
        <v>-4</v>
      </c>
      <c r="K71" s="116">
        <v>-5.5555555555555554</v>
      </c>
    </row>
    <row r="72" spans="1:11" ht="14.1" customHeight="1" x14ac:dyDescent="0.2">
      <c r="A72" s="306">
        <v>84</v>
      </c>
      <c r="B72" s="307" t="s">
        <v>308</v>
      </c>
      <c r="C72" s="308"/>
      <c r="D72" s="113">
        <v>2.111791490029832</v>
      </c>
      <c r="E72" s="115">
        <v>269</v>
      </c>
      <c r="F72" s="114">
        <v>338</v>
      </c>
      <c r="G72" s="114">
        <v>252</v>
      </c>
      <c r="H72" s="114">
        <v>289</v>
      </c>
      <c r="I72" s="140">
        <v>245</v>
      </c>
      <c r="J72" s="115">
        <v>24</v>
      </c>
      <c r="K72" s="116">
        <v>9.795918367346939</v>
      </c>
    </row>
    <row r="73" spans="1:11" ht="14.1" customHeight="1" x14ac:dyDescent="0.2">
      <c r="A73" s="306" t="s">
        <v>309</v>
      </c>
      <c r="B73" s="307" t="s">
        <v>310</v>
      </c>
      <c r="C73" s="308"/>
      <c r="D73" s="113">
        <v>0.1413094677343382</v>
      </c>
      <c r="E73" s="115">
        <v>18</v>
      </c>
      <c r="F73" s="114">
        <v>18</v>
      </c>
      <c r="G73" s="114">
        <v>11</v>
      </c>
      <c r="H73" s="114">
        <v>11</v>
      </c>
      <c r="I73" s="140">
        <v>10</v>
      </c>
      <c r="J73" s="115">
        <v>8</v>
      </c>
      <c r="K73" s="116">
        <v>80</v>
      </c>
    </row>
    <row r="74" spans="1:11" ht="14.1" customHeight="1" x14ac:dyDescent="0.2">
      <c r="A74" s="306" t="s">
        <v>311</v>
      </c>
      <c r="B74" s="307" t="s">
        <v>312</v>
      </c>
      <c r="C74" s="308"/>
      <c r="D74" s="113">
        <v>3.9252629926205054E-2</v>
      </c>
      <c r="E74" s="115">
        <v>5</v>
      </c>
      <c r="F74" s="114">
        <v>7</v>
      </c>
      <c r="G74" s="114">
        <v>6</v>
      </c>
      <c r="H74" s="114">
        <v>5</v>
      </c>
      <c r="I74" s="140">
        <v>5</v>
      </c>
      <c r="J74" s="115">
        <v>0</v>
      </c>
      <c r="K74" s="116">
        <v>0</v>
      </c>
    </row>
    <row r="75" spans="1:11" ht="14.1" customHeight="1" x14ac:dyDescent="0.2">
      <c r="A75" s="306" t="s">
        <v>313</v>
      </c>
      <c r="B75" s="307" t="s">
        <v>314</v>
      </c>
      <c r="C75" s="308"/>
      <c r="D75" s="113">
        <v>0.54168629298162974</v>
      </c>
      <c r="E75" s="115">
        <v>69</v>
      </c>
      <c r="F75" s="114">
        <v>147</v>
      </c>
      <c r="G75" s="114">
        <v>70</v>
      </c>
      <c r="H75" s="114">
        <v>112</v>
      </c>
      <c r="I75" s="140">
        <v>69</v>
      </c>
      <c r="J75" s="115">
        <v>0</v>
      </c>
      <c r="K75" s="116">
        <v>0</v>
      </c>
    </row>
    <row r="76" spans="1:11" ht="14.1" customHeight="1" x14ac:dyDescent="0.2">
      <c r="A76" s="306">
        <v>91</v>
      </c>
      <c r="B76" s="307" t="s">
        <v>315</v>
      </c>
      <c r="C76" s="308"/>
      <c r="D76" s="113">
        <v>0.16486104569006124</v>
      </c>
      <c r="E76" s="115">
        <v>21</v>
      </c>
      <c r="F76" s="114">
        <v>22</v>
      </c>
      <c r="G76" s="114">
        <v>24</v>
      </c>
      <c r="H76" s="114">
        <v>22</v>
      </c>
      <c r="I76" s="140">
        <v>23</v>
      </c>
      <c r="J76" s="115">
        <v>-2</v>
      </c>
      <c r="K76" s="116">
        <v>-8.695652173913043</v>
      </c>
    </row>
    <row r="77" spans="1:11" ht="14.1" customHeight="1" x14ac:dyDescent="0.2">
      <c r="A77" s="306">
        <v>92</v>
      </c>
      <c r="B77" s="307" t="s">
        <v>316</v>
      </c>
      <c r="C77" s="308"/>
      <c r="D77" s="113">
        <v>0.40037682524729157</v>
      </c>
      <c r="E77" s="115">
        <v>51</v>
      </c>
      <c r="F77" s="114">
        <v>51</v>
      </c>
      <c r="G77" s="114">
        <v>49</v>
      </c>
      <c r="H77" s="114">
        <v>52</v>
      </c>
      <c r="I77" s="140">
        <v>49</v>
      </c>
      <c r="J77" s="115">
        <v>2</v>
      </c>
      <c r="K77" s="116">
        <v>4.0816326530612246</v>
      </c>
    </row>
    <row r="78" spans="1:11" ht="14.1" customHeight="1" x14ac:dyDescent="0.2">
      <c r="A78" s="306">
        <v>93</v>
      </c>
      <c r="B78" s="307" t="s">
        <v>317</v>
      </c>
      <c r="C78" s="308"/>
      <c r="D78" s="113">
        <v>7.8505259852410109E-2</v>
      </c>
      <c r="E78" s="115">
        <v>10</v>
      </c>
      <c r="F78" s="114">
        <v>12</v>
      </c>
      <c r="G78" s="114">
        <v>14</v>
      </c>
      <c r="H78" s="114">
        <v>17</v>
      </c>
      <c r="I78" s="140">
        <v>17</v>
      </c>
      <c r="J78" s="115">
        <v>-7</v>
      </c>
      <c r="K78" s="116">
        <v>-41.176470588235297</v>
      </c>
    </row>
    <row r="79" spans="1:11" ht="14.1" customHeight="1" x14ac:dyDescent="0.2">
      <c r="A79" s="306">
        <v>94</v>
      </c>
      <c r="B79" s="307" t="s">
        <v>318</v>
      </c>
      <c r="C79" s="308"/>
      <c r="D79" s="113">
        <v>0.62804207881928087</v>
      </c>
      <c r="E79" s="115">
        <v>80</v>
      </c>
      <c r="F79" s="114">
        <v>83</v>
      </c>
      <c r="G79" s="114">
        <v>83</v>
      </c>
      <c r="H79" s="114">
        <v>73</v>
      </c>
      <c r="I79" s="140">
        <v>82</v>
      </c>
      <c r="J79" s="115">
        <v>-2</v>
      </c>
      <c r="K79" s="116">
        <v>-2.4390243902439024</v>
      </c>
    </row>
    <row r="80" spans="1:11" ht="14.1" customHeight="1" x14ac:dyDescent="0.2">
      <c r="A80" s="306" t="s">
        <v>319</v>
      </c>
      <c r="B80" s="307" t="s">
        <v>320</v>
      </c>
      <c r="C80" s="308"/>
      <c r="D80" s="113">
        <v>3.1402103940964043E-2</v>
      </c>
      <c r="E80" s="115">
        <v>4</v>
      </c>
      <c r="F80" s="114">
        <v>5</v>
      </c>
      <c r="G80" s="114">
        <v>8</v>
      </c>
      <c r="H80" s="114">
        <v>8</v>
      </c>
      <c r="I80" s="140">
        <v>7</v>
      </c>
      <c r="J80" s="115">
        <v>-3</v>
      </c>
      <c r="K80" s="116">
        <v>-42.857142857142854</v>
      </c>
    </row>
    <row r="81" spans="1:11" ht="14.1" customHeight="1" x14ac:dyDescent="0.2">
      <c r="A81" s="310" t="s">
        <v>321</v>
      </c>
      <c r="B81" s="311" t="s">
        <v>333</v>
      </c>
      <c r="C81" s="312"/>
      <c r="D81" s="125">
        <v>4.4276966556759305</v>
      </c>
      <c r="E81" s="143">
        <v>564</v>
      </c>
      <c r="F81" s="144">
        <v>603</v>
      </c>
      <c r="G81" s="144">
        <v>607</v>
      </c>
      <c r="H81" s="144">
        <v>603</v>
      </c>
      <c r="I81" s="145">
        <v>581</v>
      </c>
      <c r="J81" s="143">
        <v>-17</v>
      </c>
      <c r="K81" s="146">
        <v>-2.9259896729776247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3974</v>
      </c>
      <c r="G12" s="536">
        <v>3490</v>
      </c>
      <c r="H12" s="536">
        <v>5074</v>
      </c>
      <c r="I12" s="536">
        <v>3826</v>
      </c>
      <c r="J12" s="537">
        <v>4358</v>
      </c>
      <c r="K12" s="538">
        <v>-384</v>
      </c>
      <c r="L12" s="349">
        <v>-8.8113813675998163</v>
      </c>
    </row>
    <row r="13" spans="1:17" s="110" customFormat="1" ht="15" customHeight="1" x14ac:dyDescent="0.2">
      <c r="A13" s="350" t="s">
        <v>344</v>
      </c>
      <c r="B13" s="351" t="s">
        <v>345</v>
      </c>
      <c r="C13" s="347"/>
      <c r="D13" s="347"/>
      <c r="E13" s="348"/>
      <c r="F13" s="536">
        <v>2285</v>
      </c>
      <c r="G13" s="536">
        <v>1806</v>
      </c>
      <c r="H13" s="536">
        <v>2852</v>
      </c>
      <c r="I13" s="536">
        <v>2226</v>
      </c>
      <c r="J13" s="537">
        <v>2383</v>
      </c>
      <c r="K13" s="538">
        <v>-98</v>
      </c>
      <c r="L13" s="349">
        <v>-4.1124632815778428</v>
      </c>
    </row>
    <row r="14" spans="1:17" s="110" customFormat="1" ht="22.5" customHeight="1" x14ac:dyDescent="0.2">
      <c r="A14" s="350"/>
      <c r="B14" s="351" t="s">
        <v>346</v>
      </c>
      <c r="C14" s="347"/>
      <c r="D14" s="347"/>
      <c r="E14" s="348"/>
      <c r="F14" s="536">
        <v>1689</v>
      </c>
      <c r="G14" s="536">
        <v>1684</v>
      </c>
      <c r="H14" s="536">
        <v>2222</v>
      </c>
      <c r="I14" s="536">
        <v>1600</v>
      </c>
      <c r="J14" s="537">
        <v>1975</v>
      </c>
      <c r="K14" s="538">
        <v>-286</v>
      </c>
      <c r="L14" s="349">
        <v>-14.481012658227849</v>
      </c>
    </row>
    <row r="15" spans="1:17" s="110" customFormat="1" ht="15" customHeight="1" x14ac:dyDescent="0.2">
      <c r="A15" s="350" t="s">
        <v>347</v>
      </c>
      <c r="B15" s="351" t="s">
        <v>108</v>
      </c>
      <c r="C15" s="347"/>
      <c r="D15" s="347"/>
      <c r="E15" s="348"/>
      <c r="F15" s="536">
        <v>891</v>
      </c>
      <c r="G15" s="536">
        <v>1057</v>
      </c>
      <c r="H15" s="536">
        <v>2171</v>
      </c>
      <c r="I15" s="536">
        <v>970</v>
      </c>
      <c r="J15" s="537">
        <v>1137</v>
      </c>
      <c r="K15" s="538">
        <v>-246</v>
      </c>
      <c r="L15" s="349">
        <v>-21.635883905013191</v>
      </c>
    </row>
    <row r="16" spans="1:17" s="110" customFormat="1" ht="15" customHeight="1" x14ac:dyDescent="0.2">
      <c r="A16" s="350"/>
      <c r="B16" s="351" t="s">
        <v>109</v>
      </c>
      <c r="C16" s="347"/>
      <c r="D16" s="347"/>
      <c r="E16" s="348"/>
      <c r="F16" s="536">
        <v>2693</v>
      </c>
      <c r="G16" s="536">
        <v>2166</v>
      </c>
      <c r="H16" s="536">
        <v>2553</v>
      </c>
      <c r="I16" s="536">
        <v>2502</v>
      </c>
      <c r="J16" s="537">
        <v>2841</v>
      </c>
      <c r="K16" s="538">
        <v>-148</v>
      </c>
      <c r="L16" s="349">
        <v>-5.20943329813446</v>
      </c>
    </row>
    <row r="17" spans="1:12" s="110" customFormat="1" ht="15" customHeight="1" x14ac:dyDescent="0.2">
      <c r="A17" s="350"/>
      <c r="B17" s="351" t="s">
        <v>110</v>
      </c>
      <c r="C17" s="347"/>
      <c r="D17" s="347"/>
      <c r="E17" s="348"/>
      <c r="F17" s="536">
        <v>349</v>
      </c>
      <c r="G17" s="536">
        <v>235</v>
      </c>
      <c r="H17" s="536">
        <v>316</v>
      </c>
      <c r="I17" s="536">
        <v>309</v>
      </c>
      <c r="J17" s="537">
        <v>335</v>
      </c>
      <c r="K17" s="538">
        <v>14</v>
      </c>
      <c r="L17" s="349">
        <v>4.1791044776119399</v>
      </c>
    </row>
    <row r="18" spans="1:12" s="110" customFormat="1" ht="15" customHeight="1" x14ac:dyDescent="0.2">
      <c r="A18" s="350"/>
      <c r="B18" s="351" t="s">
        <v>111</v>
      </c>
      <c r="C18" s="347"/>
      <c r="D18" s="347"/>
      <c r="E18" s="348"/>
      <c r="F18" s="536">
        <v>41</v>
      </c>
      <c r="G18" s="536">
        <v>32</v>
      </c>
      <c r="H18" s="536">
        <v>34</v>
      </c>
      <c r="I18" s="536">
        <v>45</v>
      </c>
      <c r="J18" s="537">
        <v>45</v>
      </c>
      <c r="K18" s="538">
        <v>-4</v>
      </c>
      <c r="L18" s="349">
        <v>-8.8888888888888893</v>
      </c>
    </row>
    <row r="19" spans="1:12" s="110" customFormat="1" ht="15" customHeight="1" x14ac:dyDescent="0.2">
      <c r="A19" s="118" t="s">
        <v>113</v>
      </c>
      <c r="B19" s="119" t="s">
        <v>181</v>
      </c>
      <c r="C19" s="347"/>
      <c r="D19" s="347"/>
      <c r="E19" s="348"/>
      <c r="F19" s="536">
        <v>2758</v>
      </c>
      <c r="G19" s="536">
        <v>2354</v>
      </c>
      <c r="H19" s="536">
        <v>3774</v>
      </c>
      <c r="I19" s="536">
        <v>2596</v>
      </c>
      <c r="J19" s="537">
        <v>3057</v>
      </c>
      <c r="K19" s="538">
        <v>-299</v>
      </c>
      <c r="L19" s="349">
        <v>-9.7808308799476613</v>
      </c>
    </row>
    <row r="20" spans="1:12" s="110" customFormat="1" ht="15" customHeight="1" x14ac:dyDescent="0.2">
      <c r="A20" s="118"/>
      <c r="B20" s="119" t="s">
        <v>182</v>
      </c>
      <c r="C20" s="347"/>
      <c r="D20" s="347"/>
      <c r="E20" s="348"/>
      <c r="F20" s="536">
        <v>1216</v>
      </c>
      <c r="G20" s="536">
        <v>1136</v>
      </c>
      <c r="H20" s="536">
        <v>1300</v>
      </c>
      <c r="I20" s="536">
        <v>1230</v>
      </c>
      <c r="J20" s="537">
        <v>1301</v>
      </c>
      <c r="K20" s="538">
        <v>-85</v>
      </c>
      <c r="L20" s="349">
        <v>-6.5334358186010757</v>
      </c>
    </row>
    <row r="21" spans="1:12" s="110" customFormat="1" ht="15" customHeight="1" x14ac:dyDescent="0.2">
      <c r="A21" s="118" t="s">
        <v>113</v>
      </c>
      <c r="B21" s="119" t="s">
        <v>116</v>
      </c>
      <c r="C21" s="347"/>
      <c r="D21" s="347"/>
      <c r="E21" s="348"/>
      <c r="F21" s="536">
        <v>3116</v>
      </c>
      <c r="G21" s="536">
        <v>2709</v>
      </c>
      <c r="H21" s="536">
        <v>4112</v>
      </c>
      <c r="I21" s="536">
        <v>3035</v>
      </c>
      <c r="J21" s="537">
        <v>3438</v>
      </c>
      <c r="K21" s="538">
        <v>-322</v>
      </c>
      <c r="L21" s="349">
        <v>-9.3659104130308322</v>
      </c>
    </row>
    <row r="22" spans="1:12" s="110" customFormat="1" ht="15" customHeight="1" x14ac:dyDescent="0.2">
      <c r="A22" s="118"/>
      <c r="B22" s="119" t="s">
        <v>117</v>
      </c>
      <c r="C22" s="347"/>
      <c r="D22" s="347"/>
      <c r="E22" s="348"/>
      <c r="F22" s="536">
        <v>856</v>
      </c>
      <c r="G22" s="536">
        <v>779</v>
      </c>
      <c r="H22" s="536">
        <v>961</v>
      </c>
      <c r="I22" s="536">
        <v>790</v>
      </c>
      <c r="J22" s="537">
        <v>919</v>
      </c>
      <c r="K22" s="538">
        <v>-63</v>
      </c>
      <c r="L22" s="349">
        <v>-6.8552774755168659</v>
      </c>
    </row>
    <row r="23" spans="1:12" s="110" customFormat="1" ht="15" customHeight="1" x14ac:dyDescent="0.2">
      <c r="A23" s="352" t="s">
        <v>347</v>
      </c>
      <c r="B23" s="353" t="s">
        <v>193</v>
      </c>
      <c r="C23" s="354"/>
      <c r="D23" s="354"/>
      <c r="E23" s="355"/>
      <c r="F23" s="539">
        <v>115</v>
      </c>
      <c r="G23" s="539">
        <v>370</v>
      </c>
      <c r="H23" s="539">
        <v>1108</v>
      </c>
      <c r="I23" s="539">
        <v>119</v>
      </c>
      <c r="J23" s="540">
        <v>319</v>
      </c>
      <c r="K23" s="541">
        <v>-204</v>
      </c>
      <c r="L23" s="356">
        <v>-63.949843260188089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36.9</v>
      </c>
      <c r="G25" s="542">
        <v>40.799999999999997</v>
      </c>
      <c r="H25" s="542">
        <v>40.1</v>
      </c>
      <c r="I25" s="542">
        <v>40.5</v>
      </c>
      <c r="J25" s="542">
        <v>36.5</v>
      </c>
      <c r="K25" s="543" t="s">
        <v>349</v>
      </c>
      <c r="L25" s="364">
        <v>0.39999999999999858</v>
      </c>
    </row>
    <row r="26" spans="1:12" s="110" customFormat="1" ht="15" customHeight="1" x14ac:dyDescent="0.2">
      <c r="A26" s="365" t="s">
        <v>105</v>
      </c>
      <c r="B26" s="366" t="s">
        <v>345</v>
      </c>
      <c r="C26" s="362"/>
      <c r="D26" s="362"/>
      <c r="E26" s="363"/>
      <c r="F26" s="542">
        <v>32.700000000000003</v>
      </c>
      <c r="G26" s="542">
        <v>36.700000000000003</v>
      </c>
      <c r="H26" s="542">
        <v>36</v>
      </c>
      <c r="I26" s="542">
        <v>36.6</v>
      </c>
      <c r="J26" s="544">
        <v>31.3</v>
      </c>
      <c r="K26" s="543" t="s">
        <v>349</v>
      </c>
      <c r="L26" s="364">
        <v>1.4000000000000021</v>
      </c>
    </row>
    <row r="27" spans="1:12" s="110" customFormat="1" ht="15" customHeight="1" x14ac:dyDescent="0.2">
      <c r="A27" s="365"/>
      <c r="B27" s="366" t="s">
        <v>346</v>
      </c>
      <c r="C27" s="362"/>
      <c r="D27" s="362"/>
      <c r="E27" s="363"/>
      <c r="F27" s="542">
        <v>42.7</v>
      </c>
      <c r="G27" s="542">
        <v>45.8</v>
      </c>
      <c r="H27" s="542">
        <v>45.3</v>
      </c>
      <c r="I27" s="542">
        <v>45.9</v>
      </c>
      <c r="J27" s="542">
        <v>43.4</v>
      </c>
      <c r="K27" s="543" t="s">
        <v>349</v>
      </c>
      <c r="L27" s="364">
        <v>-0.69999999999999574</v>
      </c>
    </row>
    <row r="28" spans="1:12" s="110" customFormat="1" ht="15" customHeight="1" x14ac:dyDescent="0.2">
      <c r="A28" s="365" t="s">
        <v>113</v>
      </c>
      <c r="B28" s="366" t="s">
        <v>108</v>
      </c>
      <c r="C28" s="362"/>
      <c r="D28" s="362"/>
      <c r="E28" s="363"/>
      <c r="F28" s="542">
        <v>44.4</v>
      </c>
      <c r="G28" s="542">
        <v>46.9</v>
      </c>
      <c r="H28" s="542">
        <v>46.5</v>
      </c>
      <c r="I28" s="542">
        <v>46.2</v>
      </c>
      <c r="J28" s="542">
        <v>42.5</v>
      </c>
      <c r="K28" s="543" t="s">
        <v>349</v>
      </c>
      <c r="L28" s="364">
        <v>1.8999999999999986</v>
      </c>
    </row>
    <row r="29" spans="1:12" s="110" customFormat="1" ht="11.25" x14ac:dyDescent="0.2">
      <c r="A29" s="365"/>
      <c r="B29" s="366" t="s">
        <v>109</v>
      </c>
      <c r="C29" s="362"/>
      <c r="D29" s="362"/>
      <c r="E29" s="363"/>
      <c r="F29" s="542">
        <v>35.9</v>
      </c>
      <c r="G29" s="542">
        <v>40</v>
      </c>
      <c r="H29" s="542">
        <v>38.9</v>
      </c>
      <c r="I29" s="542">
        <v>39.9</v>
      </c>
      <c r="J29" s="544">
        <v>36.4</v>
      </c>
      <c r="K29" s="543" t="s">
        <v>349</v>
      </c>
      <c r="L29" s="364">
        <v>-0.5</v>
      </c>
    </row>
    <row r="30" spans="1:12" s="110" customFormat="1" ht="15" customHeight="1" x14ac:dyDescent="0.2">
      <c r="A30" s="365"/>
      <c r="B30" s="366" t="s">
        <v>110</v>
      </c>
      <c r="C30" s="362"/>
      <c r="D30" s="362"/>
      <c r="E30" s="363"/>
      <c r="F30" s="542">
        <v>29.8</v>
      </c>
      <c r="G30" s="542">
        <v>33.5</v>
      </c>
      <c r="H30" s="542">
        <v>31.4</v>
      </c>
      <c r="I30" s="542">
        <v>31.4</v>
      </c>
      <c r="J30" s="542">
        <v>25.4</v>
      </c>
      <c r="K30" s="543" t="s">
        <v>349</v>
      </c>
      <c r="L30" s="364">
        <v>4.4000000000000021</v>
      </c>
    </row>
    <row r="31" spans="1:12" s="110" customFormat="1" ht="15" customHeight="1" x14ac:dyDescent="0.2">
      <c r="A31" s="365"/>
      <c r="B31" s="366" t="s">
        <v>111</v>
      </c>
      <c r="C31" s="362"/>
      <c r="D31" s="362"/>
      <c r="E31" s="363"/>
      <c r="F31" s="542">
        <v>31.7</v>
      </c>
      <c r="G31" s="542">
        <v>18.8</v>
      </c>
      <c r="H31" s="542">
        <v>44.1</v>
      </c>
      <c r="I31" s="542">
        <v>26.7</v>
      </c>
      <c r="J31" s="542">
        <v>17.8</v>
      </c>
      <c r="K31" s="543" t="s">
        <v>349</v>
      </c>
      <c r="L31" s="364">
        <v>13.899999999999999</v>
      </c>
    </row>
    <row r="32" spans="1:12" s="110" customFormat="1" ht="15" customHeight="1" x14ac:dyDescent="0.2">
      <c r="A32" s="367" t="s">
        <v>113</v>
      </c>
      <c r="B32" s="368" t="s">
        <v>181</v>
      </c>
      <c r="C32" s="362"/>
      <c r="D32" s="362"/>
      <c r="E32" s="363"/>
      <c r="F32" s="542">
        <v>34.200000000000003</v>
      </c>
      <c r="G32" s="542">
        <v>36.799999999999997</v>
      </c>
      <c r="H32" s="542">
        <v>36.4</v>
      </c>
      <c r="I32" s="542">
        <v>35.700000000000003</v>
      </c>
      <c r="J32" s="544">
        <v>33.4</v>
      </c>
      <c r="K32" s="543" t="s">
        <v>349</v>
      </c>
      <c r="L32" s="364">
        <v>0.80000000000000426</v>
      </c>
    </row>
    <row r="33" spans="1:12" s="110" customFormat="1" ht="15" customHeight="1" x14ac:dyDescent="0.2">
      <c r="A33" s="367"/>
      <c r="B33" s="368" t="s">
        <v>182</v>
      </c>
      <c r="C33" s="362"/>
      <c r="D33" s="362"/>
      <c r="E33" s="363"/>
      <c r="F33" s="542">
        <v>42.9</v>
      </c>
      <c r="G33" s="542">
        <v>47.7</v>
      </c>
      <c r="H33" s="542">
        <v>47.1</v>
      </c>
      <c r="I33" s="542">
        <v>50</v>
      </c>
      <c r="J33" s="542">
        <v>43.2</v>
      </c>
      <c r="K33" s="543" t="s">
        <v>349</v>
      </c>
      <c r="L33" s="364">
        <v>-0.30000000000000426</v>
      </c>
    </row>
    <row r="34" spans="1:12" s="369" customFormat="1" ht="15" customHeight="1" x14ac:dyDescent="0.2">
      <c r="A34" s="367" t="s">
        <v>113</v>
      </c>
      <c r="B34" s="368" t="s">
        <v>116</v>
      </c>
      <c r="C34" s="362"/>
      <c r="D34" s="362"/>
      <c r="E34" s="363"/>
      <c r="F34" s="542">
        <v>34.5</v>
      </c>
      <c r="G34" s="542">
        <v>39.799999999999997</v>
      </c>
      <c r="H34" s="542">
        <v>39.6</v>
      </c>
      <c r="I34" s="542">
        <v>39.799999999999997</v>
      </c>
      <c r="J34" s="542">
        <v>36.4</v>
      </c>
      <c r="K34" s="543" t="s">
        <v>349</v>
      </c>
      <c r="L34" s="364">
        <v>-1.8999999999999986</v>
      </c>
    </row>
    <row r="35" spans="1:12" s="369" customFormat="1" ht="11.25" x14ac:dyDescent="0.2">
      <c r="A35" s="370"/>
      <c r="B35" s="371" t="s">
        <v>117</v>
      </c>
      <c r="C35" s="372"/>
      <c r="D35" s="372"/>
      <c r="E35" s="373"/>
      <c r="F35" s="545">
        <v>45.6</v>
      </c>
      <c r="G35" s="545">
        <v>44.3</v>
      </c>
      <c r="H35" s="545">
        <v>41.9</v>
      </c>
      <c r="I35" s="545">
        <v>42.7</v>
      </c>
      <c r="J35" s="546">
        <v>37.1</v>
      </c>
      <c r="K35" s="547" t="s">
        <v>349</v>
      </c>
      <c r="L35" s="374">
        <v>8.5</v>
      </c>
    </row>
    <row r="36" spans="1:12" s="369" customFormat="1" ht="15.95" customHeight="1" x14ac:dyDescent="0.2">
      <c r="A36" s="375" t="s">
        <v>350</v>
      </c>
      <c r="B36" s="376"/>
      <c r="C36" s="377"/>
      <c r="D36" s="376"/>
      <c r="E36" s="378"/>
      <c r="F36" s="548">
        <v>3812</v>
      </c>
      <c r="G36" s="548">
        <v>3048</v>
      </c>
      <c r="H36" s="548">
        <v>3661</v>
      </c>
      <c r="I36" s="548">
        <v>3661</v>
      </c>
      <c r="J36" s="548">
        <v>3979</v>
      </c>
      <c r="K36" s="549">
        <v>-167</v>
      </c>
      <c r="L36" s="380">
        <v>-4.197034430761498</v>
      </c>
    </row>
    <row r="37" spans="1:12" s="369" customFormat="1" ht="15.95" customHeight="1" x14ac:dyDescent="0.2">
      <c r="A37" s="381"/>
      <c r="B37" s="382" t="s">
        <v>113</v>
      </c>
      <c r="C37" s="382" t="s">
        <v>351</v>
      </c>
      <c r="D37" s="382"/>
      <c r="E37" s="383"/>
      <c r="F37" s="548">
        <v>1408</v>
      </c>
      <c r="G37" s="548">
        <v>1245</v>
      </c>
      <c r="H37" s="548">
        <v>1469</v>
      </c>
      <c r="I37" s="548">
        <v>1481</v>
      </c>
      <c r="J37" s="548">
        <v>1454</v>
      </c>
      <c r="K37" s="549">
        <v>-46</v>
      </c>
      <c r="L37" s="380">
        <v>-3.1636863823933976</v>
      </c>
    </row>
    <row r="38" spans="1:12" s="369" customFormat="1" ht="15.95" customHeight="1" x14ac:dyDescent="0.2">
      <c r="A38" s="381"/>
      <c r="B38" s="384" t="s">
        <v>105</v>
      </c>
      <c r="C38" s="384" t="s">
        <v>106</v>
      </c>
      <c r="D38" s="385"/>
      <c r="E38" s="383"/>
      <c r="F38" s="548">
        <v>2194</v>
      </c>
      <c r="G38" s="548">
        <v>1648</v>
      </c>
      <c r="H38" s="548">
        <v>2024</v>
      </c>
      <c r="I38" s="548">
        <v>2159</v>
      </c>
      <c r="J38" s="550">
        <v>2253</v>
      </c>
      <c r="K38" s="549">
        <v>-59</v>
      </c>
      <c r="L38" s="380">
        <v>-2.6187305814469597</v>
      </c>
    </row>
    <row r="39" spans="1:12" s="369" customFormat="1" ht="15.95" customHeight="1" x14ac:dyDescent="0.2">
      <c r="A39" s="381"/>
      <c r="B39" s="385"/>
      <c r="C39" s="382" t="s">
        <v>352</v>
      </c>
      <c r="D39" s="385"/>
      <c r="E39" s="383"/>
      <c r="F39" s="548">
        <v>717</v>
      </c>
      <c r="G39" s="548">
        <v>604</v>
      </c>
      <c r="H39" s="548">
        <v>728</v>
      </c>
      <c r="I39" s="548">
        <v>791</v>
      </c>
      <c r="J39" s="548">
        <v>705</v>
      </c>
      <c r="K39" s="549">
        <v>12</v>
      </c>
      <c r="L39" s="380">
        <v>1.7021276595744681</v>
      </c>
    </row>
    <row r="40" spans="1:12" s="369" customFormat="1" ht="15.95" customHeight="1" x14ac:dyDescent="0.2">
      <c r="A40" s="381"/>
      <c r="B40" s="384"/>
      <c r="C40" s="384" t="s">
        <v>107</v>
      </c>
      <c r="D40" s="385"/>
      <c r="E40" s="383"/>
      <c r="F40" s="548">
        <v>1618</v>
      </c>
      <c r="G40" s="548">
        <v>1400</v>
      </c>
      <c r="H40" s="548">
        <v>1637</v>
      </c>
      <c r="I40" s="548">
        <v>1502</v>
      </c>
      <c r="J40" s="548">
        <v>1726</v>
      </c>
      <c r="K40" s="549">
        <v>-108</v>
      </c>
      <c r="L40" s="380">
        <v>-6.2572421784472771</v>
      </c>
    </row>
    <row r="41" spans="1:12" s="369" customFormat="1" ht="24" customHeight="1" x14ac:dyDescent="0.2">
      <c r="A41" s="381"/>
      <c r="B41" s="385"/>
      <c r="C41" s="382" t="s">
        <v>352</v>
      </c>
      <c r="D41" s="385"/>
      <c r="E41" s="383"/>
      <c r="F41" s="548">
        <v>691</v>
      </c>
      <c r="G41" s="548">
        <v>641</v>
      </c>
      <c r="H41" s="548">
        <v>741</v>
      </c>
      <c r="I41" s="548">
        <v>690</v>
      </c>
      <c r="J41" s="550">
        <v>749</v>
      </c>
      <c r="K41" s="549">
        <v>-58</v>
      </c>
      <c r="L41" s="380">
        <v>-7.7436582109479302</v>
      </c>
    </row>
    <row r="42" spans="1:12" s="110" customFormat="1" ht="15" customHeight="1" x14ac:dyDescent="0.2">
      <c r="A42" s="381"/>
      <c r="B42" s="384" t="s">
        <v>113</v>
      </c>
      <c r="C42" s="384" t="s">
        <v>353</v>
      </c>
      <c r="D42" s="385"/>
      <c r="E42" s="383"/>
      <c r="F42" s="548">
        <v>753</v>
      </c>
      <c r="G42" s="548">
        <v>706</v>
      </c>
      <c r="H42" s="548">
        <v>888</v>
      </c>
      <c r="I42" s="548">
        <v>846</v>
      </c>
      <c r="J42" s="548">
        <v>819</v>
      </c>
      <c r="K42" s="549">
        <v>-66</v>
      </c>
      <c r="L42" s="380">
        <v>-8.0586080586080584</v>
      </c>
    </row>
    <row r="43" spans="1:12" s="110" customFormat="1" ht="15" customHeight="1" x14ac:dyDescent="0.2">
      <c r="A43" s="381"/>
      <c r="B43" s="385"/>
      <c r="C43" s="382" t="s">
        <v>352</v>
      </c>
      <c r="D43" s="385"/>
      <c r="E43" s="383"/>
      <c r="F43" s="548">
        <v>334</v>
      </c>
      <c r="G43" s="548">
        <v>331</v>
      </c>
      <c r="H43" s="548">
        <v>413</v>
      </c>
      <c r="I43" s="548">
        <v>391</v>
      </c>
      <c r="J43" s="548">
        <v>348</v>
      </c>
      <c r="K43" s="549">
        <v>-14</v>
      </c>
      <c r="L43" s="380">
        <v>-4.0229885057471266</v>
      </c>
    </row>
    <row r="44" spans="1:12" s="110" customFormat="1" ht="15" customHeight="1" x14ac:dyDescent="0.2">
      <c r="A44" s="381"/>
      <c r="B44" s="384"/>
      <c r="C44" s="366" t="s">
        <v>109</v>
      </c>
      <c r="D44" s="385"/>
      <c r="E44" s="383"/>
      <c r="F44" s="548">
        <v>2669</v>
      </c>
      <c r="G44" s="548">
        <v>2077</v>
      </c>
      <c r="H44" s="548">
        <v>2424</v>
      </c>
      <c r="I44" s="548">
        <v>2461</v>
      </c>
      <c r="J44" s="550">
        <v>2780</v>
      </c>
      <c r="K44" s="549">
        <v>-111</v>
      </c>
      <c r="L44" s="380">
        <v>-3.9928057553956835</v>
      </c>
    </row>
    <row r="45" spans="1:12" s="110" customFormat="1" ht="15" customHeight="1" x14ac:dyDescent="0.2">
      <c r="A45" s="381"/>
      <c r="B45" s="385"/>
      <c r="C45" s="382" t="s">
        <v>352</v>
      </c>
      <c r="D45" s="385"/>
      <c r="E45" s="383"/>
      <c r="F45" s="548">
        <v>957</v>
      </c>
      <c r="G45" s="548">
        <v>830</v>
      </c>
      <c r="H45" s="548">
        <v>942</v>
      </c>
      <c r="I45" s="548">
        <v>981</v>
      </c>
      <c r="J45" s="548">
        <v>1013</v>
      </c>
      <c r="K45" s="549">
        <v>-56</v>
      </c>
      <c r="L45" s="380">
        <v>-5.5281342546890428</v>
      </c>
    </row>
    <row r="46" spans="1:12" s="110" customFormat="1" ht="15" customHeight="1" x14ac:dyDescent="0.2">
      <c r="A46" s="381"/>
      <c r="B46" s="384"/>
      <c r="C46" s="366" t="s">
        <v>110</v>
      </c>
      <c r="D46" s="385"/>
      <c r="E46" s="383"/>
      <c r="F46" s="548">
        <v>349</v>
      </c>
      <c r="G46" s="548">
        <v>233</v>
      </c>
      <c r="H46" s="548">
        <v>315</v>
      </c>
      <c r="I46" s="548">
        <v>309</v>
      </c>
      <c r="J46" s="548">
        <v>335</v>
      </c>
      <c r="K46" s="549">
        <v>14</v>
      </c>
      <c r="L46" s="380">
        <v>4.1791044776119399</v>
      </c>
    </row>
    <row r="47" spans="1:12" s="110" customFormat="1" ht="15" customHeight="1" x14ac:dyDescent="0.2">
      <c r="A47" s="381"/>
      <c r="B47" s="385"/>
      <c r="C47" s="382" t="s">
        <v>352</v>
      </c>
      <c r="D47" s="385"/>
      <c r="E47" s="383"/>
      <c r="F47" s="548">
        <v>104</v>
      </c>
      <c r="G47" s="548">
        <v>78</v>
      </c>
      <c r="H47" s="548">
        <v>99</v>
      </c>
      <c r="I47" s="548">
        <v>97</v>
      </c>
      <c r="J47" s="550">
        <v>85</v>
      </c>
      <c r="K47" s="549">
        <v>19</v>
      </c>
      <c r="L47" s="380">
        <v>22.352941176470587</v>
      </c>
    </row>
    <row r="48" spans="1:12" s="110" customFormat="1" ht="15" customHeight="1" x14ac:dyDescent="0.2">
      <c r="A48" s="381"/>
      <c r="B48" s="385"/>
      <c r="C48" s="366" t="s">
        <v>111</v>
      </c>
      <c r="D48" s="386"/>
      <c r="E48" s="387"/>
      <c r="F48" s="548">
        <v>41</v>
      </c>
      <c r="G48" s="548">
        <v>32</v>
      </c>
      <c r="H48" s="548">
        <v>34</v>
      </c>
      <c r="I48" s="548">
        <v>45</v>
      </c>
      <c r="J48" s="548">
        <v>45</v>
      </c>
      <c r="K48" s="549">
        <v>-4</v>
      </c>
      <c r="L48" s="380">
        <v>-8.8888888888888893</v>
      </c>
    </row>
    <row r="49" spans="1:12" s="110" customFormat="1" ht="15" customHeight="1" x14ac:dyDescent="0.2">
      <c r="A49" s="381"/>
      <c r="B49" s="385"/>
      <c r="C49" s="382" t="s">
        <v>352</v>
      </c>
      <c r="D49" s="385"/>
      <c r="E49" s="383"/>
      <c r="F49" s="548">
        <v>13</v>
      </c>
      <c r="G49" s="548">
        <v>6</v>
      </c>
      <c r="H49" s="548">
        <v>15</v>
      </c>
      <c r="I49" s="548">
        <v>12</v>
      </c>
      <c r="J49" s="548">
        <v>8</v>
      </c>
      <c r="K49" s="549">
        <v>5</v>
      </c>
      <c r="L49" s="380">
        <v>62.5</v>
      </c>
    </row>
    <row r="50" spans="1:12" s="110" customFormat="1" ht="15" customHeight="1" x14ac:dyDescent="0.2">
      <c r="A50" s="381"/>
      <c r="B50" s="384" t="s">
        <v>113</v>
      </c>
      <c r="C50" s="382" t="s">
        <v>181</v>
      </c>
      <c r="D50" s="385"/>
      <c r="E50" s="383"/>
      <c r="F50" s="548">
        <v>2602</v>
      </c>
      <c r="G50" s="548">
        <v>1925</v>
      </c>
      <c r="H50" s="548">
        <v>2388</v>
      </c>
      <c r="I50" s="548">
        <v>2436</v>
      </c>
      <c r="J50" s="550">
        <v>2689</v>
      </c>
      <c r="K50" s="549">
        <v>-87</v>
      </c>
      <c r="L50" s="380">
        <v>-3.2354034957233173</v>
      </c>
    </row>
    <row r="51" spans="1:12" s="110" customFormat="1" ht="15" customHeight="1" x14ac:dyDescent="0.2">
      <c r="A51" s="381"/>
      <c r="B51" s="385"/>
      <c r="C51" s="382" t="s">
        <v>352</v>
      </c>
      <c r="D51" s="385"/>
      <c r="E51" s="383"/>
      <c r="F51" s="548">
        <v>889</v>
      </c>
      <c r="G51" s="548">
        <v>709</v>
      </c>
      <c r="H51" s="548">
        <v>870</v>
      </c>
      <c r="I51" s="548">
        <v>869</v>
      </c>
      <c r="J51" s="548">
        <v>897</v>
      </c>
      <c r="K51" s="549">
        <v>-8</v>
      </c>
      <c r="L51" s="380">
        <v>-0.89186176142697882</v>
      </c>
    </row>
    <row r="52" spans="1:12" s="110" customFormat="1" ht="15" customHeight="1" x14ac:dyDescent="0.2">
      <c r="A52" s="381"/>
      <c r="B52" s="384"/>
      <c r="C52" s="382" t="s">
        <v>182</v>
      </c>
      <c r="D52" s="385"/>
      <c r="E52" s="383"/>
      <c r="F52" s="548">
        <v>1210</v>
      </c>
      <c r="G52" s="548">
        <v>1123</v>
      </c>
      <c r="H52" s="548">
        <v>1273</v>
      </c>
      <c r="I52" s="548">
        <v>1225</v>
      </c>
      <c r="J52" s="548">
        <v>1290</v>
      </c>
      <c r="K52" s="549">
        <v>-80</v>
      </c>
      <c r="L52" s="380">
        <v>-6.2015503875968996</v>
      </c>
    </row>
    <row r="53" spans="1:12" s="269" customFormat="1" ht="11.25" customHeight="1" x14ac:dyDescent="0.2">
      <c r="A53" s="381"/>
      <c r="B53" s="385"/>
      <c r="C53" s="382" t="s">
        <v>352</v>
      </c>
      <c r="D53" s="385"/>
      <c r="E53" s="383"/>
      <c r="F53" s="548">
        <v>519</v>
      </c>
      <c r="G53" s="548">
        <v>536</v>
      </c>
      <c r="H53" s="548">
        <v>599</v>
      </c>
      <c r="I53" s="548">
        <v>612</v>
      </c>
      <c r="J53" s="550">
        <v>557</v>
      </c>
      <c r="K53" s="549">
        <v>-38</v>
      </c>
      <c r="L53" s="380">
        <v>-6.8222621184919214</v>
      </c>
    </row>
    <row r="54" spans="1:12" s="151" customFormat="1" ht="12.75" customHeight="1" x14ac:dyDescent="0.2">
      <c r="A54" s="381"/>
      <c r="B54" s="384" t="s">
        <v>113</v>
      </c>
      <c r="C54" s="384" t="s">
        <v>116</v>
      </c>
      <c r="D54" s="385"/>
      <c r="E54" s="383"/>
      <c r="F54" s="548">
        <v>2974</v>
      </c>
      <c r="G54" s="548">
        <v>2315</v>
      </c>
      <c r="H54" s="548">
        <v>2836</v>
      </c>
      <c r="I54" s="548">
        <v>2890</v>
      </c>
      <c r="J54" s="548">
        <v>3088</v>
      </c>
      <c r="K54" s="549">
        <v>-114</v>
      </c>
      <c r="L54" s="380">
        <v>-3.6917098445595853</v>
      </c>
    </row>
    <row r="55" spans="1:12" ht="11.25" x14ac:dyDescent="0.2">
      <c r="A55" s="381"/>
      <c r="B55" s="385"/>
      <c r="C55" s="382" t="s">
        <v>352</v>
      </c>
      <c r="D55" s="385"/>
      <c r="E55" s="383"/>
      <c r="F55" s="548">
        <v>1025</v>
      </c>
      <c r="G55" s="548">
        <v>921</v>
      </c>
      <c r="H55" s="548">
        <v>1123</v>
      </c>
      <c r="I55" s="548">
        <v>1151</v>
      </c>
      <c r="J55" s="548">
        <v>1123</v>
      </c>
      <c r="K55" s="549">
        <v>-98</v>
      </c>
      <c r="L55" s="380">
        <v>-8.7266251113089943</v>
      </c>
    </row>
    <row r="56" spans="1:12" ht="14.25" customHeight="1" x14ac:dyDescent="0.2">
      <c r="A56" s="381"/>
      <c r="B56" s="385"/>
      <c r="C56" s="384" t="s">
        <v>117</v>
      </c>
      <c r="D56" s="385"/>
      <c r="E56" s="383"/>
      <c r="F56" s="548">
        <v>836</v>
      </c>
      <c r="G56" s="548">
        <v>732</v>
      </c>
      <c r="H56" s="548">
        <v>825</v>
      </c>
      <c r="I56" s="548">
        <v>770</v>
      </c>
      <c r="J56" s="548">
        <v>890</v>
      </c>
      <c r="K56" s="549">
        <v>-54</v>
      </c>
      <c r="L56" s="380">
        <v>-6.0674157303370784</v>
      </c>
    </row>
    <row r="57" spans="1:12" ht="18.75" customHeight="1" x14ac:dyDescent="0.2">
      <c r="A57" s="388"/>
      <c r="B57" s="389"/>
      <c r="C57" s="390" t="s">
        <v>352</v>
      </c>
      <c r="D57" s="389"/>
      <c r="E57" s="391"/>
      <c r="F57" s="551">
        <v>381</v>
      </c>
      <c r="G57" s="552">
        <v>324</v>
      </c>
      <c r="H57" s="552">
        <v>346</v>
      </c>
      <c r="I57" s="552">
        <v>329</v>
      </c>
      <c r="J57" s="552">
        <v>330</v>
      </c>
      <c r="K57" s="553">
        <f t="shared" ref="K57" si="0">IF(OR(F57=".",J57=".")=TRUE,".",IF(OR(F57="*",J57="*")=TRUE,"*",IF(AND(F57="-",J57="-")=TRUE,"-",IF(AND(ISNUMBER(J57),ISNUMBER(F57))=TRUE,IF(F57-J57=0,0,F57-J57),IF(ISNUMBER(F57)=TRUE,F57,-J57)))))</f>
        <v>51</v>
      </c>
      <c r="L57" s="392">
        <f t="shared" ref="L57" si="1">IF(K57 =".",".",IF(K57 ="*","*",IF(K57="-","-",IF(K57=0,0,IF(OR(J57="-",J57=".",F57="-",F57=".")=TRUE,"X",IF(J57=0,"0,0",IF(ABS(K57*100/J57)&gt;250,".X",(K57*100/J57))))))))</f>
        <v>15.454545454545455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3974</v>
      </c>
      <c r="E11" s="114">
        <v>3490</v>
      </c>
      <c r="F11" s="114">
        <v>5074</v>
      </c>
      <c r="G11" s="114">
        <v>3826</v>
      </c>
      <c r="H11" s="140">
        <v>4358</v>
      </c>
      <c r="I11" s="115">
        <v>-384</v>
      </c>
      <c r="J11" s="116">
        <v>-8.8113813675998163</v>
      </c>
    </row>
    <row r="12" spans="1:15" s="110" customFormat="1" ht="24.95" customHeight="1" x14ac:dyDescent="0.2">
      <c r="A12" s="193" t="s">
        <v>132</v>
      </c>
      <c r="B12" s="194" t="s">
        <v>133</v>
      </c>
      <c r="C12" s="113">
        <v>0.55359838953195772</v>
      </c>
      <c r="D12" s="115">
        <v>22</v>
      </c>
      <c r="E12" s="114">
        <v>9</v>
      </c>
      <c r="F12" s="114">
        <v>22</v>
      </c>
      <c r="G12" s="114">
        <v>18</v>
      </c>
      <c r="H12" s="140">
        <v>25</v>
      </c>
      <c r="I12" s="115">
        <v>-3</v>
      </c>
      <c r="J12" s="116">
        <v>-12</v>
      </c>
    </row>
    <row r="13" spans="1:15" s="110" customFormat="1" ht="24.95" customHeight="1" x14ac:dyDescent="0.2">
      <c r="A13" s="193" t="s">
        <v>134</v>
      </c>
      <c r="B13" s="199" t="s">
        <v>214</v>
      </c>
      <c r="C13" s="113">
        <v>0.85556114745848011</v>
      </c>
      <c r="D13" s="115">
        <v>34</v>
      </c>
      <c r="E13" s="114">
        <v>27</v>
      </c>
      <c r="F13" s="114">
        <v>69</v>
      </c>
      <c r="G13" s="114">
        <v>45</v>
      </c>
      <c r="H13" s="140">
        <v>41</v>
      </c>
      <c r="I13" s="115">
        <v>-7</v>
      </c>
      <c r="J13" s="116">
        <v>-17.073170731707318</v>
      </c>
    </row>
    <row r="14" spans="1:15" s="287" customFormat="1" ht="24.95" customHeight="1" x14ac:dyDescent="0.2">
      <c r="A14" s="193" t="s">
        <v>215</v>
      </c>
      <c r="B14" s="199" t="s">
        <v>137</v>
      </c>
      <c r="C14" s="113">
        <v>10.795168595873175</v>
      </c>
      <c r="D14" s="115">
        <v>429</v>
      </c>
      <c r="E14" s="114">
        <v>338</v>
      </c>
      <c r="F14" s="114">
        <v>741</v>
      </c>
      <c r="G14" s="114">
        <v>506</v>
      </c>
      <c r="H14" s="140">
        <v>586</v>
      </c>
      <c r="I14" s="115">
        <v>-157</v>
      </c>
      <c r="J14" s="116">
        <v>-26.791808873720136</v>
      </c>
      <c r="K14" s="110"/>
      <c r="L14" s="110"/>
      <c r="M14" s="110"/>
      <c r="N14" s="110"/>
      <c r="O14" s="110"/>
    </row>
    <row r="15" spans="1:15" s="110" customFormat="1" ht="24.95" customHeight="1" x14ac:dyDescent="0.2">
      <c r="A15" s="193" t="s">
        <v>216</v>
      </c>
      <c r="B15" s="199" t="s">
        <v>217</v>
      </c>
      <c r="C15" s="113">
        <v>2.6421741318570708</v>
      </c>
      <c r="D15" s="115">
        <v>105</v>
      </c>
      <c r="E15" s="114">
        <v>98</v>
      </c>
      <c r="F15" s="114">
        <v>180</v>
      </c>
      <c r="G15" s="114">
        <v>103</v>
      </c>
      <c r="H15" s="140">
        <v>93</v>
      </c>
      <c r="I15" s="115">
        <v>12</v>
      </c>
      <c r="J15" s="116">
        <v>12.903225806451612</v>
      </c>
    </row>
    <row r="16" spans="1:15" s="287" customFormat="1" ht="24.95" customHeight="1" x14ac:dyDescent="0.2">
      <c r="A16" s="193" t="s">
        <v>218</v>
      </c>
      <c r="B16" s="199" t="s">
        <v>141</v>
      </c>
      <c r="C16" s="113">
        <v>6.7438349270256666</v>
      </c>
      <c r="D16" s="115">
        <v>268</v>
      </c>
      <c r="E16" s="114">
        <v>202</v>
      </c>
      <c r="F16" s="114">
        <v>474</v>
      </c>
      <c r="G16" s="114">
        <v>322</v>
      </c>
      <c r="H16" s="140">
        <v>408</v>
      </c>
      <c r="I16" s="115">
        <v>-140</v>
      </c>
      <c r="J16" s="116">
        <v>-34.313725490196077</v>
      </c>
      <c r="K16" s="110"/>
      <c r="L16" s="110"/>
      <c r="M16" s="110"/>
      <c r="N16" s="110"/>
      <c r="O16" s="110"/>
    </row>
    <row r="17" spans="1:15" s="110" customFormat="1" ht="24.95" customHeight="1" x14ac:dyDescent="0.2">
      <c r="A17" s="193" t="s">
        <v>142</v>
      </c>
      <c r="B17" s="199" t="s">
        <v>220</v>
      </c>
      <c r="C17" s="113">
        <v>1.4091595369904379</v>
      </c>
      <c r="D17" s="115">
        <v>56</v>
      </c>
      <c r="E17" s="114">
        <v>38</v>
      </c>
      <c r="F17" s="114">
        <v>87</v>
      </c>
      <c r="G17" s="114">
        <v>81</v>
      </c>
      <c r="H17" s="140">
        <v>85</v>
      </c>
      <c r="I17" s="115">
        <v>-29</v>
      </c>
      <c r="J17" s="116">
        <v>-34.117647058823529</v>
      </c>
    </row>
    <row r="18" spans="1:15" s="287" customFormat="1" ht="24.95" customHeight="1" x14ac:dyDescent="0.2">
      <c r="A18" s="201" t="s">
        <v>144</v>
      </c>
      <c r="B18" s="202" t="s">
        <v>145</v>
      </c>
      <c r="C18" s="113">
        <v>8.4549572219426263</v>
      </c>
      <c r="D18" s="115">
        <v>336</v>
      </c>
      <c r="E18" s="114">
        <v>165</v>
      </c>
      <c r="F18" s="114">
        <v>383</v>
      </c>
      <c r="G18" s="114">
        <v>287</v>
      </c>
      <c r="H18" s="140">
        <v>324</v>
      </c>
      <c r="I18" s="115">
        <v>12</v>
      </c>
      <c r="J18" s="116">
        <v>3.7037037037037037</v>
      </c>
      <c r="K18" s="110"/>
      <c r="L18" s="110"/>
      <c r="M18" s="110"/>
      <c r="N18" s="110"/>
      <c r="O18" s="110"/>
    </row>
    <row r="19" spans="1:15" s="110" customFormat="1" ht="24.95" customHeight="1" x14ac:dyDescent="0.2">
      <c r="A19" s="193" t="s">
        <v>146</v>
      </c>
      <c r="B19" s="199" t="s">
        <v>147</v>
      </c>
      <c r="C19" s="113">
        <v>17.589330649219928</v>
      </c>
      <c r="D19" s="115">
        <v>699</v>
      </c>
      <c r="E19" s="114">
        <v>553</v>
      </c>
      <c r="F19" s="114">
        <v>759</v>
      </c>
      <c r="G19" s="114">
        <v>637</v>
      </c>
      <c r="H19" s="140">
        <v>683</v>
      </c>
      <c r="I19" s="115">
        <v>16</v>
      </c>
      <c r="J19" s="116">
        <v>2.3426061493411421</v>
      </c>
    </row>
    <row r="20" spans="1:15" s="287" customFormat="1" ht="24.95" customHeight="1" x14ac:dyDescent="0.2">
      <c r="A20" s="193" t="s">
        <v>148</v>
      </c>
      <c r="B20" s="199" t="s">
        <v>149</v>
      </c>
      <c r="C20" s="113">
        <v>4.5294413688978361</v>
      </c>
      <c r="D20" s="115">
        <v>180</v>
      </c>
      <c r="E20" s="114">
        <v>218</v>
      </c>
      <c r="F20" s="114">
        <v>247</v>
      </c>
      <c r="G20" s="114">
        <v>236</v>
      </c>
      <c r="H20" s="140">
        <v>268</v>
      </c>
      <c r="I20" s="115">
        <v>-88</v>
      </c>
      <c r="J20" s="116">
        <v>-32.835820895522389</v>
      </c>
      <c r="K20" s="110"/>
      <c r="L20" s="110"/>
      <c r="M20" s="110"/>
      <c r="N20" s="110"/>
      <c r="O20" s="110"/>
    </row>
    <row r="21" spans="1:15" s="110" customFormat="1" ht="24.95" customHeight="1" x14ac:dyDescent="0.2">
      <c r="A21" s="201" t="s">
        <v>150</v>
      </c>
      <c r="B21" s="202" t="s">
        <v>151</v>
      </c>
      <c r="C21" s="113">
        <v>5.6114745848012078</v>
      </c>
      <c r="D21" s="115">
        <v>223</v>
      </c>
      <c r="E21" s="114">
        <v>157</v>
      </c>
      <c r="F21" s="114">
        <v>257</v>
      </c>
      <c r="G21" s="114">
        <v>230</v>
      </c>
      <c r="H21" s="140">
        <v>230</v>
      </c>
      <c r="I21" s="115">
        <v>-7</v>
      </c>
      <c r="J21" s="116">
        <v>-3.0434782608695654</v>
      </c>
    </row>
    <row r="22" spans="1:15" s="110" customFormat="1" ht="24.95" customHeight="1" x14ac:dyDescent="0.2">
      <c r="A22" s="201" t="s">
        <v>152</v>
      </c>
      <c r="B22" s="199" t="s">
        <v>153</v>
      </c>
      <c r="C22" s="113">
        <v>3.1957725213890287</v>
      </c>
      <c r="D22" s="115">
        <v>127</v>
      </c>
      <c r="E22" s="114">
        <v>59</v>
      </c>
      <c r="F22" s="114">
        <v>92</v>
      </c>
      <c r="G22" s="114">
        <v>64</v>
      </c>
      <c r="H22" s="140">
        <v>62</v>
      </c>
      <c r="I22" s="115">
        <v>65</v>
      </c>
      <c r="J22" s="116">
        <v>104.83870967741936</v>
      </c>
    </row>
    <row r="23" spans="1:15" s="110" customFormat="1" ht="24.95" customHeight="1" x14ac:dyDescent="0.2">
      <c r="A23" s="193" t="s">
        <v>154</v>
      </c>
      <c r="B23" s="199" t="s">
        <v>155</v>
      </c>
      <c r="C23" s="113">
        <v>0.83039758429793664</v>
      </c>
      <c r="D23" s="115">
        <v>33</v>
      </c>
      <c r="E23" s="114">
        <v>23</v>
      </c>
      <c r="F23" s="114">
        <v>52</v>
      </c>
      <c r="G23" s="114">
        <v>20</v>
      </c>
      <c r="H23" s="140">
        <v>51</v>
      </c>
      <c r="I23" s="115">
        <v>-18</v>
      </c>
      <c r="J23" s="116">
        <v>-35.294117647058826</v>
      </c>
    </row>
    <row r="24" spans="1:15" s="110" customFormat="1" ht="24.95" customHeight="1" x14ac:dyDescent="0.2">
      <c r="A24" s="193" t="s">
        <v>156</v>
      </c>
      <c r="B24" s="199" t="s">
        <v>221</v>
      </c>
      <c r="C24" s="113">
        <v>5.6618017111222949</v>
      </c>
      <c r="D24" s="115">
        <v>225</v>
      </c>
      <c r="E24" s="114">
        <v>212</v>
      </c>
      <c r="F24" s="114">
        <v>306</v>
      </c>
      <c r="G24" s="114">
        <v>234</v>
      </c>
      <c r="H24" s="140">
        <v>207</v>
      </c>
      <c r="I24" s="115">
        <v>18</v>
      </c>
      <c r="J24" s="116">
        <v>8.695652173913043</v>
      </c>
    </row>
    <row r="25" spans="1:15" s="110" customFormat="1" ht="24.95" customHeight="1" x14ac:dyDescent="0.2">
      <c r="A25" s="193" t="s">
        <v>222</v>
      </c>
      <c r="B25" s="204" t="s">
        <v>159</v>
      </c>
      <c r="C25" s="113">
        <v>7.6245596376446905</v>
      </c>
      <c r="D25" s="115">
        <v>303</v>
      </c>
      <c r="E25" s="114">
        <v>253</v>
      </c>
      <c r="F25" s="114">
        <v>291</v>
      </c>
      <c r="G25" s="114">
        <v>249</v>
      </c>
      <c r="H25" s="140">
        <v>327</v>
      </c>
      <c r="I25" s="115">
        <v>-24</v>
      </c>
      <c r="J25" s="116">
        <v>-7.3394495412844041</v>
      </c>
    </row>
    <row r="26" spans="1:15" s="110" customFormat="1" ht="24.95" customHeight="1" x14ac:dyDescent="0.2">
      <c r="A26" s="201">
        <v>782.78300000000002</v>
      </c>
      <c r="B26" s="203" t="s">
        <v>160</v>
      </c>
      <c r="C26" s="113">
        <v>10.795168595873175</v>
      </c>
      <c r="D26" s="115">
        <v>429</v>
      </c>
      <c r="E26" s="114">
        <v>397</v>
      </c>
      <c r="F26" s="114">
        <v>462</v>
      </c>
      <c r="G26" s="114">
        <v>432</v>
      </c>
      <c r="H26" s="140">
        <v>469</v>
      </c>
      <c r="I26" s="115">
        <v>-40</v>
      </c>
      <c r="J26" s="116">
        <v>-8.5287846481876333</v>
      </c>
    </row>
    <row r="27" spans="1:15" s="110" customFormat="1" ht="24.95" customHeight="1" x14ac:dyDescent="0.2">
      <c r="A27" s="193" t="s">
        <v>161</v>
      </c>
      <c r="B27" s="199" t="s">
        <v>162</v>
      </c>
      <c r="C27" s="113">
        <v>1.4594866633115249</v>
      </c>
      <c r="D27" s="115">
        <v>58</v>
      </c>
      <c r="E27" s="114">
        <v>46</v>
      </c>
      <c r="F27" s="114">
        <v>114</v>
      </c>
      <c r="G27" s="114">
        <v>100</v>
      </c>
      <c r="H27" s="140">
        <v>70</v>
      </c>
      <c r="I27" s="115">
        <v>-12</v>
      </c>
      <c r="J27" s="116">
        <v>-17.142857142857142</v>
      </c>
    </row>
    <row r="28" spans="1:15" s="110" customFormat="1" ht="24.95" customHeight="1" x14ac:dyDescent="0.2">
      <c r="A28" s="193" t="s">
        <v>163</v>
      </c>
      <c r="B28" s="199" t="s">
        <v>164</v>
      </c>
      <c r="C28" s="113">
        <v>2.4660291897332662</v>
      </c>
      <c r="D28" s="115">
        <v>98</v>
      </c>
      <c r="E28" s="114">
        <v>56</v>
      </c>
      <c r="F28" s="114">
        <v>226</v>
      </c>
      <c r="G28" s="114">
        <v>75</v>
      </c>
      <c r="H28" s="140">
        <v>88</v>
      </c>
      <c r="I28" s="115">
        <v>10</v>
      </c>
      <c r="J28" s="116">
        <v>11.363636363636363</v>
      </c>
    </row>
    <row r="29" spans="1:15" s="110" customFormat="1" ht="24.95" customHeight="1" x14ac:dyDescent="0.2">
      <c r="A29" s="193">
        <v>86</v>
      </c>
      <c r="B29" s="199" t="s">
        <v>165</v>
      </c>
      <c r="C29" s="113">
        <v>11.172622043281329</v>
      </c>
      <c r="D29" s="115">
        <v>444</v>
      </c>
      <c r="E29" s="114">
        <v>534</v>
      </c>
      <c r="F29" s="114">
        <v>464</v>
      </c>
      <c r="G29" s="114">
        <v>384</v>
      </c>
      <c r="H29" s="140">
        <v>558</v>
      </c>
      <c r="I29" s="115">
        <v>-114</v>
      </c>
      <c r="J29" s="116">
        <v>-20.43010752688172</v>
      </c>
    </row>
    <row r="30" spans="1:15" s="110" customFormat="1" ht="24.95" customHeight="1" x14ac:dyDescent="0.2">
      <c r="A30" s="193">
        <v>87.88</v>
      </c>
      <c r="B30" s="204" t="s">
        <v>166</v>
      </c>
      <c r="C30" s="113">
        <v>5.3346753900352288</v>
      </c>
      <c r="D30" s="115">
        <v>212</v>
      </c>
      <c r="E30" s="114">
        <v>332</v>
      </c>
      <c r="F30" s="114">
        <v>426</v>
      </c>
      <c r="G30" s="114">
        <v>191</v>
      </c>
      <c r="H30" s="140">
        <v>206</v>
      </c>
      <c r="I30" s="115">
        <v>6</v>
      </c>
      <c r="J30" s="116">
        <v>2.912621359223301</v>
      </c>
    </row>
    <row r="31" spans="1:15" s="110" customFormat="1" ht="24.95" customHeight="1" x14ac:dyDescent="0.2">
      <c r="A31" s="193" t="s">
        <v>167</v>
      </c>
      <c r="B31" s="199" t="s">
        <v>168</v>
      </c>
      <c r="C31" s="113">
        <v>3.0699547055863112</v>
      </c>
      <c r="D31" s="115">
        <v>122</v>
      </c>
      <c r="E31" s="114">
        <v>111</v>
      </c>
      <c r="F31" s="114">
        <v>163</v>
      </c>
      <c r="G31" s="114">
        <v>118</v>
      </c>
      <c r="H31" s="140">
        <v>163</v>
      </c>
      <c r="I31" s="115">
        <v>-41</v>
      </c>
      <c r="J31" s="116">
        <v>-25.153374233128833</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0.55359838953195772</v>
      </c>
      <c r="D34" s="115">
        <v>22</v>
      </c>
      <c r="E34" s="114">
        <v>9</v>
      </c>
      <c r="F34" s="114">
        <v>22</v>
      </c>
      <c r="G34" s="114">
        <v>18</v>
      </c>
      <c r="H34" s="140">
        <v>25</v>
      </c>
      <c r="I34" s="115">
        <v>-3</v>
      </c>
      <c r="J34" s="116">
        <v>-12</v>
      </c>
    </row>
    <row r="35" spans="1:10" s="110" customFormat="1" ht="24.95" customHeight="1" x14ac:dyDescent="0.2">
      <c r="A35" s="292" t="s">
        <v>171</v>
      </c>
      <c r="B35" s="293" t="s">
        <v>172</v>
      </c>
      <c r="C35" s="113">
        <v>20.105686965274284</v>
      </c>
      <c r="D35" s="115">
        <v>799</v>
      </c>
      <c r="E35" s="114">
        <v>530</v>
      </c>
      <c r="F35" s="114">
        <v>1193</v>
      </c>
      <c r="G35" s="114">
        <v>838</v>
      </c>
      <c r="H35" s="140">
        <v>951</v>
      </c>
      <c r="I35" s="115">
        <v>-152</v>
      </c>
      <c r="J35" s="116">
        <v>-15.983175604626709</v>
      </c>
    </row>
    <row r="36" spans="1:10" s="110" customFormat="1" ht="24.95" customHeight="1" x14ac:dyDescent="0.2">
      <c r="A36" s="294" t="s">
        <v>173</v>
      </c>
      <c r="B36" s="295" t="s">
        <v>174</v>
      </c>
      <c r="C36" s="125">
        <v>79.340714645193756</v>
      </c>
      <c r="D36" s="143">
        <v>3153</v>
      </c>
      <c r="E36" s="144">
        <v>2951</v>
      </c>
      <c r="F36" s="144">
        <v>3859</v>
      </c>
      <c r="G36" s="144">
        <v>2970</v>
      </c>
      <c r="H36" s="145">
        <v>3382</v>
      </c>
      <c r="I36" s="143">
        <v>-229</v>
      </c>
      <c r="J36" s="146">
        <v>-6.7711413364872852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3974</v>
      </c>
      <c r="F11" s="264">
        <v>3490</v>
      </c>
      <c r="G11" s="264">
        <v>5074</v>
      </c>
      <c r="H11" s="264">
        <v>3826</v>
      </c>
      <c r="I11" s="265">
        <v>4358</v>
      </c>
      <c r="J11" s="263">
        <v>-384</v>
      </c>
      <c r="K11" s="266">
        <v>-8.8113813675998163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29.114242576748868</v>
      </c>
      <c r="E13" s="115">
        <v>1157</v>
      </c>
      <c r="F13" s="114">
        <v>1139</v>
      </c>
      <c r="G13" s="114">
        <v>1218</v>
      </c>
      <c r="H13" s="114">
        <v>1215</v>
      </c>
      <c r="I13" s="140">
        <v>1239</v>
      </c>
      <c r="J13" s="115">
        <v>-82</v>
      </c>
      <c r="K13" s="116">
        <v>-6.6182405165456011</v>
      </c>
    </row>
    <row r="14" spans="1:15" ht="15.95" customHeight="1" x14ac:dyDescent="0.2">
      <c r="A14" s="306" t="s">
        <v>230</v>
      </c>
      <c r="B14" s="307"/>
      <c r="C14" s="308"/>
      <c r="D14" s="113">
        <v>52.84348263714142</v>
      </c>
      <c r="E14" s="115">
        <v>2100</v>
      </c>
      <c r="F14" s="114">
        <v>1777</v>
      </c>
      <c r="G14" s="114">
        <v>3114</v>
      </c>
      <c r="H14" s="114">
        <v>2084</v>
      </c>
      <c r="I14" s="140">
        <v>2442</v>
      </c>
      <c r="J14" s="115">
        <v>-342</v>
      </c>
      <c r="K14" s="116">
        <v>-14.004914004914005</v>
      </c>
    </row>
    <row r="15" spans="1:15" ht="15.95" customHeight="1" x14ac:dyDescent="0.2">
      <c r="A15" s="306" t="s">
        <v>231</v>
      </c>
      <c r="B15" s="307"/>
      <c r="C15" s="308"/>
      <c r="D15" s="113">
        <v>7.7252138902868648</v>
      </c>
      <c r="E15" s="115">
        <v>307</v>
      </c>
      <c r="F15" s="114">
        <v>256</v>
      </c>
      <c r="G15" s="114">
        <v>287</v>
      </c>
      <c r="H15" s="114">
        <v>252</v>
      </c>
      <c r="I15" s="140">
        <v>296</v>
      </c>
      <c r="J15" s="115">
        <v>11</v>
      </c>
      <c r="K15" s="116">
        <v>3.7162162162162162</v>
      </c>
    </row>
    <row r="16" spans="1:15" ht="15.95" customHeight="1" x14ac:dyDescent="0.2">
      <c r="A16" s="306" t="s">
        <v>232</v>
      </c>
      <c r="B16" s="307"/>
      <c r="C16" s="308"/>
      <c r="D16" s="113">
        <v>9.6376446904881732</v>
      </c>
      <c r="E16" s="115">
        <v>383</v>
      </c>
      <c r="F16" s="114">
        <v>289</v>
      </c>
      <c r="G16" s="114">
        <v>342</v>
      </c>
      <c r="H16" s="114">
        <v>272</v>
      </c>
      <c r="I16" s="140">
        <v>374</v>
      </c>
      <c r="J16" s="115">
        <v>9</v>
      </c>
      <c r="K16" s="116">
        <v>2.4064171122994651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0.5787619526925013</v>
      </c>
      <c r="E18" s="115">
        <v>23</v>
      </c>
      <c r="F18" s="114">
        <v>8</v>
      </c>
      <c r="G18" s="114">
        <v>21</v>
      </c>
      <c r="H18" s="114">
        <v>18</v>
      </c>
      <c r="I18" s="140">
        <v>25</v>
      </c>
      <c r="J18" s="115">
        <v>-2</v>
      </c>
      <c r="K18" s="116">
        <v>-8</v>
      </c>
    </row>
    <row r="19" spans="1:11" ht="14.1" customHeight="1" x14ac:dyDescent="0.2">
      <c r="A19" s="306" t="s">
        <v>235</v>
      </c>
      <c r="B19" s="307" t="s">
        <v>236</v>
      </c>
      <c r="C19" s="308"/>
      <c r="D19" s="113">
        <v>0.25163563160543534</v>
      </c>
      <c r="E19" s="115">
        <v>10</v>
      </c>
      <c r="F19" s="114">
        <v>3</v>
      </c>
      <c r="G19" s="114">
        <v>5</v>
      </c>
      <c r="H19" s="114">
        <v>9</v>
      </c>
      <c r="I19" s="140">
        <v>13</v>
      </c>
      <c r="J19" s="115">
        <v>-3</v>
      </c>
      <c r="K19" s="116">
        <v>-23.076923076923077</v>
      </c>
    </row>
    <row r="20" spans="1:11" ht="14.1" customHeight="1" x14ac:dyDescent="0.2">
      <c r="A20" s="306">
        <v>12</v>
      </c>
      <c r="B20" s="307" t="s">
        <v>237</v>
      </c>
      <c r="C20" s="308"/>
      <c r="D20" s="113">
        <v>1.3588324106693508</v>
      </c>
      <c r="E20" s="115">
        <v>54</v>
      </c>
      <c r="F20" s="114">
        <v>20</v>
      </c>
      <c r="G20" s="114">
        <v>39</v>
      </c>
      <c r="H20" s="114">
        <v>78</v>
      </c>
      <c r="I20" s="140">
        <v>85</v>
      </c>
      <c r="J20" s="115">
        <v>-31</v>
      </c>
      <c r="K20" s="116">
        <v>-36.470588235294116</v>
      </c>
    </row>
    <row r="21" spans="1:11" ht="14.1" customHeight="1" x14ac:dyDescent="0.2">
      <c r="A21" s="306">
        <v>21</v>
      </c>
      <c r="B21" s="307" t="s">
        <v>238</v>
      </c>
      <c r="C21" s="308"/>
      <c r="D21" s="113">
        <v>0.15098137896326119</v>
      </c>
      <c r="E21" s="115">
        <v>6</v>
      </c>
      <c r="F21" s="114" t="s">
        <v>513</v>
      </c>
      <c r="G21" s="114">
        <v>4</v>
      </c>
      <c r="H21" s="114" t="s">
        <v>513</v>
      </c>
      <c r="I21" s="140">
        <v>8</v>
      </c>
      <c r="J21" s="115">
        <v>-2</v>
      </c>
      <c r="K21" s="116">
        <v>-25</v>
      </c>
    </row>
    <row r="22" spans="1:11" ht="14.1" customHeight="1" x14ac:dyDescent="0.2">
      <c r="A22" s="306">
        <v>22</v>
      </c>
      <c r="B22" s="307" t="s">
        <v>239</v>
      </c>
      <c r="C22" s="308"/>
      <c r="D22" s="113">
        <v>1.7111222949169602</v>
      </c>
      <c r="E22" s="115">
        <v>68</v>
      </c>
      <c r="F22" s="114">
        <v>55</v>
      </c>
      <c r="G22" s="114">
        <v>155</v>
      </c>
      <c r="H22" s="114">
        <v>104</v>
      </c>
      <c r="I22" s="140">
        <v>94</v>
      </c>
      <c r="J22" s="115">
        <v>-26</v>
      </c>
      <c r="K22" s="116">
        <v>-27.659574468085108</v>
      </c>
    </row>
    <row r="23" spans="1:11" ht="14.1" customHeight="1" x14ac:dyDescent="0.2">
      <c r="A23" s="306">
        <v>23</v>
      </c>
      <c r="B23" s="307" t="s">
        <v>240</v>
      </c>
      <c r="C23" s="308"/>
      <c r="D23" s="113">
        <v>0.35228988424760949</v>
      </c>
      <c r="E23" s="115">
        <v>14</v>
      </c>
      <c r="F23" s="114">
        <v>24</v>
      </c>
      <c r="G23" s="114">
        <v>22</v>
      </c>
      <c r="H23" s="114">
        <v>10</v>
      </c>
      <c r="I23" s="140">
        <v>34</v>
      </c>
      <c r="J23" s="115">
        <v>-20</v>
      </c>
      <c r="K23" s="116">
        <v>-58.823529411764703</v>
      </c>
    </row>
    <row r="24" spans="1:11" ht="14.1" customHeight="1" x14ac:dyDescent="0.2">
      <c r="A24" s="306">
        <v>24</v>
      </c>
      <c r="B24" s="307" t="s">
        <v>241</v>
      </c>
      <c r="C24" s="308"/>
      <c r="D24" s="113">
        <v>4.7055863110216407</v>
      </c>
      <c r="E24" s="115">
        <v>187</v>
      </c>
      <c r="F24" s="114">
        <v>156</v>
      </c>
      <c r="G24" s="114">
        <v>222</v>
      </c>
      <c r="H24" s="114">
        <v>153</v>
      </c>
      <c r="I24" s="140">
        <v>228</v>
      </c>
      <c r="J24" s="115">
        <v>-41</v>
      </c>
      <c r="K24" s="116">
        <v>-17.982456140350877</v>
      </c>
    </row>
    <row r="25" spans="1:11" ht="14.1" customHeight="1" x14ac:dyDescent="0.2">
      <c r="A25" s="306">
        <v>25</v>
      </c>
      <c r="B25" s="307" t="s">
        <v>242</v>
      </c>
      <c r="C25" s="308"/>
      <c r="D25" s="113">
        <v>4.5042778057372921</v>
      </c>
      <c r="E25" s="115">
        <v>179</v>
      </c>
      <c r="F25" s="114">
        <v>136</v>
      </c>
      <c r="G25" s="114">
        <v>287</v>
      </c>
      <c r="H25" s="114">
        <v>180</v>
      </c>
      <c r="I25" s="140">
        <v>238</v>
      </c>
      <c r="J25" s="115">
        <v>-59</v>
      </c>
      <c r="K25" s="116">
        <v>-24.789915966386555</v>
      </c>
    </row>
    <row r="26" spans="1:11" ht="14.1" customHeight="1" x14ac:dyDescent="0.2">
      <c r="A26" s="306">
        <v>26</v>
      </c>
      <c r="B26" s="307" t="s">
        <v>243</v>
      </c>
      <c r="C26" s="308"/>
      <c r="D26" s="113">
        <v>2.692501258178158</v>
      </c>
      <c r="E26" s="115">
        <v>107</v>
      </c>
      <c r="F26" s="114">
        <v>69</v>
      </c>
      <c r="G26" s="114">
        <v>194</v>
      </c>
      <c r="H26" s="114">
        <v>116</v>
      </c>
      <c r="I26" s="140">
        <v>131</v>
      </c>
      <c r="J26" s="115">
        <v>-24</v>
      </c>
      <c r="K26" s="116">
        <v>-18.320610687022899</v>
      </c>
    </row>
    <row r="27" spans="1:11" ht="14.1" customHeight="1" x14ac:dyDescent="0.2">
      <c r="A27" s="306">
        <v>27</v>
      </c>
      <c r="B27" s="307" t="s">
        <v>244</v>
      </c>
      <c r="C27" s="308"/>
      <c r="D27" s="113">
        <v>2.0130850528434827</v>
      </c>
      <c r="E27" s="115">
        <v>80</v>
      </c>
      <c r="F27" s="114">
        <v>43</v>
      </c>
      <c r="G27" s="114">
        <v>43</v>
      </c>
      <c r="H27" s="114">
        <v>45</v>
      </c>
      <c r="I27" s="140">
        <v>39</v>
      </c>
      <c r="J27" s="115">
        <v>41</v>
      </c>
      <c r="K27" s="116">
        <v>105.12820512820512</v>
      </c>
    </row>
    <row r="28" spans="1:11" ht="14.1" customHeight="1" x14ac:dyDescent="0.2">
      <c r="A28" s="306">
        <v>28</v>
      </c>
      <c r="B28" s="307" t="s">
        <v>245</v>
      </c>
      <c r="C28" s="308"/>
      <c r="D28" s="113">
        <v>0.50327126321087068</v>
      </c>
      <c r="E28" s="115">
        <v>20</v>
      </c>
      <c r="F28" s="114">
        <v>13</v>
      </c>
      <c r="G28" s="114">
        <v>15</v>
      </c>
      <c r="H28" s="114">
        <v>10</v>
      </c>
      <c r="I28" s="140">
        <v>18</v>
      </c>
      <c r="J28" s="115">
        <v>2</v>
      </c>
      <c r="K28" s="116">
        <v>11.111111111111111</v>
      </c>
    </row>
    <row r="29" spans="1:11" ht="14.1" customHeight="1" x14ac:dyDescent="0.2">
      <c r="A29" s="306">
        <v>29</v>
      </c>
      <c r="B29" s="307" t="s">
        <v>246</v>
      </c>
      <c r="C29" s="308"/>
      <c r="D29" s="113">
        <v>4.0261701056869654</v>
      </c>
      <c r="E29" s="115">
        <v>160</v>
      </c>
      <c r="F29" s="114">
        <v>149</v>
      </c>
      <c r="G29" s="114">
        <v>198</v>
      </c>
      <c r="H29" s="114">
        <v>167</v>
      </c>
      <c r="I29" s="140">
        <v>127</v>
      </c>
      <c r="J29" s="115">
        <v>33</v>
      </c>
      <c r="K29" s="116">
        <v>25.984251968503937</v>
      </c>
    </row>
    <row r="30" spans="1:11" ht="14.1" customHeight="1" x14ac:dyDescent="0.2">
      <c r="A30" s="306" t="s">
        <v>247</v>
      </c>
      <c r="B30" s="307" t="s">
        <v>248</v>
      </c>
      <c r="C30" s="308"/>
      <c r="D30" s="113">
        <v>1.509813789632612</v>
      </c>
      <c r="E30" s="115">
        <v>60</v>
      </c>
      <c r="F30" s="114">
        <v>90</v>
      </c>
      <c r="G30" s="114" t="s">
        <v>513</v>
      </c>
      <c r="H30" s="114" t="s">
        <v>513</v>
      </c>
      <c r="I30" s="140">
        <v>48</v>
      </c>
      <c r="J30" s="115">
        <v>12</v>
      </c>
      <c r="K30" s="116">
        <v>25</v>
      </c>
    </row>
    <row r="31" spans="1:11" ht="14.1" customHeight="1" x14ac:dyDescent="0.2">
      <c r="A31" s="306" t="s">
        <v>249</v>
      </c>
      <c r="B31" s="307" t="s">
        <v>250</v>
      </c>
      <c r="C31" s="308"/>
      <c r="D31" s="113">
        <v>2.3653749370910919</v>
      </c>
      <c r="E31" s="115">
        <v>94</v>
      </c>
      <c r="F31" s="114">
        <v>56</v>
      </c>
      <c r="G31" s="114">
        <v>119</v>
      </c>
      <c r="H31" s="114">
        <v>106</v>
      </c>
      <c r="I31" s="140">
        <v>76</v>
      </c>
      <c r="J31" s="115">
        <v>18</v>
      </c>
      <c r="K31" s="116">
        <v>23.684210526315791</v>
      </c>
    </row>
    <row r="32" spans="1:11" ht="14.1" customHeight="1" x14ac:dyDescent="0.2">
      <c r="A32" s="306">
        <v>31</v>
      </c>
      <c r="B32" s="307" t="s">
        <v>251</v>
      </c>
      <c r="C32" s="308"/>
      <c r="D32" s="113">
        <v>0.60392551585304477</v>
      </c>
      <c r="E32" s="115">
        <v>24</v>
      </c>
      <c r="F32" s="114">
        <v>14</v>
      </c>
      <c r="G32" s="114">
        <v>26</v>
      </c>
      <c r="H32" s="114">
        <v>25</v>
      </c>
      <c r="I32" s="140">
        <v>35</v>
      </c>
      <c r="J32" s="115">
        <v>-11</v>
      </c>
      <c r="K32" s="116">
        <v>-31.428571428571427</v>
      </c>
    </row>
    <row r="33" spans="1:11" ht="14.1" customHeight="1" x14ac:dyDescent="0.2">
      <c r="A33" s="306">
        <v>32</v>
      </c>
      <c r="B33" s="307" t="s">
        <v>252</v>
      </c>
      <c r="C33" s="308"/>
      <c r="D33" s="113">
        <v>4.1016607951685957</v>
      </c>
      <c r="E33" s="115">
        <v>163</v>
      </c>
      <c r="F33" s="114">
        <v>74</v>
      </c>
      <c r="G33" s="114">
        <v>144</v>
      </c>
      <c r="H33" s="114">
        <v>129</v>
      </c>
      <c r="I33" s="140">
        <v>128</v>
      </c>
      <c r="J33" s="115">
        <v>35</v>
      </c>
      <c r="K33" s="116">
        <v>27.34375</v>
      </c>
    </row>
    <row r="34" spans="1:11" ht="14.1" customHeight="1" x14ac:dyDescent="0.2">
      <c r="A34" s="306">
        <v>33</v>
      </c>
      <c r="B34" s="307" t="s">
        <v>253</v>
      </c>
      <c r="C34" s="308"/>
      <c r="D34" s="113">
        <v>1.7111222949169602</v>
      </c>
      <c r="E34" s="115">
        <v>68</v>
      </c>
      <c r="F34" s="114">
        <v>26</v>
      </c>
      <c r="G34" s="114">
        <v>81</v>
      </c>
      <c r="H34" s="114">
        <v>54</v>
      </c>
      <c r="I34" s="140">
        <v>59</v>
      </c>
      <c r="J34" s="115">
        <v>9</v>
      </c>
      <c r="K34" s="116">
        <v>15.254237288135593</v>
      </c>
    </row>
    <row r="35" spans="1:11" ht="14.1" customHeight="1" x14ac:dyDescent="0.2">
      <c r="A35" s="306">
        <v>34</v>
      </c>
      <c r="B35" s="307" t="s">
        <v>254</v>
      </c>
      <c r="C35" s="308"/>
      <c r="D35" s="113">
        <v>1.937594363361852</v>
      </c>
      <c r="E35" s="115">
        <v>77</v>
      </c>
      <c r="F35" s="114">
        <v>44</v>
      </c>
      <c r="G35" s="114">
        <v>104</v>
      </c>
      <c r="H35" s="114">
        <v>50</v>
      </c>
      <c r="I35" s="140">
        <v>70</v>
      </c>
      <c r="J35" s="115">
        <v>7</v>
      </c>
      <c r="K35" s="116">
        <v>10</v>
      </c>
    </row>
    <row r="36" spans="1:11" ht="14.1" customHeight="1" x14ac:dyDescent="0.2">
      <c r="A36" s="306">
        <v>41</v>
      </c>
      <c r="B36" s="307" t="s">
        <v>255</v>
      </c>
      <c r="C36" s="308"/>
      <c r="D36" s="113">
        <v>2.3653749370910919</v>
      </c>
      <c r="E36" s="115">
        <v>94</v>
      </c>
      <c r="F36" s="114">
        <v>71</v>
      </c>
      <c r="G36" s="114">
        <v>67</v>
      </c>
      <c r="H36" s="114">
        <v>45</v>
      </c>
      <c r="I36" s="140">
        <v>62</v>
      </c>
      <c r="J36" s="115">
        <v>32</v>
      </c>
      <c r="K36" s="116">
        <v>51.612903225806448</v>
      </c>
    </row>
    <row r="37" spans="1:11" ht="14.1" customHeight="1" x14ac:dyDescent="0.2">
      <c r="A37" s="306">
        <v>42</v>
      </c>
      <c r="B37" s="307" t="s">
        <v>256</v>
      </c>
      <c r="C37" s="308"/>
      <c r="D37" s="113" t="s">
        <v>513</v>
      </c>
      <c r="E37" s="115" t="s">
        <v>513</v>
      </c>
      <c r="F37" s="114">
        <v>0</v>
      </c>
      <c r="G37" s="114">
        <v>11</v>
      </c>
      <c r="H37" s="114">
        <v>4</v>
      </c>
      <c r="I37" s="140" t="s">
        <v>513</v>
      </c>
      <c r="J37" s="115" t="s">
        <v>513</v>
      </c>
      <c r="K37" s="116" t="s">
        <v>513</v>
      </c>
    </row>
    <row r="38" spans="1:11" ht="14.1" customHeight="1" x14ac:dyDescent="0.2">
      <c r="A38" s="306">
        <v>43</v>
      </c>
      <c r="B38" s="307" t="s">
        <v>257</v>
      </c>
      <c r="C38" s="308"/>
      <c r="D38" s="113">
        <v>1.887267237040765</v>
      </c>
      <c r="E38" s="115">
        <v>75</v>
      </c>
      <c r="F38" s="114">
        <v>57</v>
      </c>
      <c r="G38" s="114">
        <v>99</v>
      </c>
      <c r="H38" s="114">
        <v>60</v>
      </c>
      <c r="I38" s="140">
        <v>60</v>
      </c>
      <c r="J38" s="115">
        <v>15</v>
      </c>
      <c r="K38" s="116">
        <v>25</v>
      </c>
    </row>
    <row r="39" spans="1:11" ht="14.1" customHeight="1" x14ac:dyDescent="0.2">
      <c r="A39" s="306">
        <v>51</v>
      </c>
      <c r="B39" s="307" t="s">
        <v>258</v>
      </c>
      <c r="C39" s="308"/>
      <c r="D39" s="113">
        <v>8.1026673376950171</v>
      </c>
      <c r="E39" s="115">
        <v>322</v>
      </c>
      <c r="F39" s="114">
        <v>337</v>
      </c>
      <c r="G39" s="114">
        <v>392</v>
      </c>
      <c r="H39" s="114">
        <v>372</v>
      </c>
      <c r="I39" s="140">
        <v>446</v>
      </c>
      <c r="J39" s="115">
        <v>-124</v>
      </c>
      <c r="K39" s="116">
        <v>-27.802690582959642</v>
      </c>
    </row>
    <row r="40" spans="1:11" ht="14.1" customHeight="1" x14ac:dyDescent="0.2">
      <c r="A40" s="306" t="s">
        <v>259</v>
      </c>
      <c r="B40" s="307" t="s">
        <v>260</v>
      </c>
      <c r="C40" s="308"/>
      <c r="D40" s="113">
        <v>7.5490689481630602</v>
      </c>
      <c r="E40" s="115">
        <v>300</v>
      </c>
      <c r="F40" s="114">
        <v>310</v>
      </c>
      <c r="G40" s="114">
        <v>353</v>
      </c>
      <c r="H40" s="114">
        <v>337</v>
      </c>
      <c r="I40" s="140">
        <v>411</v>
      </c>
      <c r="J40" s="115">
        <v>-111</v>
      </c>
      <c r="K40" s="116">
        <v>-27.007299270072991</v>
      </c>
    </row>
    <row r="41" spans="1:11" ht="14.1" customHeight="1" x14ac:dyDescent="0.2">
      <c r="A41" s="306"/>
      <c r="B41" s="307" t="s">
        <v>261</v>
      </c>
      <c r="C41" s="308"/>
      <c r="D41" s="113">
        <v>6.2405636638147959</v>
      </c>
      <c r="E41" s="115">
        <v>248</v>
      </c>
      <c r="F41" s="114">
        <v>245</v>
      </c>
      <c r="G41" s="114">
        <v>296</v>
      </c>
      <c r="H41" s="114">
        <v>287</v>
      </c>
      <c r="I41" s="140">
        <v>369</v>
      </c>
      <c r="J41" s="115">
        <v>-121</v>
      </c>
      <c r="K41" s="116">
        <v>-32.791327913279133</v>
      </c>
    </row>
    <row r="42" spans="1:11" ht="14.1" customHeight="1" x14ac:dyDescent="0.2">
      <c r="A42" s="306">
        <v>52</v>
      </c>
      <c r="B42" s="307" t="s">
        <v>262</v>
      </c>
      <c r="C42" s="308"/>
      <c r="D42" s="113">
        <v>4.9572219426270756</v>
      </c>
      <c r="E42" s="115">
        <v>197</v>
      </c>
      <c r="F42" s="114">
        <v>149</v>
      </c>
      <c r="G42" s="114">
        <v>231</v>
      </c>
      <c r="H42" s="114">
        <v>265</v>
      </c>
      <c r="I42" s="140">
        <v>208</v>
      </c>
      <c r="J42" s="115">
        <v>-11</v>
      </c>
      <c r="K42" s="116">
        <v>-5.2884615384615383</v>
      </c>
    </row>
    <row r="43" spans="1:11" ht="14.1" customHeight="1" x14ac:dyDescent="0.2">
      <c r="A43" s="306" t="s">
        <v>263</v>
      </c>
      <c r="B43" s="307" t="s">
        <v>264</v>
      </c>
      <c r="C43" s="308"/>
      <c r="D43" s="113">
        <v>3.7493709109209865</v>
      </c>
      <c r="E43" s="115">
        <v>149</v>
      </c>
      <c r="F43" s="114">
        <v>116</v>
      </c>
      <c r="G43" s="114">
        <v>175</v>
      </c>
      <c r="H43" s="114">
        <v>211</v>
      </c>
      <c r="I43" s="140">
        <v>157</v>
      </c>
      <c r="J43" s="115">
        <v>-8</v>
      </c>
      <c r="K43" s="116">
        <v>-5.0955414012738851</v>
      </c>
    </row>
    <row r="44" spans="1:11" ht="14.1" customHeight="1" x14ac:dyDescent="0.2">
      <c r="A44" s="306">
        <v>53</v>
      </c>
      <c r="B44" s="307" t="s">
        <v>265</v>
      </c>
      <c r="C44" s="308"/>
      <c r="D44" s="113">
        <v>0.67941620533467539</v>
      </c>
      <c r="E44" s="115">
        <v>27</v>
      </c>
      <c r="F44" s="114">
        <v>26</v>
      </c>
      <c r="G44" s="114">
        <v>38</v>
      </c>
      <c r="H44" s="114">
        <v>35</v>
      </c>
      <c r="I44" s="140">
        <v>24</v>
      </c>
      <c r="J44" s="115">
        <v>3</v>
      </c>
      <c r="K44" s="116">
        <v>12.5</v>
      </c>
    </row>
    <row r="45" spans="1:11" ht="14.1" customHeight="1" x14ac:dyDescent="0.2">
      <c r="A45" s="306" t="s">
        <v>266</v>
      </c>
      <c r="B45" s="307" t="s">
        <v>267</v>
      </c>
      <c r="C45" s="308"/>
      <c r="D45" s="113">
        <v>0.67941620533467539</v>
      </c>
      <c r="E45" s="115">
        <v>27</v>
      </c>
      <c r="F45" s="114">
        <v>26</v>
      </c>
      <c r="G45" s="114">
        <v>38</v>
      </c>
      <c r="H45" s="114">
        <v>35</v>
      </c>
      <c r="I45" s="140">
        <v>24</v>
      </c>
      <c r="J45" s="115">
        <v>3</v>
      </c>
      <c r="K45" s="116">
        <v>12.5</v>
      </c>
    </row>
    <row r="46" spans="1:11" ht="14.1" customHeight="1" x14ac:dyDescent="0.2">
      <c r="A46" s="306">
        <v>54</v>
      </c>
      <c r="B46" s="307" t="s">
        <v>268</v>
      </c>
      <c r="C46" s="308"/>
      <c r="D46" s="113">
        <v>4.3029693004529443</v>
      </c>
      <c r="E46" s="115">
        <v>171</v>
      </c>
      <c r="F46" s="114">
        <v>116</v>
      </c>
      <c r="G46" s="114">
        <v>177</v>
      </c>
      <c r="H46" s="114">
        <v>142</v>
      </c>
      <c r="I46" s="140">
        <v>181</v>
      </c>
      <c r="J46" s="115">
        <v>-10</v>
      </c>
      <c r="K46" s="116">
        <v>-5.5248618784530388</v>
      </c>
    </row>
    <row r="47" spans="1:11" ht="14.1" customHeight="1" x14ac:dyDescent="0.2">
      <c r="A47" s="306">
        <v>61</v>
      </c>
      <c r="B47" s="307" t="s">
        <v>269</v>
      </c>
      <c r="C47" s="308"/>
      <c r="D47" s="113">
        <v>1.7362858580775038</v>
      </c>
      <c r="E47" s="115">
        <v>69</v>
      </c>
      <c r="F47" s="114">
        <v>30</v>
      </c>
      <c r="G47" s="114">
        <v>68</v>
      </c>
      <c r="H47" s="114">
        <v>53</v>
      </c>
      <c r="I47" s="140">
        <v>48</v>
      </c>
      <c r="J47" s="115">
        <v>21</v>
      </c>
      <c r="K47" s="116">
        <v>43.75</v>
      </c>
    </row>
    <row r="48" spans="1:11" ht="14.1" customHeight="1" x14ac:dyDescent="0.2">
      <c r="A48" s="306">
        <v>62</v>
      </c>
      <c r="B48" s="307" t="s">
        <v>270</v>
      </c>
      <c r="C48" s="308"/>
      <c r="D48" s="113">
        <v>9.2350276799194759</v>
      </c>
      <c r="E48" s="115">
        <v>367</v>
      </c>
      <c r="F48" s="114">
        <v>386</v>
      </c>
      <c r="G48" s="114">
        <v>449</v>
      </c>
      <c r="H48" s="114">
        <v>374</v>
      </c>
      <c r="I48" s="140">
        <v>392</v>
      </c>
      <c r="J48" s="115">
        <v>-25</v>
      </c>
      <c r="K48" s="116">
        <v>-6.3775510204081636</v>
      </c>
    </row>
    <row r="49" spans="1:11" ht="14.1" customHeight="1" x14ac:dyDescent="0.2">
      <c r="A49" s="306">
        <v>63</v>
      </c>
      <c r="B49" s="307" t="s">
        <v>271</v>
      </c>
      <c r="C49" s="308"/>
      <c r="D49" s="113">
        <v>3.3719174635128333</v>
      </c>
      <c r="E49" s="115">
        <v>134</v>
      </c>
      <c r="F49" s="114">
        <v>99</v>
      </c>
      <c r="G49" s="114">
        <v>185</v>
      </c>
      <c r="H49" s="114">
        <v>141</v>
      </c>
      <c r="I49" s="140">
        <v>158</v>
      </c>
      <c r="J49" s="115">
        <v>-24</v>
      </c>
      <c r="K49" s="116">
        <v>-15.189873417721518</v>
      </c>
    </row>
    <row r="50" spans="1:11" ht="14.1" customHeight="1" x14ac:dyDescent="0.2">
      <c r="A50" s="306" t="s">
        <v>272</v>
      </c>
      <c r="B50" s="307" t="s">
        <v>273</v>
      </c>
      <c r="C50" s="308"/>
      <c r="D50" s="113">
        <v>0.42778057372924005</v>
      </c>
      <c r="E50" s="115">
        <v>17</v>
      </c>
      <c r="F50" s="114">
        <v>16</v>
      </c>
      <c r="G50" s="114">
        <v>38</v>
      </c>
      <c r="H50" s="114">
        <v>12</v>
      </c>
      <c r="I50" s="140">
        <v>19</v>
      </c>
      <c r="J50" s="115">
        <v>-2</v>
      </c>
      <c r="K50" s="116">
        <v>-10.526315789473685</v>
      </c>
    </row>
    <row r="51" spans="1:11" ht="14.1" customHeight="1" x14ac:dyDescent="0.2">
      <c r="A51" s="306" t="s">
        <v>274</v>
      </c>
      <c r="B51" s="307" t="s">
        <v>275</v>
      </c>
      <c r="C51" s="308"/>
      <c r="D51" s="113">
        <v>2.7931555108203323</v>
      </c>
      <c r="E51" s="115">
        <v>111</v>
      </c>
      <c r="F51" s="114">
        <v>75</v>
      </c>
      <c r="G51" s="114">
        <v>134</v>
      </c>
      <c r="H51" s="114">
        <v>119</v>
      </c>
      <c r="I51" s="140">
        <v>123</v>
      </c>
      <c r="J51" s="115">
        <v>-12</v>
      </c>
      <c r="K51" s="116">
        <v>-9.7560975609756095</v>
      </c>
    </row>
    <row r="52" spans="1:11" ht="14.1" customHeight="1" x14ac:dyDescent="0.2">
      <c r="A52" s="306">
        <v>71</v>
      </c>
      <c r="B52" s="307" t="s">
        <v>276</v>
      </c>
      <c r="C52" s="308"/>
      <c r="D52" s="113">
        <v>8.5807750377453456</v>
      </c>
      <c r="E52" s="115">
        <v>341</v>
      </c>
      <c r="F52" s="114">
        <v>211</v>
      </c>
      <c r="G52" s="114">
        <v>371</v>
      </c>
      <c r="H52" s="114">
        <v>343</v>
      </c>
      <c r="I52" s="140">
        <v>320</v>
      </c>
      <c r="J52" s="115">
        <v>21</v>
      </c>
      <c r="K52" s="116">
        <v>6.5625</v>
      </c>
    </row>
    <row r="53" spans="1:11" ht="14.1" customHeight="1" x14ac:dyDescent="0.2">
      <c r="A53" s="306" t="s">
        <v>277</v>
      </c>
      <c r="B53" s="307" t="s">
        <v>278</v>
      </c>
      <c r="C53" s="308"/>
      <c r="D53" s="113">
        <v>2.692501258178158</v>
      </c>
      <c r="E53" s="115">
        <v>107</v>
      </c>
      <c r="F53" s="114">
        <v>72</v>
      </c>
      <c r="G53" s="114">
        <v>119</v>
      </c>
      <c r="H53" s="114">
        <v>99</v>
      </c>
      <c r="I53" s="140">
        <v>103</v>
      </c>
      <c r="J53" s="115">
        <v>4</v>
      </c>
      <c r="K53" s="116">
        <v>3.883495145631068</v>
      </c>
    </row>
    <row r="54" spans="1:11" ht="14.1" customHeight="1" x14ac:dyDescent="0.2">
      <c r="A54" s="306" t="s">
        <v>279</v>
      </c>
      <c r="B54" s="307" t="s">
        <v>280</v>
      </c>
      <c r="C54" s="308"/>
      <c r="D54" s="113">
        <v>5.2591847005535985</v>
      </c>
      <c r="E54" s="115">
        <v>209</v>
      </c>
      <c r="F54" s="114">
        <v>123</v>
      </c>
      <c r="G54" s="114">
        <v>232</v>
      </c>
      <c r="H54" s="114">
        <v>224</v>
      </c>
      <c r="I54" s="140">
        <v>196</v>
      </c>
      <c r="J54" s="115">
        <v>13</v>
      </c>
      <c r="K54" s="116">
        <v>6.6326530612244898</v>
      </c>
    </row>
    <row r="55" spans="1:11" ht="14.1" customHeight="1" x14ac:dyDescent="0.2">
      <c r="A55" s="306">
        <v>72</v>
      </c>
      <c r="B55" s="307" t="s">
        <v>281</v>
      </c>
      <c r="C55" s="308"/>
      <c r="D55" s="113">
        <v>1.560140915953699</v>
      </c>
      <c r="E55" s="115">
        <v>62</v>
      </c>
      <c r="F55" s="114">
        <v>44</v>
      </c>
      <c r="G55" s="114">
        <v>83</v>
      </c>
      <c r="H55" s="114">
        <v>58</v>
      </c>
      <c r="I55" s="140">
        <v>69</v>
      </c>
      <c r="J55" s="115">
        <v>-7</v>
      </c>
      <c r="K55" s="116">
        <v>-10.144927536231885</v>
      </c>
    </row>
    <row r="56" spans="1:11" ht="14.1" customHeight="1" x14ac:dyDescent="0.2">
      <c r="A56" s="306" t="s">
        <v>282</v>
      </c>
      <c r="B56" s="307" t="s">
        <v>283</v>
      </c>
      <c r="C56" s="308"/>
      <c r="D56" s="113">
        <v>0.50327126321087068</v>
      </c>
      <c r="E56" s="115">
        <v>20</v>
      </c>
      <c r="F56" s="114">
        <v>18</v>
      </c>
      <c r="G56" s="114">
        <v>39</v>
      </c>
      <c r="H56" s="114">
        <v>12</v>
      </c>
      <c r="I56" s="140">
        <v>40</v>
      </c>
      <c r="J56" s="115">
        <v>-20</v>
      </c>
      <c r="K56" s="116">
        <v>-50</v>
      </c>
    </row>
    <row r="57" spans="1:11" ht="14.1" customHeight="1" x14ac:dyDescent="0.2">
      <c r="A57" s="306" t="s">
        <v>284</v>
      </c>
      <c r="B57" s="307" t="s">
        <v>285</v>
      </c>
      <c r="C57" s="308"/>
      <c r="D57" s="113">
        <v>0.5787619526925013</v>
      </c>
      <c r="E57" s="115">
        <v>23</v>
      </c>
      <c r="F57" s="114">
        <v>11</v>
      </c>
      <c r="G57" s="114">
        <v>20</v>
      </c>
      <c r="H57" s="114">
        <v>25</v>
      </c>
      <c r="I57" s="140">
        <v>16</v>
      </c>
      <c r="J57" s="115">
        <v>7</v>
      </c>
      <c r="K57" s="116">
        <v>43.75</v>
      </c>
    </row>
    <row r="58" spans="1:11" ht="14.1" customHeight="1" x14ac:dyDescent="0.2">
      <c r="A58" s="306">
        <v>73</v>
      </c>
      <c r="B58" s="307" t="s">
        <v>286</v>
      </c>
      <c r="C58" s="308"/>
      <c r="D58" s="113">
        <v>0.83039758429793664</v>
      </c>
      <c r="E58" s="115">
        <v>33</v>
      </c>
      <c r="F58" s="114">
        <v>32</v>
      </c>
      <c r="G58" s="114">
        <v>70</v>
      </c>
      <c r="H58" s="114">
        <v>50</v>
      </c>
      <c r="I58" s="140">
        <v>39</v>
      </c>
      <c r="J58" s="115">
        <v>-6</v>
      </c>
      <c r="K58" s="116">
        <v>-15.384615384615385</v>
      </c>
    </row>
    <row r="59" spans="1:11" ht="14.1" customHeight="1" x14ac:dyDescent="0.2">
      <c r="A59" s="306" t="s">
        <v>287</v>
      </c>
      <c r="B59" s="307" t="s">
        <v>288</v>
      </c>
      <c r="C59" s="308"/>
      <c r="D59" s="113">
        <v>0.60392551585304477</v>
      </c>
      <c r="E59" s="115">
        <v>24</v>
      </c>
      <c r="F59" s="114">
        <v>21</v>
      </c>
      <c r="G59" s="114">
        <v>43</v>
      </c>
      <c r="H59" s="114">
        <v>33</v>
      </c>
      <c r="I59" s="140">
        <v>26</v>
      </c>
      <c r="J59" s="115">
        <v>-2</v>
      </c>
      <c r="K59" s="116">
        <v>-7.6923076923076925</v>
      </c>
    </row>
    <row r="60" spans="1:11" ht="14.1" customHeight="1" x14ac:dyDescent="0.2">
      <c r="A60" s="306">
        <v>81</v>
      </c>
      <c r="B60" s="307" t="s">
        <v>289</v>
      </c>
      <c r="C60" s="308"/>
      <c r="D60" s="113">
        <v>10.065425264217414</v>
      </c>
      <c r="E60" s="115">
        <v>400</v>
      </c>
      <c r="F60" s="114">
        <v>521</v>
      </c>
      <c r="G60" s="114">
        <v>452</v>
      </c>
      <c r="H60" s="114">
        <v>376</v>
      </c>
      <c r="I60" s="140">
        <v>571</v>
      </c>
      <c r="J60" s="115">
        <v>-171</v>
      </c>
      <c r="K60" s="116">
        <v>-29.947460595446586</v>
      </c>
    </row>
    <row r="61" spans="1:11" ht="14.1" customHeight="1" x14ac:dyDescent="0.2">
      <c r="A61" s="306" t="s">
        <v>290</v>
      </c>
      <c r="B61" s="307" t="s">
        <v>291</v>
      </c>
      <c r="C61" s="308"/>
      <c r="D61" s="113">
        <v>2.4157020634121791</v>
      </c>
      <c r="E61" s="115">
        <v>96</v>
      </c>
      <c r="F61" s="114">
        <v>56</v>
      </c>
      <c r="G61" s="114">
        <v>117</v>
      </c>
      <c r="H61" s="114">
        <v>94</v>
      </c>
      <c r="I61" s="140">
        <v>104</v>
      </c>
      <c r="J61" s="115">
        <v>-8</v>
      </c>
      <c r="K61" s="116">
        <v>-7.6923076923076925</v>
      </c>
    </row>
    <row r="62" spans="1:11" ht="14.1" customHeight="1" x14ac:dyDescent="0.2">
      <c r="A62" s="306" t="s">
        <v>292</v>
      </c>
      <c r="B62" s="307" t="s">
        <v>293</v>
      </c>
      <c r="C62" s="308"/>
      <c r="D62" s="113">
        <v>3.9758429793658783</v>
      </c>
      <c r="E62" s="115">
        <v>158</v>
      </c>
      <c r="F62" s="114">
        <v>304</v>
      </c>
      <c r="G62" s="114">
        <v>167</v>
      </c>
      <c r="H62" s="114">
        <v>178</v>
      </c>
      <c r="I62" s="140">
        <v>115</v>
      </c>
      <c r="J62" s="115">
        <v>43</v>
      </c>
      <c r="K62" s="116">
        <v>37.391304347826086</v>
      </c>
    </row>
    <row r="63" spans="1:11" ht="14.1" customHeight="1" x14ac:dyDescent="0.2">
      <c r="A63" s="306"/>
      <c r="B63" s="307" t="s">
        <v>294</v>
      </c>
      <c r="C63" s="308"/>
      <c r="D63" s="113">
        <v>2.3150478107700052</v>
      </c>
      <c r="E63" s="115">
        <v>92</v>
      </c>
      <c r="F63" s="114">
        <v>235</v>
      </c>
      <c r="G63" s="114">
        <v>130</v>
      </c>
      <c r="H63" s="114">
        <v>139</v>
      </c>
      <c r="I63" s="140">
        <v>87</v>
      </c>
      <c r="J63" s="115">
        <v>5</v>
      </c>
      <c r="K63" s="116">
        <v>5.7471264367816088</v>
      </c>
    </row>
    <row r="64" spans="1:11" ht="14.1" customHeight="1" x14ac:dyDescent="0.2">
      <c r="A64" s="306" t="s">
        <v>295</v>
      </c>
      <c r="B64" s="307" t="s">
        <v>296</v>
      </c>
      <c r="C64" s="308"/>
      <c r="D64" s="113">
        <v>1.887267237040765</v>
      </c>
      <c r="E64" s="115">
        <v>75</v>
      </c>
      <c r="F64" s="114">
        <v>57</v>
      </c>
      <c r="G64" s="114">
        <v>55</v>
      </c>
      <c r="H64" s="114">
        <v>52</v>
      </c>
      <c r="I64" s="140">
        <v>77</v>
      </c>
      <c r="J64" s="115">
        <v>-2</v>
      </c>
      <c r="K64" s="116">
        <v>-2.5974025974025974</v>
      </c>
    </row>
    <row r="65" spans="1:11" ht="14.1" customHeight="1" x14ac:dyDescent="0.2">
      <c r="A65" s="306" t="s">
        <v>297</v>
      </c>
      <c r="B65" s="307" t="s">
        <v>298</v>
      </c>
      <c r="C65" s="308"/>
      <c r="D65" s="113">
        <v>0.93105183694011073</v>
      </c>
      <c r="E65" s="115">
        <v>37</v>
      </c>
      <c r="F65" s="114">
        <v>59</v>
      </c>
      <c r="G65" s="114">
        <v>17</v>
      </c>
      <c r="H65" s="114">
        <v>21</v>
      </c>
      <c r="I65" s="140">
        <v>94</v>
      </c>
      <c r="J65" s="115">
        <v>-57</v>
      </c>
      <c r="K65" s="116">
        <v>-60.638297872340424</v>
      </c>
    </row>
    <row r="66" spans="1:11" ht="14.1" customHeight="1" x14ac:dyDescent="0.2">
      <c r="A66" s="306">
        <v>82</v>
      </c>
      <c r="B66" s="307" t="s">
        <v>299</v>
      </c>
      <c r="C66" s="308"/>
      <c r="D66" s="113">
        <v>3.296426774031203</v>
      </c>
      <c r="E66" s="115">
        <v>131</v>
      </c>
      <c r="F66" s="114">
        <v>249</v>
      </c>
      <c r="G66" s="114">
        <v>146</v>
      </c>
      <c r="H66" s="114">
        <v>96</v>
      </c>
      <c r="I66" s="140">
        <v>135</v>
      </c>
      <c r="J66" s="115">
        <v>-4</v>
      </c>
      <c r="K66" s="116">
        <v>-2.9629629629629628</v>
      </c>
    </row>
    <row r="67" spans="1:11" ht="14.1" customHeight="1" x14ac:dyDescent="0.2">
      <c r="A67" s="306" t="s">
        <v>300</v>
      </c>
      <c r="B67" s="307" t="s">
        <v>301</v>
      </c>
      <c r="C67" s="308"/>
      <c r="D67" s="113">
        <v>1.8117765475591343</v>
      </c>
      <c r="E67" s="115">
        <v>72</v>
      </c>
      <c r="F67" s="114">
        <v>195</v>
      </c>
      <c r="G67" s="114">
        <v>70</v>
      </c>
      <c r="H67" s="114">
        <v>55</v>
      </c>
      <c r="I67" s="140">
        <v>71</v>
      </c>
      <c r="J67" s="115">
        <v>1</v>
      </c>
      <c r="K67" s="116">
        <v>1.408450704225352</v>
      </c>
    </row>
    <row r="68" spans="1:11" ht="14.1" customHeight="1" x14ac:dyDescent="0.2">
      <c r="A68" s="306" t="s">
        <v>302</v>
      </c>
      <c r="B68" s="307" t="s">
        <v>303</v>
      </c>
      <c r="C68" s="308"/>
      <c r="D68" s="113">
        <v>0.88072471061902369</v>
      </c>
      <c r="E68" s="115">
        <v>35</v>
      </c>
      <c r="F68" s="114">
        <v>35</v>
      </c>
      <c r="G68" s="114">
        <v>51</v>
      </c>
      <c r="H68" s="114">
        <v>27</v>
      </c>
      <c r="I68" s="140">
        <v>49</v>
      </c>
      <c r="J68" s="115">
        <v>-14</v>
      </c>
      <c r="K68" s="116">
        <v>-28.571428571428573</v>
      </c>
    </row>
    <row r="69" spans="1:11" ht="14.1" customHeight="1" x14ac:dyDescent="0.2">
      <c r="A69" s="306">
        <v>83</v>
      </c>
      <c r="B69" s="307" t="s">
        <v>304</v>
      </c>
      <c r="C69" s="308"/>
      <c r="D69" s="113">
        <v>3.2460996477101158</v>
      </c>
      <c r="E69" s="115">
        <v>129</v>
      </c>
      <c r="F69" s="114">
        <v>150</v>
      </c>
      <c r="G69" s="114">
        <v>354</v>
      </c>
      <c r="H69" s="114">
        <v>140</v>
      </c>
      <c r="I69" s="140">
        <v>143</v>
      </c>
      <c r="J69" s="115">
        <v>-14</v>
      </c>
      <c r="K69" s="116">
        <v>-9.79020979020979</v>
      </c>
    </row>
    <row r="70" spans="1:11" ht="14.1" customHeight="1" x14ac:dyDescent="0.2">
      <c r="A70" s="306" t="s">
        <v>305</v>
      </c>
      <c r="B70" s="307" t="s">
        <v>306</v>
      </c>
      <c r="C70" s="308"/>
      <c r="D70" s="113">
        <v>2.4157020634121791</v>
      </c>
      <c r="E70" s="115">
        <v>96</v>
      </c>
      <c r="F70" s="114">
        <v>120</v>
      </c>
      <c r="G70" s="114">
        <v>320</v>
      </c>
      <c r="H70" s="114">
        <v>111</v>
      </c>
      <c r="I70" s="140">
        <v>98</v>
      </c>
      <c r="J70" s="115">
        <v>-2</v>
      </c>
      <c r="K70" s="116">
        <v>-2.0408163265306123</v>
      </c>
    </row>
    <row r="71" spans="1:11" ht="14.1" customHeight="1" x14ac:dyDescent="0.2">
      <c r="A71" s="306"/>
      <c r="B71" s="307" t="s">
        <v>307</v>
      </c>
      <c r="C71" s="308"/>
      <c r="D71" s="113">
        <v>1.0065425264217414</v>
      </c>
      <c r="E71" s="115">
        <v>40</v>
      </c>
      <c r="F71" s="114">
        <v>51</v>
      </c>
      <c r="G71" s="114">
        <v>229</v>
      </c>
      <c r="H71" s="114">
        <v>56</v>
      </c>
      <c r="I71" s="140">
        <v>47</v>
      </c>
      <c r="J71" s="115">
        <v>-7</v>
      </c>
      <c r="K71" s="116">
        <v>-14.893617021276595</v>
      </c>
    </row>
    <row r="72" spans="1:11" ht="14.1" customHeight="1" x14ac:dyDescent="0.2">
      <c r="A72" s="306">
        <v>84</v>
      </c>
      <c r="B72" s="307" t="s">
        <v>308</v>
      </c>
      <c r="C72" s="308"/>
      <c r="D72" s="113">
        <v>1.7362858580775038</v>
      </c>
      <c r="E72" s="115">
        <v>69</v>
      </c>
      <c r="F72" s="114">
        <v>57</v>
      </c>
      <c r="G72" s="114">
        <v>91</v>
      </c>
      <c r="H72" s="114">
        <v>56</v>
      </c>
      <c r="I72" s="140">
        <v>90</v>
      </c>
      <c r="J72" s="115">
        <v>-21</v>
      </c>
      <c r="K72" s="116">
        <v>-23.333333333333332</v>
      </c>
    </row>
    <row r="73" spans="1:11" ht="14.1" customHeight="1" x14ac:dyDescent="0.2">
      <c r="A73" s="306" t="s">
        <v>309</v>
      </c>
      <c r="B73" s="307" t="s">
        <v>310</v>
      </c>
      <c r="C73" s="308"/>
      <c r="D73" s="113">
        <v>0.72974333165576244</v>
      </c>
      <c r="E73" s="115">
        <v>29</v>
      </c>
      <c r="F73" s="114">
        <v>11</v>
      </c>
      <c r="G73" s="114">
        <v>34</v>
      </c>
      <c r="H73" s="114">
        <v>4</v>
      </c>
      <c r="I73" s="140">
        <v>30</v>
      </c>
      <c r="J73" s="115">
        <v>-1</v>
      </c>
      <c r="K73" s="116">
        <v>-3.3333333333333335</v>
      </c>
    </row>
    <row r="74" spans="1:11" ht="14.1" customHeight="1" x14ac:dyDescent="0.2">
      <c r="A74" s="306" t="s">
        <v>311</v>
      </c>
      <c r="B74" s="307" t="s">
        <v>312</v>
      </c>
      <c r="C74" s="308"/>
      <c r="D74" s="113">
        <v>0.17614494212380474</v>
      </c>
      <c r="E74" s="115">
        <v>7</v>
      </c>
      <c r="F74" s="114">
        <v>3</v>
      </c>
      <c r="G74" s="114">
        <v>7</v>
      </c>
      <c r="H74" s="114">
        <v>3</v>
      </c>
      <c r="I74" s="140">
        <v>5</v>
      </c>
      <c r="J74" s="115">
        <v>2</v>
      </c>
      <c r="K74" s="116">
        <v>40</v>
      </c>
    </row>
    <row r="75" spans="1:11" ht="14.1" customHeight="1" x14ac:dyDescent="0.2">
      <c r="A75" s="306" t="s">
        <v>313</v>
      </c>
      <c r="B75" s="307" t="s">
        <v>314</v>
      </c>
      <c r="C75" s="308"/>
      <c r="D75" s="113">
        <v>0.67941620533467539</v>
      </c>
      <c r="E75" s="115">
        <v>27</v>
      </c>
      <c r="F75" s="114">
        <v>35</v>
      </c>
      <c r="G75" s="114">
        <v>38</v>
      </c>
      <c r="H75" s="114">
        <v>38</v>
      </c>
      <c r="I75" s="140">
        <v>39</v>
      </c>
      <c r="J75" s="115">
        <v>-12</v>
      </c>
      <c r="K75" s="116">
        <v>-30.76923076923077</v>
      </c>
    </row>
    <row r="76" spans="1:11" ht="14.1" customHeight="1" x14ac:dyDescent="0.2">
      <c r="A76" s="306">
        <v>91</v>
      </c>
      <c r="B76" s="307" t="s">
        <v>315</v>
      </c>
      <c r="C76" s="308"/>
      <c r="D76" s="113">
        <v>0.32712632108706591</v>
      </c>
      <c r="E76" s="115">
        <v>13</v>
      </c>
      <c r="F76" s="114">
        <v>4</v>
      </c>
      <c r="G76" s="114">
        <v>17</v>
      </c>
      <c r="H76" s="114">
        <v>3</v>
      </c>
      <c r="I76" s="140">
        <v>8</v>
      </c>
      <c r="J76" s="115">
        <v>5</v>
      </c>
      <c r="K76" s="116">
        <v>62.5</v>
      </c>
    </row>
    <row r="77" spans="1:11" ht="14.1" customHeight="1" x14ac:dyDescent="0.2">
      <c r="A77" s="306">
        <v>92</v>
      </c>
      <c r="B77" s="307" t="s">
        <v>316</v>
      </c>
      <c r="C77" s="308"/>
      <c r="D77" s="113">
        <v>1.7614494212380474</v>
      </c>
      <c r="E77" s="115">
        <v>70</v>
      </c>
      <c r="F77" s="114">
        <v>66</v>
      </c>
      <c r="G77" s="114">
        <v>55</v>
      </c>
      <c r="H77" s="114">
        <v>53</v>
      </c>
      <c r="I77" s="140">
        <v>68</v>
      </c>
      <c r="J77" s="115">
        <v>2</v>
      </c>
      <c r="K77" s="116">
        <v>2.9411764705882355</v>
      </c>
    </row>
    <row r="78" spans="1:11" ht="14.1" customHeight="1" x14ac:dyDescent="0.2">
      <c r="A78" s="306">
        <v>93</v>
      </c>
      <c r="B78" s="307" t="s">
        <v>317</v>
      </c>
      <c r="C78" s="308"/>
      <c r="D78" s="113" t="s">
        <v>513</v>
      </c>
      <c r="E78" s="115" t="s">
        <v>513</v>
      </c>
      <c r="F78" s="114">
        <v>4</v>
      </c>
      <c r="G78" s="114">
        <v>3</v>
      </c>
      <c r="H78" s="114">
        <v>6</v>
      </c>
      <c r="I78" s="140">
        <v>7</v>
      </c>
      <c r="J78" s="115" t="s">
        <v>513</v>
      </c>
      <c r="K78" s="116" t="s">
        <v>513</v>
      </c>
    </row>
    <row r="79" spans="1:11" ht="14.1" customHeight="1" x14ac:dyDescent="0.2">
      <c r="A79" s="306">
        <v>94</v>
      </c>
      <c r="B79" s="307" t="s">
        <v>318</v>
      </c>
      <c r="C79" s="308"/>
      <c r="D79" s="113">
        <v>7.5490689481630596E-2</v>
      </c>
      <c r="E79" s="115">
        <v>3</v>
      </c>
      <c r="F79" s="114" t="s">
        <v>513</v>
      </c>
      <c r="G79" s="114">
        <v>20</v>
      </c>
      <c r="H79" s="114">
        <v>8</v>
      </c>
      <c r="I79" s="140" t="s">
        <v>513</v>
      </c>
      <c r="J79" s="115" t="s">
        <v>513</v>
      </c>
      <c r="K79" s="116" t="s">
        <v>513</v>
      </c>
    </row>
    <row r="80" spans="1:11" ht="14.1" customHeight="1" x14ac:dyDescent="0.2">
      <c r="A80" s="306" t="s">
        <v>319</v>
      </c>
      <c r="B80" s="307" t="s">
        <v>320</v>
      </c>
      <c r="C80" s="308"/>
      <c r="D80" s="113">
        <v>0.12581781580271767</v>
      </c>
      <c r="E80" s="115">
        <v>5</v>
      </c>
      <c r="F80" s="114">
        <v>17</v>
      </c>
      <c r="G80" s="114">
        <v>27</v>
      </c>
      <c r="H80" s="114" t="s">
        <v>513</v>
      </c>
      <c r="I80" s="140">
        <v>0</v>
      </c>
      <c r="J80" s="115">
        <v>5</v>
      </c>
      <c r="K80" s="116" t="s">
        <v>514</v>
      </c>
    </row>
    <row r="81" spans="1:11" ht="14.1" customHeight="1" x14ac:dyDescent="0.2">
      <c r="A81" s="310" t="s">
        <v>321</v>
      </c>
      <c r="B81" s="311" t="s">
        <v>333</v>
      </c>
      <c r="C81" s="312"/>
      <c r="D81" s="125">
        <v>0.67941620533467539</v>
      </c>
      <c r="E81" s="143">
        <v>27</v>
      </c>
      <c r="F81" s="144">
        <v>29</v>
      </c>
      <c r="G81" s="144">
        <v>113</v>
      </c>
      <c r="H81" s="144">
        <v>3</v>
      </c>
      <c r="I81" s="145">
        <v>7</v>
      </c>
      <c r="J81" s="143">
        <v>20</v>
      </c>
      <c r="K81" s="146" t="s">
        <v>515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4467</v>
      </c>
      <c r="E11" s="114">
        <v>3971</v>
      </c>
      <c r="F11" s="114">
        <v>4794</v>
      </c>
      <c r="G11" s="114">
        <v>4156</v>
      </c>
      <c r="H11" s="140">
        <v>4744</v>
      </c>
      <c r="I11" s="115">
        <v>-277</v>
      </c>
      <c r="J11" s="116">
        <v>-5.8389544688026982</v>
      </c>
    </row>
    <row r="12" spans="1:15" s="110" customFormat="1" ht="24.95" customHeight="1" x14ac:dyDescent="0.2">
      <c r="A12" s="193" t="s">
        <v>132</v>
      </c>
      <c r="B12" s="194" t="s">
        <v>133</v>
      </c>
      <c r="C12" s="113">
        <v>0.29102305798074768</v>
      </c>
      <c r="D12" s="115">
        <v>13</v>
      </c>
      <c r="E12" s="114">
        <v>15</v>
      </c>
      <c r="F12" s="114">
        <v>28</v>
      </c>
      <c r="G12" s="114">
        <v>23</v>
      </c>
      <c r="H12" s="140">
        <v>36</v>
      </c>
      <c r="I12" s="115">
        <v>-23</v>
      </c>
      <c r="J12" s="116">
        <v>-63.888888888888886</v>
      </c>
    </row>
    <row r="13" spans="1:15" s="110" customFormat="1" ht="24.95" customHeight="1" x14ac:dyDescent="0.2">
      <c r="A13" s="193" t="s">
        <v>134</v>
      </c>
      <c r="B13" s="199" t="s">
        <v>214</v>
      </c>
      <c r="C13" s="113">
        <v>1.0745466756212223</v>
      </c>
      <c r="D13" s="115">
        <v>48</v>
      </c>
      <c r="E13" s="114">
        <v>37</v>
      </c>
      <c r="F13" s="114">
        <v>29</v>
      </c>
      <c r="G13" s="114">
        <v>46</v>
      </c>
      <c r="H13" s="140">
        <v>54</v>
      </c>
      <c r="I13" s="115">
        <v>-6</v>
      </c>
      <c r="J13" s="116">
        <v>-11.111111111111111</v>
      </c>
    </row>
    <row r="14" spans="1:15" s="287" customFormat="1" ht="24.95" customHeight="1" x14ac:dyDescent="0.2">
      <c r="A14" s="193" t="s">
        <v>215</v>
      </c>
      <c r="B14" s="199" t="s">
        <v>137</v>
      </c>
      <c r="C14" s="113">
        <v>15.357062905753303</v>
      </c>
      <c r="D14" s="115">
        <v>686</v>
      </c>
      <c r="E14" s="114">
        <v>695</v>
      </c>
      <c r="F14" s="114">
        <v>824</v>
      </c>
      <c r="G14" s="114">
        <v>768</v>
      </c>
      <c r="H14" s="140">
        <v>901</v>
      </c>
      <c r="I14" s="115">
        <v>-215</v>
      </c>
      <c r="J14" s="116">
        <v>-23.862375138734738</v>
      </c>
      <c r="K14" s="110"/>
      <c r="L14" s="110"/>
      <c r="M14" s="110"/>
      <c r="N14" s="110"/>
      <c r="O14" s="110"/>
    </row>
    <row r="15" spans="1:15" s="110" customFormat="1" ht="24.95" customHeight="1" x14ac:dyDescent="0.2">
      <c r="A15" s="193" t="s">
        <v>216</v>
      </c>
      <c r="B15" s="199" t="s">
        <v>217</v>
      </c>
      <c r="C15" s="113">
        <v>2.350570852921424</v>
      </c>
      <c r="D15" s="115">
        <v>105</v>
      </c>
      <c r="E15" s="114">
        <v>113</v>
      </c>
      <c r="F15" s="114">
        <v>133</v>
      </c>
      <c r="G15" s="114">
        <v>93</v>
      </c>
      <c r="H15" s="140">
        <v>98</v>
      </c>
      <c r="I15" s="115">
        <v>7</v>
      </c>
      <c r="J15" s="116">
        <v>7.1428571428571432</v>
      </c>
    </row>
    <row r="16" spans="1:15" s="287" customFormat="1" ht="24.95" customHeight="1" x14ac:dyDescent="0.2">
      <c r="A16" s="193" t="s">
        <v>218</v>
      </c>
      <c r="B16" s="199" t="s">
        <v>141</v>
      </c>
      <c r="C16" s="113">
        <v>11.081262592343855</v>
      </c>
      <c r="D16" s="115">
        <v>495</v>
      </c>
      <c r="E16" s="114">
        <v>529</v>
      </c>
      <c r="F16" s="114">
        <v>596</v>
      </c>
      <c r="G16" s="114">
        <v>584</v>
      </c>
      <c r="H16" s="140">
        <v>755</v>
      </c>
      <c r="I16" s="115">
        <v>-260</v>
      </c>
      <c r="J16" s="116">
        <v>-34.437086092715234</v>
      </c>
      <c r="K16" s="110"/>
      <c r="L16" s="110"/>
      <c r="M16" s="110"/>
      <c r="N16" s="110"/>
      <c r="O16" s="110"/>
    </row>
    <row r="17" spans="1:15" s="110" customFormat="1" ht="24.95" customHeight="1" x14ac:dyDescent="0.2">
      <c r="A17" s="193" t="s">
        <v>142</v>
      </c>
      <c r="B17" s="199" t="s">
        <v>220</v>
      </c>
      <c r="C17" s="113">
        <v>1.9252294604880233</v>
      </c>
      <c r="D17" s="115">
        <v>86</v>
      </c>
      <c r="E17" s="114">
        <v>53</v>
      </c>
      <c r="F17" s="114">
        <v>95</v>
      </c>
      <c r="G17" s="114">
        <v>91</v>
      </c>
      <c r="H17" s="140">
        <v>48</v>
      </c>
      <c r="I17" s="115">
        <v>38</v>
      </c>
      <c r="J17" s="116">
        <v>79.166666666666671</v>
      </c>
    </row>
    <row r="18" spans="1:15" s="287" customFormat="1" ht="24.95" customHeight="1" x14ac:dyDescent="0.2">
      <c r="A18" s="201" t="s">
        <v>144</v>
      </c>
      <c r="B18" s="202" t="s">
        <v>145</v>
      </c>
      <c r="C18" s="113">
        <v>8.3501231251399144</v>
      </c>
      <c r="D18" s="115">
        <v>373</v>
      </c>
      <c r="E18" s="114">
        <v>234</v>
      </c>
      <c r="F18" s="114">
        <v>522</v>
      </c>
      <c r="G18" s="114">
        <v>243</v>
      </c>
      <c r="H18" s="140">
        <v>276</v>
      </c>
      <c r="I18" s="115">
        <v>97</v>
      </c>
      <c r="J18" s="116">
        <v>35.144927536231883</v>
      </c>
      <c r="K18" s="110"/>
      <c r="L18" s="110"/>
      <c r="M18" s="110"/>
      <c r="N18" s="110"/>
      <c r="O18" s="110"/>
    </row>
    <row r="19" spans="1:15" s="110" customFormat="1" ht="24.95" customHeight="1" x14ac:dyDescent="0.2">
      <c r="A19" s="193" t="s">
        <v>146</v>
      </c>
      <c r="B19" s="199" t="s">
        <v>147</v>
      </c>
      <c r="C19" s="113">
        <v>15.894336243563913</v>
      </c>
      <c r="D19" s="115">
        <v>710</v>
      </c>
      <c r="E19" s="114">
        <v>574</v>
      </c>
      <c r="F19" s="114">
        <v>650</v>
      </c>
      <c r="G19" s="114">
        <v>664</v>
      </c>
      <c r="H19" s="140">
        <v>775</v>
      </c>
      <c r="I19" s="115">
        <v>-65</v>
      </c>
      <c r="J19" s="116">
        <v>-8.387096774193548</v>
      </c>
    </row>
    <row r="20" spans="1:15" s="287" customFormat="1" ht="24.95" customHeight="1" x14ac:dyDescent="0.2">
      <c r="A20" s="193" t="s">
        <v>148</v>
      </c>
      <c r="B20" s="199" t="s">
        <v>149</v>
      </c>
      <c r="C20" s="113">
        <v>5.9323931049921645</v>
      </c>
      <c r="D20" s="115">
        <v>265</v>
      </c>
      <c r="E20" s="114">
        <v>234</v>
      </c>
      <c r="F20" s="114">
        <v>301</v>
      </c>
      <c r="G20" s="114">
        <v>265</v>
      </c>
      <c r="H20" s="140">
        <v>284</v>
      </c>
      <c r="I20" s="115">
        <v>-19</v>
      </c>
      <c r="J20" s="116">
        <v>-6.6901408450704229</v>
      </c>
      <c r="K20" s="110"/>
      <c r="L20" s="110"/>
      <c r="M20" s="110"/>
      <c r="N20" s="110"/>
      <c r="O20" s="110"/>
    </row>
    <row r="21" spans="1:15" s="110" customFormat="1" ht="24.95" customHeight="1" x14ac:dyDescent="0.2">
      <c r="A21" s="201" t="s">
        <v>150</v>
      </c>
      <c r="B21" s="202" t="s">
        <v>151</v>
      </c>
      <c r="C21" s="113">
        <v>5.3727333781061111</v>
      </c>
      <c r="D21" s="115">
        <v>240</v>
      </c>
      <c r="E21" s="114">
        <v>189</v>
      </c>
      <c r="F21" s="114">
        <v>222</v>
      </c>
      <c r="G21" s="114">
        <v>212</v>
      </c>
      <c r="H21" s="140">
        <v>219</v>
      </c>
      <c r="I21" s="115">
        <v>21</v>
      </c>
      <c r="J21" s="116">
        <v>9.5890410958904102</v>
      </c>
    </row>
    <row r="22" spans="1:15" s="110" customFormat="1" ht="24.95" customHeight="1" x14ac:dyDescent="0.2">
      <c r="A22" s="201" t="s">
        <v>152</v>
      </c>
      <c r="B22" s="199" t="s">
        <v>153</v>
      </c>
      <c r="C22" s="113">
        <v>2.5968211327512871</v>
      </c>
      <c r="D22" s="115">
        <v>116</v>
      </c>
      <c r="E22" s="114">
        <v>57</v>
      </c>
      <c r="F22" s="114">
        <v>85</v>
      </c>
      <c r="G22" s="114">
        <v>70</v>
      </c>
      <c r="H22" s="140">
        <v>48</v>
      </c>
      <c r="I22" s="115">
        <v>68</v>
      </c>
      <c r="J22" s="116">
        <v>141.66666666666666</v>
      </c>
    </row>
    <row r="23" spans="1:15" s="110" customFormat="1" ht="24.95" customHeight="1" x14ac:dyDescent="0.2">
      <c r="A23" s="193" t="s">
        <v>154</v>
      </c>
      <c r="B23" s="199" t="s">
        <v>155</v>
      </c>
      <c r="C23" s="113">
        <v>1.2760241773002015</v>
      </c>
      <c r="D23" s="115">
        <v>57</v>
      </c>
      <c r="E23" s="114">
        <v>62</v>
      </c>
      <c r="F23" s="114">
        <v>49</v>
      </c>
      <c r="G23" s="114">
        <v>40</v>
      </c>
      <c r="H23" s="140">
        <v>85</v>
      </c>
      <c r="I23" s="115">
        <v>-28</v>
      </c>
      <c r="J23" s="116">
        <v>-32.941176470588232</v>
      </c>
    </row>
    <row r="24" spans="1:15" s="110" customFormat="1" ht="24.95" customHeight="1" x14ac:dyDescent="0.2">
      <c r="A24" s="193" t="s">
        <v>156</v>
      </c>
      <c r="B24" s="199" t="s">
        <v>221</v>
      </c>
      <c r="C24" s="113">
        <v>4.7235280949182901</v>
      </c>
      <c r="D24" s="115">
        <v>211</v>
      </c>
      <c r="E24" s="114">
        <v>246</v>
      </c>
      <c r="F24" s="114">
        <v>217</v>
      </c>
      <c r="G24" s="114">
        <v>210</v>
      </c>
      <c r="H24" s="140">
        <v>290</v>
      </c>
      <c r="I24" s="115">
        <v>-79</v>
      </c>
      <c r="J24" s="116">
        <v>-27.241379310344829</v>
      </c>
    </row>
    <row r="25" spans="1:15" s="110" customFormat="1" ht="24.95" customHeight="1" x14ac:dyDescent="0.2">
      <c r="A25" s="193" t="s">
        <v>222</v>
      </c>
      <c r="B25" s="204" t="s">
        <v>159</v>
      </c>
      <c r="C25" s="113">
        <v>6.6039847772554285</v>
      </c>
      <c r="D25" s="115">
        <v>295</v>
      </c>
      <c r="E25" s="114">
        <v>291</v>
      </c>
      <c r="F25" s="114">
        <v>284</v>
      </c>
      <c r="G25" s="114">
        <v>215</v>
      </c>
      <c r="H25" s="140">
        <v>267</v>
      </c>
      <c r="I25" s="115">
        <v>28</v>
      </c>
      <c r="J25" s="116">
        <v>10.486891385767791</v>
      </c>
    </row>
    <row r="26" spans="1:15" s="110" customFormat="1" ht="24.95" customHeight="1" x14ac:dyDescent="0.2">
      <c r="A26" s="201">
        <v>782.78300000000002</v>
      </c>
      <c r="B26" s="203" t="s">
        <v>160</v>
      </c>
      <c r="C26" s="113">
        <v>9.9395567494963064</v>
      </c>
      <c r="D26" s="115">
        <v>444</v>
      </c>
      <c r="E26" s="114">
        <v>410</v>
      </c>
      <c r="F26" s="114">
        <v>492</v>
      </c>
      <c r="G26" s="114">
        <v>466</v>
      </c>
      <c r="H26" s="140">
        <v>514</v>
      </c>
      <c r="I26" s="115">
        <v>-70</v>
      </c>
      <c r="J26" s="116">
        <v>-13.618677042801556</v>
      </c>
    </row>
    <row r="27" spans="1:15" s="110" customFormat="1" ht="24.95" customHeight="1" x14ac:dyDescent="0.2">
      <c r="A27" s="193" t="s">
        <v>161</v>
      </c>
      <c r="B27" s="199" t="s">
        <v>162</v>
      </c>
      <c r="C27" s="113">
        <v>1.7685247369599284</v>
      </c>
      <c r="D27" s="115">
        <v>79</v>
      </c>
      <c r="E27" s="114">
        <v>56</v>
      </c>
      <c r="F27" s="114">
        <v>69</v>
      </c>
      <c r="G27" s="114">
        <v>50</v>
      </c>
      <c r="H27" s="140">
        <v>61</v>
      </c>
      <c r="I27" s="115">
        <v>18</v>
      </c>
      <c r="J27" s="116">
        <v>29.508196721311474</v>
      </c>
    </row>
    <row r="28" spans="1:15" s="110" customFormat="1" ht="24.95" customHeight="1" x14ac:dyDescent="0.2">
      <c r="A28" s="193" t="s">
        <v>163</v>
      </c>
      <c r="B28" s="199" t="s">
        <v>164</v>
      </c>
      <c r="C28" s="113">
        <v>2.4625027982986345</v>
      </c>
      <c r="D28" s="115">
        <v>110</v>
      </c>
      <c r="E28" s="114">
        <v>56</v>
      </c>
      <c r="F28" s="114">
        <v>189</v>
      </c>
      <c r="G28" s="114">
        <v>104</v>
      </c>
      <c r="H28" s="140">
        <v>160</v>
      </c>
      <c r="I28" s="115">
        <v>-50</v>
      </c>
      <c r="J28" s="116">
        <v>-31.25</v>
      </c>
    </row>
    <row r="29" spans="1:15" s="110" customFormat="1" ht="24.95" customHeight="1" x14ac:dyDescent="0.2">
      <c r="A29" s="193">
        <v>86</v>
      </c>
      <c r="B29" s="199" t="s">
        <v>165</v>
      </c>
      <c r="C29" s="113">
        <v>10.49921647638236</v>
      </c>
      <c r="D29" s="115">
        <v>469</v>
      </c>
      <c r="E29" s="114">
        <v>376</v>
      </c>
      <c r="F29" s="114">
        <v>420</v>
      </c>
      <c r="G29" s="114">
        <v>402</v>
      </c>
      <c r="H29" s="140">
        <v>411</v>
      </c>
      <c r="I29" s="115">
        <v>58</v>
      </c>
      <c r="J29" s="116">
        <v>14.111922141119221</v>
      </c>
    </row>
    <row r="30" spans="1:15" s="110" customFormat="1" ht="24.95" customHeight="1" x14ac:dyDescent="0.2">
      <c r="A30" s="193">
        <v>87.88</v>
      </c>
      <c r="B30" s="204" t="s">
        <v>166</v>
      </c>
      <c r="C30" s="113">
        <v>5.1040967092008058</v>
      </c>
      <c r="D30" s="115">
        <v>228</v>
      </c>
      <c r="E30" s="114">
        <v>326</v>
      </c>
      <c r="F30" s="114">
        <v>279</v>
      </c>
      <c r="G30" s="114">
        <v>256</v>
      </c>
      <c r="H30" s="140">
        <v>211</v>
      </c>
      <c r="I30" s="115">
        <v>17</v>
      </c>
      <c r="J30" s="116">
        <v>8.0568720379146921</v>
      </c>
    </row>
    <row r="31" spans="1:15" s="110" customFormat="1" ht="24.95" customHeight="1" x14ac:dyDescent="0.2">
      <c r="A31" s="193" t="s">
        <v>167</v>
      </c>
      <c r="B31" s="199" t="s">
        <v>168</v>
      </c>
      <c r="C31" s="113">
        <v>2.7535258562793823</v>
      </c>
      <c r="D31" s="115">
        <v>123</v>
      </c>
      <c r="E31" s="114">
        <v>113</v>
      </c>
      <c r="F31" s="114">
        <v>134</v>
      </c>
      <c r="G31" s="114">
        <v>122</v>
      </c>
      <c r="H31" s="140">
        <v>152</v>
      </c>
      <c r="I31" s="115">
        <v>-29</v>
      </c>
      <c r="J31" s="116">
        <v>-19.078947368421051</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0.29102305798074768</v>
      </c>
      <c r="D34" s="115">
        <v>13</v>
      </c>
      <c r="E34" s="114">
        <v>15</v>
      </c>
      <c r="F34" s="114">
        <v>28</v>
      </c>
      <c r="G34" s="114">
        <v>23</v>
      </c>
      <c r="H34" s="140">
        <v>36</v>
      </c>
      <c r="I34" s="115">
        <v>-23</v>
      </c>
      <c r="J34" s="116">
        <v>-63.888888888888886</v>
      </c>
    </row>
    <row r="35" spans="1:10" s="110" customFormat="1" ht="24.95" customHeight="1" x14ac:dyDescent="0.2">
      <c r="A35" s="292" t="s">
        <v>171</v>
      </c>
      <c r="B35" s="293" t="s">
        <v>172</v>
      </c>
      <c r="C35" s="113">
        <v>24.78173270651444</v>
      </c>
      <c r="D35" s="115">
        <v>1107</v>
      </c>
      <c r="E35" s="114">
        <v>966</v>
      </c>
      <c r="F35" s="114">
        <v>1375</v>
      </c>
      <c r="G35" s="114">
        <v>1057</v>
      </c>
      <c r="H35" s="140">
        <v>1231</v>
      </c>
      <c r="I35" s="115">
        <v>-124</v>
      </c>
      <c r="J35" s="116">
        <v>-10.073111291632818</v>
      </c>
    </row>
    <row r="36" spans="1:10" s="110" customFormat="1" ht="24.95" customHeight="1" x14ac:dyDescent="0.2">
      <c r="A36" s="294" t="s">
        <v>173</v>
      </c>
      <c r="B36" s="295" t="s">
        <v>174</v>
      </c>
      <c r="C36" s="125">
        <v>74.927244235504816</v>
      </c>
      <c r="D36" s="143">
        <v>3347</v>
      </c>
      <c r="E36" s="144">
        <v>2990</v>
      </c>
      <c r="F36" s="144">
        <v>3391</v>
      </c>
      <c r="G36" s="144">
        <v>3076</v>
      </c>
      <c r="H36" s="145">
        <v>3477</v>
      </c>
      <c r="I36" s="143">
        <v>-130</v>
      </c>
      <c r="J36" s="146">
        <v>-3.7388553350589588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4467</v>
      </c>
      <c r="F11" s="264">
        <v>3971</v>
      </c>
      <c r="G11" s="264">
        <v>4794</v>
      </c>
      <c r="H11" s="264">
        <v>4156</v>
      </c>
      <c r="I11" s="265">
        <v>4744</v>
      </c>
      <c r="J11" s="263">
        <v>-277</v>
      </c>
      <c r="K11" s="266">
        <v>-5.8389544688026982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26.818894112379674</v>
      </c>
      <c r="E13" s="115">
        <v>1198</v>
      </c>
      <c r="F13" s="114">
        <v>1234</v>
      </c>
      <c r="G13" s="114">
        <v>1283</v>
      </c>
      <c r="H13" s="114">
        <v>1121</v>
      </c>
      <c r="I13" s="140">
        <v>1324</v>
      </c>
      <c r="J13" s="115">
        <v>-126</v>
      </c>
      <c r="K13" s="116">
        <v>-9.5166163141993962</v>
      </c>
    </row>
    <row r="14" spans="1:17" ht="15.95" customHeight="1" x14ac:dyDescent="0.2">
      <c r="A14" s="306" t="s">
        <v>230</v>
      </c>
      <c r="B14" s="307"/>
      <c r="C14" s="308"/>
      <c r="D14" s="113">
        <v>56.682337139019474</v>
      </c>
      <c r="E14" s="115">
        <v>2532</v>
      </c>
      <c r="F14" s="114">
        <v>2204</v>
      </c>
      <c r="G14" s="114">
        <v>2844</v>
      </c>
      <c r="H14" s="114">
        <v>2507</v>
      </c>
      <c r="I14" s="140">
        <v>2768</v>
      </c>
      <c r="J14" s="115">
        <v>-236</v>
      </c>
      <c r="K14" s="116">
        <v>-8.5260115606936413</v>
      </c>
    </row>
    <row r="15" spans="1:17" ht="15.95" customHeight="1" x14ac:dyDescent="0.2">
      <c r="A15" s="306" t="s">
        <v>231</v>
      </c>
      <c r="B15" s="307"/>
      <c r="C15" s="308"/>
      <c r="D15" s="113">
        <v>6.8950078352361768</v>
      </c>
      <c r="E15" s="115">
        <v>308</v>
      </c>
      <c r="F15" s="114">
        <v>258</v>
      </c>
      <c r="G15" s="114">
        <v>310</v>
      </c>
      <c r="H15" s="114">
        <v>234</v>
      </c>
      <c r="I15" s="140">
        <v>283</v>
      </c>
      <c r="J15" s="115">
        <v>25</v>
      </c>
      <c r="K15" s="116">
        <v>8.8339222614840995</v>
      </c>
    </row>
    <row r="16" spans="1:17" ht="15.95" customHeight="1" x14ac:dyDescent="0.2">
      <c r="A16" s="306" t="s">
        <v>232</v>
      </c>
      <c r="B16" s="307"/>
      <c r="C16" s="308"/>
      <c r="D16" s="113">
        <v>9.1784195209312731</v>
      </c>
      <c r="E16" s="115">
        <v>410</v>
      </c>
      <c r="F16" s="114">
        <v>249</v>
      </c>
      <c r="G16" s="114">
        <v>336</v>
      </c>
      <c r="H16" s="114">
        <v>280</v>
      </c>
      <c r="I16" s="140">
        <v>350</v>
      </c>
      <c r="J16" s="115">
        <v>60</v>
      </c>
      <c r="K16" s="116">
        <v>17.142857142857142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0.29102305798074768</v>
      </c>
      <c r="E18" s="115">
        <v>13</v>
      </c>
      <c r="F18" s="114">
        <v>10</v>
      </c>
      <c r="G18" s="114">
        <v>22</v>
      </c>
      <c r="H18" s="114">
        <v>15</v>
      </c>
      <c r="I18" s="140">
        <v>34</v>
      </c>
      <c r="J18" s="115">
        <v>-21</v>
      </c>
      <c r="K18" s="116">
        <v>-61.764705882352942</v>
      </c>
    </row>
    <row r="19" spans="1:11" ht="14.1" customHeight="1" x14ac:dyDescent="0.2">
      <c r="A19" s="306" t="s">
        <v>235</v>
      </c>
      <c r="B19" s="307" t="s">
        <v>236</v>
      </c>
      <c r="C19" s="308"/>
      <c r="D19" s="113">
        <v>0.13431833445265279</v>
      </c>
      <c r="E19" s="115">
        <v>6</v>
      </c>
      <c r="F19" s="114" t="s">
        <v>513</v>
      </c>
      <c r="G19" s="114">
        <v>6</v>
      </c>
      <c r="H19" s="114">
        <v>7</v>
      </c>
      <c r="I19" s="140">
        <v>3</v>
      </c>
      <c r="J19" s="115">
        <v>3</v>
      </c>
      <c r="K19" s="116">
        <v>100</v>
      </c>
    </row>
    <row r="20" spans="1:11" ht="14.1" customHeight="1" x14ac:dyDescent="0.2">
      <c r="A20" s="306">
        <v>12</v>
      </c>
      <c r="B20" s="307" t="s">
        <v>237</v>
      </c>
      <c r="C20" s="308"/>
      <c r="D20" s="113">
        <v>0.78352361764047462</v>
      </c>
      <c r="E20" s="115">
        <v>35</v>
      </c>
      <c r="F20" s="114">
        <v>81</v>
      </c>
      <c r="G20" s="114">
        <v>49</v>
      </c>
      <c r="H20" s="114">
        <v>35</v>
      </c>
      <c r="I20" s="140">
        <v>65</v>
      </c>
      <c r="J20" s="115">
        <v>-30</v>
      </c>
      <c r="K20" s="116">
        <v>-46.153846153846153</v>
      </c>
    </row>
    <row r="21" spans="1:11" ht="14.1" customHeight="1" x14ac:dyDescent="0.2">
      <c r="A21" s="306">
        <v>21</v>
      </c>
      <c r="B21" s="307" t="s">
        <v>238</v>
      </c>
      <c r="C21" s="308"/>
      <c r="D21" s="113">
        <v>0.13431833445265279</v>
      </c>
      <c r="E21" s="115">
        <v>6</v>
      </c>
      <c r="F21" s="114">
        <v>5</v>
      </c>
      <c r="G21" s="114">
        <v>4</v>
      </c>
      <c r="H21" s="114" t="s">
        <v>513</v>
      </c>
      <c r="I21" s="140">
        <v>6</v>
      </c>
      <c r="J21" s="115">
        <v>0</v>
      </c>
      <c r="K21" s="116">
        <v>0</v>
      </c>
    </row>
    <row r="22" spans="1:11" ht="14.1" customHeight="1" x14ac:dyDescent="0.2">
      <c r="A22" s="306">
        <v>22</v>
      </c>
      <c r="B22" s="307" t="s">
        <v>239</v>
      </c>
      <c r="C22" s="308"/>
      <c r="D22" s="113">
        <v>2.350570852921424</v>
      </c>
      <c r="E22" s="115">
        <v>105</v>
      </c>
      <c r="F22" s="114">
        <v>70</v>
      </c>
      <c r="G22" s="114">
        <v>149</v>
      </c>
      <c r="H22" s="114">
        <v>107</v>
      </c>
      <c r="I22" s="140">
        <v>95</v>
      </c>
      <c r="J22" s="115">
        <v>10</v>
      </c>
      <c r="K22" s="116">
        <v>10.526315789473685</v>
      </c>
    </row>
    <row r="23" spans="1:11" ht="14.1" customHeight="1" x14ac:dyDescent="0.2">
      <c r="A23" s="306">
        <v>23</v>
      </c>
      <c r="B23" s="307" t="s">
        <v>240</v>
      </c>
      <c r="C23" s="308"/>
      <c r="D23" s="113">
        <v>0.58204611596149536</v>
      </c>
      <c r="E23" s="115">
        <v>26</v>
      </c>
      <c r="F23" s="114">
        <v>15</v>
      </c>
      <c r="G23" s="114">
        <v>20</v>
      </c>
      <c r="H23" s="114">
        <v>25</v>
      </c>
      <c r="I23" s="140">
        <v>45</v>
      </c>
      <c r="J23" s="115">
        <v>-19</v>
      </c>
      <c r="K23" s="116">
        <v>-42.222222222222221</v>
      </c>
    </row>
    <row r="24" spans="1:11" ht="14.1" customHeight="1" x14ac:dyDescent="0.2">
      <c r="A24" s="306">
        <v>24</v>
      </c>
      <c r="B24" s="307" t="s">
        <v>241</v>
      </c>
      <c r="C24" s="308"/>
      <c r="D24" s="113">
        <v>5.7309156033131856</v>
      </c>
      <c r="E24" s="115">
        <v>256</v>
      </c>
      <c r="F24" s="114">
        <v>250</v>
      </c>
      <c r="G24" s="114">
        <v>313</v>
      </c>
      <c r="H24" s="114">
        <v>266</v>
      </c>
      <c r="I24" s="140">
        <v>340</v>
      </c>
      <c r="J24" s="115">
        <v>-84</v>
      </c>
      <c r="K24" s="116">
        <v>-24.705882352941178</v>
      </c>
    </row>
    <row r="25" spans="1:11" ht="14.1" customHeight="1" x14ac:dyDescent="0.2">
      <c r="A25" s="306">
        <v>25</v>
      </c>
      <c r="B25" s="307" t="s">
        <v>242</v>
      </c>
      <c r="C25" s="308"/>
      <c r="D25" s="113">
        <v>6.1338706066711444</v>
      </c>
      <c r="E25" s="115">
        <v>274</v>
      </c>
      <c r="F25" s="114">
        <v>265</v>
      </c>
      <c r="G25" s="114">
        <v>286</v>
      </c>
      <c r="H25" s="114">
        <v>260</v>
      </c>
      <c r="I25" s="140">
        <v>392</v>
      </c>
      <c r="J25" s="115">
        <v>-118</v>
      </c>
      <c r="K25" s="116">
        <v>-30.102040816326532</v>
      </c>
    </row>
    <row r="26" spans="1:11" ht="14.1" customHeight="1" x14ac:dyDescent="0.2">
      <c r="A26" s="306">
        <v>26</v>
      </c>
      <c r="B26" s="307" t="s">
        <v>243</v>
      </c>
      <c r="C26" s="308"/>
      <c r="D26" s="113">
        <v>2.9997761361092454</v>
      </c>
      <c r="E26" s="115">
        <v>134</v>
      </c>
      <c r="F26" s="114">
        <v>79</v>
      </c>
      <c r="G26" s="114">
        <v>131</v>
      </c>
      <c r="H26" s="114">
        <v>117</v>
      </c>
      <c r="I26" s="140">
        <v>152</v>
      </c>
      <c r="J26" s="115">
        <v>-18</v>
      </c>
      <c r="K26" s="116">
        <v>-11.842105263157896</v>
      </c>
    </row>
    <row r="27" spans="1:11" ht="14.1" customHeight="1" x14ac:dyDescent="0.2">
      <c r="A27" s="306">
        <v>27</v>
      </c>
      <c r="B27" s="307" t="s">
        <v>244</v>
      </c>
      <c r="C27" s="308"/>
      <c r="D27" s="113">
        <v>1.4327289008282964</v>
      </c>
      <c r="E27" s="115">
        <v>64</v>
      </c>
      <c r="F27" s="114">
        <v>73</v>
      </c>
      <c r="G27" s="114">
        <v>68</v>
      </c>
      <c r="H27" s="114">
        <v>68</v>
      </c>
      <c r="I27" s="140">
        <v>83</v>
      </c>
      <c r="J27" s="115">
        <v>-19</v>
      </c>
      <c r="K27" s="116">
        <v>-22.891566265060241</v>
      </c>
    </row>
    <row r="28" spans="1:11" ht="14.1" customHeight="1" x14ac:dyDescent="0.2">
      <c r="A28" s="306">
        <v>28</v>
      </c>
      <c r="B28" s="307" t="s">
        <v>245</v>
      </c>
      <c r="C28" s="308"/>
      <c r="D28" s="113">
        <v>0.49250055965972689</v>
      </c>
      <c r="E28" s="115">
        <v>22</v>
      </c>
      <c r="F28" s="114">
        <v>20</v>
      </c>
      <c r="G28" s="114">
        <v>20</v>
      </c>
      <c r="H28" s="114">
        <v>18</v>
      </c>
      <c r="I28" s="140">
        <v>25</v>
      </c>
      <c r="J28" s="115">
        <v>-3</v>
      </c>
      <c r="K28" s="116">
        <v>-12</v>
      </c>
    </row>
    <row r="29" spans="1:11" ht="14.1" customHeight="1" x14ac:dyDescent="0.2">
      <c r="A29" s="306">
        <v>29</v>
      </c>
      <c r="B29" s="307" t="s">
        <v>246</v>
      </c>
      <c r="C29" s="308"/>
      <c r="D29" s="113">
        <v>4.3205730915603313</v>
      </c>
      <c r="E29" s="115">
        <v>193</v>
      </c>
      <c r="F29" s="114">
        <v>163</v>
      </c>
      <c r="G29" s="114">
        <v>171</v>
      </c>
      <c r="H29" s="114">
        <v>173</v>
      </c>
      <c r="I29" s="140">
        <v>166</v>
      </c>
      <c r="J29" s="115">
        <v>27</v>
      </c>
      <c r="K29" s="116">
        <v>16.265060240963855</v>
      </c>
    </row>
    <row r="30" spans="1:11" ht="14.1" customHeight="1" x14ac:dyDescent="0.2">
      <c r="A30" s="306" t="s">
        <v>247</v>
      </c>
      <c r="B30" s="307" t="s">
        <v>248</v>
      </c>
      <c r="C30" s="308"/>
      <c r="D30" s="113">
        <v>1.7013655697336019</v>
      </c>
      <c r="E30" s="115">
        <v>76</v>
      </c>
      <c r="F30" s="114">
        <v>88</v>
      </c>
      <c r="G30" s="114">
        <v>73</v>
      </c>
      <c r="H30" s="114" t="s">
        <v>513</v>
      </c>
      <c r="I30" s="140">
        <v>71</v>
      </c>
      <c r="J30" s="115">
        <v>5</v>
      </c>
      <c r="K30" s="116">
        <v>7.042253521126761</v>
      </c>
    </row>
    <row r="31" spans="1:11" ht="14.1" customHeight="1" x14ac:dyDescent="0.2">
      <c r="A31" s="306" t="s">
        <v>249</v>
      </c>
      <c r="B31" s="307" t="s">
        <v>250</v>
      </c>
      <c r="C31" s="308"/>
      <c r="D31" s="113">
        <v>2.4848891873740766</v>
      </c>
      <c r="E31" s="115">
        <v>111</v>
      </c>
      <c r="F31" s="114" t="s">
        <v>513</v>
      </c>
      <c r="G31" s="114">
        <v>95</v>
      </c>
      <c r="H31" s="114">
        <v>102</v>
      </c>
      <c r="I31" s="140">
        <v>90</v>
      </c>
      <c r="J31" s="115">
        <v>21</v>
      </c>
      <c r="K31" s="116">
        <v>23.333333333333332</v>
      </c>
    </row>
    <row r="32" spans="1:11" ht="14.1" customHeight="1" x14ac:dyDescent="0.2">
      <c r="A32" s="306">
        <v>31</v>
      </c>
      <c r="B32" s="307" t="s">
        <v>251</v>
      </c>
      <c r="C32" s="308"/>
      <c r="D32" s="113">
        <v>0.58204611596149536</v>
      </c>
      <c r="E32" s="115">
        <v>26</v>
      </c>
      <c r="F32" s="114">
        <v>18</v>
      </c>
      <c r="G32" s="114">
        <v>56</v>
      </c>
      <c r="H32" s="114">
        <v>18</v>
      </c>
      <c r="I32" s="140">
        <v>25</v>
      </c>
      <c r="J32" s="115">
        <v>1</v>
      </c>
      <c r="K32" s="116">
        <v>4</v>
      </c>
    </row>
    <row r="33" spans="1:11" ht="14.1" customHeight="1" x14ac:dyDescent="0.2">
      <c r="A33" s="306">
        <v>32</v>
      </c>
      <c r="B33" s="307" t="s">
        <v>252</v>
      </c>
      <c r="C33" s="308"/>
      <c r="D33" s="113">
        <v>3.0669353033355722</v>
      </c>
      <c r="E33" s="115">
        <v>137</v>
      </c>
      <c r="F33" s="114">
        <v>101</v>
      </c>
      <c r="G33" s="114">
        <v>241</v>
      </c>
      <c r="H33" s="114">
        <v>100</v>
      </c>
      <c r="I33" s="140">
        <v>111</v>
      </c>
      <c r="J33" s="115">
        <v>26</v>
      </c>
      <c r="K33" s="116">
        <v>23.423423423423422</v>
      </c>
    </row>
    <row r="34" spans="1:11" ht="14.1" customHeight="1" x14ac:dyDescent="0.2">
      <c r="A34" s="306">
        <v>33</v>
      </c>
      <c r="B34" s="307" t="s">
        <v>253</v>
      </c>
      <c r="C34" s="308"/>
      <c r="D34" s="113">
        <v>1.7685247369599284</v>
      </c>
      <c r="E34" s="115">
        <v>79</v>
      </c>
      <c r="F34" s="114">
        <v>39</v>
      </c>
      <c r="G34" s="114">
        <v>71</v>
      </c>
      <c r="H34" s="114">
        <v>53</v>
      </c>
      <c r="I34" s="140">
        <v>67</v>
      </c>
      <c r="J34" s="115">
        <v>12</v>
      </c>
      <c r="K34" s="116">
        <v>17.910447761194028</v>
      </c>
    </row>
    <row r="35" spans="1:11" ht="14.1" customHeight="1" x14ac:dyDescent="0.2">
      <c r="A35" s="306">
        <v>34</v>
      </c>
      <c r="B35" s="307" t="s">
        <v>254</v>
      </c>
      <c r="C35" s="308"/>
      <c r="D35" s="113">
        <v>2.1043205730915604</v>
      </c>
      <c r="E35" s="115">
        <v>94</v>
      </c>
      <c r="F35" s="114">
        <v>61</v>
      </c>
      <c r="G35" s="114">
        <v>62</v>
      </c>
      <c r="H35" s="114">
        <v>49</v>
      </c>
      <c r="I35" s="140">
        <v>65</v>
      </c>
      <c r="J35" s="115">
        <v>29</v>
      </c>
      <c r="K35" s="116">
        <v>44.615384615384613</v>
      </c>
    </row>
    <row r="36" spans="1:11" ht="14.1" customHeight="1" x14ac:dyDescent="0.2">
      <c r="A36" s="306">
        <v>41</v>
      </c>
      <c r="B36" s="307" t="s">
        <v>255</v>
      </c>
      <c r="C36" s="308"/>
      <c r="D36" s="113">
        <v>1.7013655697336019</v>
      </c>
      <c r="E36" s="115">
        <v>76</v>
      </c>
      <c r="F36" s="114">
        <v>66</v>
      </c>
      <c r="G36" s="114">
        <v>61</v>
      </c>
      <c r="H36" s="114">
        <v>59</v>
      </c>
      <c r="I36" s="140">
        <v>71</v>
      </c>
      <c r="J36" s="115">
        <v>5</v>
      </c>
      <c r="K36" s="116">
        <v>7.042253521126761</v>
      </c>
    </row>
    <row r="37" spans="1:11" ht="14.1" customHeight="1" x14ac:dyDescent="0.2">
      <c r="A37" s="306">
        <v>42</v>
      </c>
      <c r="B37" s="307" t="s">
        <v>256</v>
      </c>
      <c r="C37" s="308"/>
      <c r="D37" s="113">
        <v>0.11193194537721066</v>
      </c>
      <c r="E37" s="115">
        <v>5</v>
      </c>
      <c r="F37" s="114">
        <v>0</v>
      </c>
      <c r="G37" s="114">
        <v>3</v>
      </c>
      <c r="H37" s="114" t="s">
        <v>513</v>
      </c>
      <c r="I37" s="140" t="s">
        <v>513</v>
      </c>
      <c r="J37" s="115" t="s">
        <v>513</v>
      </c>
      <c r="K37" s="116" t="s">
        <v>513</v>
      </c>
    </row>
    <row r="38" spans="1:11" ht="14.1" customHeight="1" x14ac:dyDescent="0.2">
      <c r="A38" s="306">
        <v>43</v>
      </c>
      <c r="B38" s="307" t="s">
        <v>257</v>
      </c>
      <c r="C38" s="308"/>
      <c r="D38" s="113">
        <v>1.9923886277143497</v>
      </c>
      <c r="E38" s="115">
        <v>89</v>
      </c>
      <c r="F38" s="114">
        <v>56</v>
      </c>
      <c r="G38" s="114">
        <v>69</v>
      </c>
      <c r="H38" s="114">
        <v>62</v>
      </c>
      <c r="I38" s="140">
        <v>53</v>
      </c>
      <c r="J38" s="115">
        <v>36</v>
      </c>
      <c r="K38" s="116">
        <v>67.924528301886795</v>
      </c>
    </row>
    <row r="39" spans="1:11" ht="14.1" customHeight="1" x14ac:dyDescent="0.2">
      <c r="A39" s="306">
        <v>51</v>
      </c>
      <c r="B39" s="307" t="s">
        <v>258</v>
      </c>
      <c r="C39" s="308"/>
      <c r="D39" s="113">
        <v>8.9097828520259679</v>
      </c>
      <c r="E39" s="115">
        <v>398</v>
      </c>
      <c r="F39" s="114">
        <v>409</v>
      </c>
      <c r="G39" s="114">
        <v>452</v>
      </c>
      <c r="H39" s="114">
        <v>399</v>
      </c>
      <c r="I39" s="140">
        <v>447</v>
      </c>
      <c r="J39" s="115">
        <v>-49</v>
      </c>
      <c r="K39" s="116">
        <v>-10.961968680089486</v>
      </c>
    </row>
    <row r="40" spans="1:11" ht="14.1" customHeight="1" x14ac:dyDescent="0.2">
      <c r="A40" s="306" t="s">
        <v>259</v>
      </c>
      <c r="B40" s="307" t="s">
        <v>260</v>
      </c>
      <c r="C40" s="308"/>
      <c r="D40" s="113">
        <v>8.1038728453100521</v>
      </c>
      <c r="E40" s="115">
        <v>362</v>
      </c>
      <c r="F40" s="114">
        <v>392</v>
      </c>
      <c r="G40" s="114">
        <v>418</v>
      </c>
      <c r="H40" s="114">
        <v>373</v>
      </c>
      <c r="I40" s="140">
        <v>423</v>
      </c>
      <c r="J40" s="115">
        <v>-61</v>
      </c>
      <c r="K40" s="116">
        <v>-14.42080378250591</v>
      </c>
    </row>
    <row r="41" spans="1:11" ht="14.1" customHeight="1" x14ac:dyDescent="0.2">
      <c r="A41" s="306"/>
      <c r="B41" s="307" t="s">
        <v>261</v>
      </c>
      <c r="C41" s="308"/>
      <c r="D41" s="113">
        <v>6.6263711663308706</v>
      </c>
      <c r="E41" s="115">
        <v>296</v>
      </c>
      <c r="F41" s="114">
        <v>345</v>
      </c>
      <c r="G41" s="114">
        <v>298</v>
      </c>
      <c r="H41" s="114">
        <v>320</v>
      </c>
      <c r="I41" s="140">
        <v>361</v>
      </c>
      <c r="J41" s="115">
        <v>-65</v>
      </c>
      <c r="K41" s="116">
        <v>-18.005540166204987</v>
      </c>
    </row>
    <row r="42" spans="1:11" ht="14.1" customHeight="1" x14ac:dyDescent="0.2">
      <c r="A42" s="306">
        <v>52</v>
      </c>
      <c r="B42" s="307" t="s">
        <v>262</v>
      </c>
      <c r="C42" s="308"/>
      <c r="D42" s="113">
        <v>4.5668233713901945</v>
      </c>
      <c r="E42" s="115">
        <v>204</v>
      </c>
      <c r="F42" s="114">
        <v>197</v>
      </c>
      <c r="G42" s="114">
        <v>245</v>
      </c>
      <c r="H42" s="114">
        <v>272</v>
      </c>
      <c r="I42" s="140">
        <v>193</v>
      </c>
      <c r="J42" s="115">
        <v>11</v>
      </c>
      <c r="K42" s="116">
        <v>5.6994818652849739</v>
      </c>
    </row>
    <row r="43" spans="1:11" ht="14.1" customHeight="1" x14ac:dyDescent="0.2">
      <c r="A43" s="306" t="s">
        <v>263</v>
      </c>
      <c r="B43" s="307" t="s">
        <v>264</v>
      </c>
      <c r="C43" s="308"/>
      <c r="D43" s="113">
        <v>3.4027311394672037</v>
      </c>
      <c r="E43" s="115">
        <v>152</v>
      </c>
      <c r="F43" s="114">
        <v>150</v>
      </c>
      <c r="G43" s="114">
        <v>148</v>
      </c>
      <c r="H43" s="114">
        <v>222</v>
      </c>
      <c r="I43" s="140">
        <v>145</v>
      </c>
      <c r="J43" s="115">
        <v>7</v>
      </c>
      <c r="K43" s="116">
        <v>4.8275862068965516</v>
      </c>
    </row>
    <row r="44" spans="1:11" ht="14.1" customHeight="1" x14ac:dyDescent="0.2">
      <c r="A44" s="306">
        <v>53</v>
      </c>
      <c r="B44" s="307" t="s">
        <v>265</v>
      </c>
      <c r="C44" s="308"/>
      <c r="D44" s="113">
        <v>0.58204611596149536</v>
      </c>
      <c r="E44" s="115">
        <v>26</v>
      </c>
      <c r="F44" s="114">
        <v>45</v>
      </c>
      <c r="G44" s="114">
        <v>28</v>
      </c>
      <c r="H44" s="114">
        <v>23</v>
      </c>
      <c r="I44" s="140">
        <v>37</v>
      </c>
      <c r="J44" s="115">
        <v>-11</v>
      </c>
      <c r="K44" s="116">
        <v>-29.72972972972973</v>
      </c>
    </row>
    <row r="45" spans="1:11" ht="14.1" customHeight="1" x14ac:dyDescent="0.2">
      <c r="A45" s="306" t="s">
        <v>266</v>
      </c>
      <c r="B45" s="307" t="s">
        <v>267</v>
      </c>
      <c r="C45" s="308"/>
      <c r="D45" s="113">
        <v>0.58204611596149536</v>
      </c>
      <c r="E45" s="115">
        <v>26</v>
      </c>
      <c r="F45" s="114">
        <v>45</v>
      </c>
      <c r="G45" s="114">
        <v>28</v>
      </c>
      <c r="H45" s="114">
        <v>23</v>
      </c>
      <c r="I45" s="140">
        <v>37</v>
      </c>
      <c r="J45" s="115">
        <v>-11</v>
      </c>
      <c r="K45" s="116">
        <v>-29.72972972972973</v>
      </c>
    </row>
    <row r="46" spans="1:11" ht="14.1" customHeight="1" x14ac:dyDescent="0.2">
      <c r="A46" s="306">
        <v>54</v>
      </c>
      <c r="B46" s="307" t="s">
        <v>268</v>
      </c>
      <c r="C46" s="308"/>
      <c r="D46" s="113">
        <v>4.3205730915603313</v>
      </c>
      <c r="E46" s="115">
        <v>193</v>
      </c>
      <c r="F46" s="114">
        <v>133</v>
      </c>
      <c r="G46" s="114">
        <v>155</v>
      </c>
      <c r="H46" s="114">
        <v>145</v>
      </c>
      <c r="I46" s="140">
        <v>162</v>
      </c>
      <c r="J46" s="115">
        <v>31</v>
      </c>
      <c r="K46" s="116">
        <v>19.135802469135804</v>
      </c>
    </row>
    <row r="47" spans="1:11" ht="14.1" customHeight="1" x14ac:dyDescent="0.2">
      <c r="A47" s="306">
        <v>61</v>
      </c>
      <c r="B47" s="307" t="s">
        <v>269</v>
      </c>
      <c r="C47" s="308"/>
      <c r="D47" s="113">
        <v>1.5670472352809492</v>
      </c>
      <c r="E47" s="115">
        <v>70</v>
      </c>
      <c r="F47" s="114">
        <v>46</v>
      </c>
      <c r="G47" s="114">
        <v>52</v>
      </c>
      <c r="H47" s="114">
        <v>49</v>
      </c>
      <c r="I47" s="140">
        <v>53</v>
      </c>
      <c r="J47" s="115">
        <v>17</v>
      </c>
      <c r="K47" s="116">
        <v>32.075471698113205</v>
      </c>
    </row>
    <row r="48" spans="1:11" ht="14.1" customHeight="1" x14ac:dyDescent="0.2">
      <c r="A48" s="306">
        <v>62</v>
      </c>
      <c r="B48" s="307" t="s">
        <v>270</v>
      </c>
      <c r="C48" s="308"/>
      <c r="D48" s="113">
        <v>8.753078128497874</v>
      </c>
      <c r="E48" s="115">
        <v>391</v>
      </c>
      <c r="F48" s="114">
        <v>357</v>
      </c>
      <c r="G48" s="114">
        <v>429</v>
      </c>
      <c r="H48" s="114">
        <v>426</v>
      </c>
      <c r="I48" s="140">
        <v>451</v>
      </c>
      <c r="J48" s="115">
        <v>-60</v>
      </c>
      <c r="K48" s="116">
        <v>-13.303769401330378</v>
      </c>
    </row>
    <row r="49" spans="1:11" ht="14.1" customHeight="1" x14ac:dyDescent="0.2">
      <c r="A49" s="306">
        <v>63</v>
      </c>
      <c r="B49" s="307" t="s">
        <v>271</v>
      </c>
      <c r="C49" s="308"/>
      <c r="D49" s="113">
        <v>3.0893216924110143</v>
      </c>
      <c r="E49" s="115">
        <v>138</v>
      </c>
      <c r="F49" s="114">
        <v>150</v>
      </c>
      <c r="G49" s="114">
        <v>150</v>
      </c>
      <c r="H49" s="114">
        <v>128</v>
      </c>
      <c r="I49" s="140">
        <v>150</v>
      </c>
      <c r="J49" s="115">
        <v>-12</v>
      </c>
      <c r="K49" s="116">
        <v>-8</v>
      </c>
    </row>
    <row r="50" spans="1:11" ht="14.1" customHeight="1" x14ac:dyDescent="0.2">
      <c r="A50" s="306" t="s">
        <v>272</v>
      </c>
      <c r="B50" s="307" t="s">
        <v>273</v>
      </c>
      <c r="C50" s="308"/>
      <c r="D50" s="113">
        <v>0.47011417058428473</v>
      </c>
      <c r="E50" s="115">
        <v>21</v>
      </c>
      <c r="F50" s="114">
        <v>18</v>
      </c>
      <c r="G50" s="114">
        <v>22</v>
      </c>
      <c r="H50" s="114">
        <v>26</v>
      </c>
      <c r="I50" s="140">
        <v>16</v>
      </c>
      <c r="J50" s="115">
        <v>5</v>
      </c>
      <c r="K50" s="116">
        <v>31.25</v>
      </c>
    </row>
    <row r="51" spans="1:11" ht="14.1" customHeight="1" x14ac:dyDescent="0.2">
      <c r="A51" s="306" t="s">
        <v>274</v>
      </c>
      <c r="B51" s="307" t="s">
        <v>275</v>
      </c>
      <c r="C51" s="308"/>
      <c r="D51" s="113">
        <v>2.3729572419968661</v>
      </c>
      <c r="E51" s="115">
        <v>106</v>
      </c>
      <c r="F51" s="114">
        <v>122</v>
      </c>
      <c r="G51" s="114">
        <v>115</v>
      </c>
      <c r="H51" s="114">
        <v>90</v>
      </c>
      <c r="I51" s="140">
        <v>118</v>
      </c>
      <c r="J51" s="115">
        <v>-12</v>
      </c>
      <c r="K51" s="116">
        <v>-10.169491525423728</v>
      </c>
    </row>
    <row r="52" spans="1:11" ht="14.1" customHeight="1" x14ac:dyDescent="0.2">
      <c r="A52" s="306">
        <v>71</v>
      </c>
      <c r="B52" s="307" t="s">
        <v>276</v>
      </c>
      <c r="C52" s="308"/>
      <c r="D52" s="113">
        <v>8.0143272890082837</v>
      </c>
      <c r="E52" s="115">
        <v>358</v>
      </c>
      <c r="F52" s="114">
        <v>274</v>
      </c>
      <c r="G52" s="114">
        <v>341</v>
      </c>
      <c r="H52" s="114">
        <v>365</v>
      </c>
      <c r="I52" s="140">
        <v>337</v>
      </c>
      <c r="J52" s="115">
        <v>21</v>
      </c>
      <c r="K52" s="116">
        <v>6.2314540059347179</v>
      </c>
    </row>
    <row r="53" spans="1:11" ht="14.1" customHeight="1" x14ac:dyDescent="0.2">
      <c r="A53" s="306" t="s">
        <v>277</v>
      </c>
      <c r="B53" s="307" t="s">
        <v>278</v>
      </c>
      <c r="C53" s="308"/>
      <c r="D53" s="113">
        <v>2.3953436310723082</v>
      </c>
      <c r="E53" s="115">
        <v>107</v>
      </c>
      <c r="F53" s="114">
        <v>86</v>
      </c>
      <c r="G53" s="114">
        <v>114</v>
      </c>
      <c r="H53" s="114">
        <v>111</v>
      </c>
      <c r="I53" s="140">
        <v>96</v>
      </c>
      <c r="J53" s="115">
        <v>11</v>
      </c>
      <c r="K53" s="116">
        <v>11.458333333333334</v>
      </c>
    </row>
    <row r="54" spans="1:11" ht="14.1" customHeight="1" x14ac:dyDescent="0.2">
      <c r="A54" s="306" t="s">
        <v>279</v>
      </c>
      <c r="B54" s="307" t="s">
        <v>280</v>
      </c>
      <c r="C54" s="308"/>
      <c r="D54" s="113">
        <v>5.0593239310499216</v>
      </c>
      <c r="E54" s="115">
        <v>226</v>
      </c>
      <c r="F54" s="114">
        <v>167</v>
      </c>
      <c r="G54" s="114">
        <v>216</v>
      </c>
      <c r="H54" s="114">
        <v>230</v>
      </c>
      <c r="I54" s="140">
        <v>226</v>
      </c>
      <c r="J54" s="115">
        <v>0</v>
      </c>
      <c r="K54" s="116">
        <v>0</v>
      </c>
    </row>
    <row r="55" spans="1:11" ht="14.1" customHeight="1" x14ac:dyDescent="0.2">
      <c r="A55" s="306">
        <v>72</v>
      </c>
      <c r="B55" s="307" t="s">
        <v>281</v>
      </c>
      <c r="C55" s="308"/>
      <c r="D55" s="113">
        <v>1.7237519588090442</v>
      </c>
      <c r="E55" s="115">
        <v>77</v>
      </c>
      <c r="F55" s="114">
        <v>91</v>
      </c>
      <c r="G55" s="114">
        <v>81</v>
      </c>
      <c r="H55" s="114">
        <v>57</v>
      </c>
      <c r="I55" s="140">
        <v>105</v>
      </c>
      <c r="J55" s="115">
        <v>-28</v>
      </c>
      <c r="K55" s="116">
        <v>-26.666666666666668</v>
      </c>
    </row>
    <row r="56" spans="1:11" ht="14.1" customHeight="1" x14ac:dyDescent="0.2">
      <c r="A56" s="306" t="s">
        <v>282</v>
      </c>
      <c r="B56" s="307" t="s">
        <v>283</v>
      </c>
      <c r="C56" s="308"/>
      <c r="D56" s="113">
        <v>0.85068278486680093</v>
      </c>
      <c r="E56" s="115">
        <v>38</v>
      </c>
      <c r="F56" s="114">
        <v>49</v>
      </c>
      <c r="G56" s="114">
        <v>40</v>
      </c>
      <c r="H56" s="114">
        <v>29</v>
      </c>
      <c r="I56" s="140">
        <v>70</v>
      </c>
      <c r="J56" s="115">
        <v>-32</v>
      </c>
      <c r="K56" s="116">
        <v>-45.714285714285715</v>
      </c>
    </row>
    <row r="57" spans="1:11" ht="14.1" customHeight="1" x14ac:dyDescent="0.2">
      <c r="A57" s="306" t="s">
        <v>284</v>
      </c>
      <c r="B57" s="307" t="s">
        <v>285</v>
      </c>
      <c r="C57" s="308"/>
      <c r="D57" s="113">
        <v>0.51488694873516905</v>
      </c>
      <c r="E57" s="115">
        <v>23</v>
      </c>
      <c r="F57" s="114">
        <v>19</v>
      </c>
      <c r="G57" s="114">
        <v>26</v>
      </c>
      <c r="H57" s="114">
        <v>16</v>
      </c>
      <c r="I57" s="140">
        <v>21</v>
      </c>
      <c r="J57" s="115">
        <v>2</v>
      </c>
      <c r="K57" s="116">
        <v>9.5238095238095237</v>
      </c>
    </row>
    <row r="58" spans="1:11" ht="14.1" customHeight="1" x14ac:dyDescent="0.2">
      <c r="A58" s="306">
        <v>73</v>
      </c>
      <c r="B58" s="307" t="s">
        <v>286</v>
      </c>
      <c r="C58" s="308"/>
      <c r="D58" s="113">
        <v>1.2536377882247594</v>
      </c>
      <c r="E58" s="115">
        <v>56</v>
      </c>
      <c r="F58" s="114">
        <v>25</v>
      </c>
      <c r="G58" s="114">
        <v>58</v>
      </c>
      <c r="H58" s="114">
        <v>51</v>
      </c>
      <c r="I58" s="140">
        <v>52</v>
      </c>
      <c r="J58" s="115">
        <v>4</v>
      </c>
      <c r="K58" s="116">
        <v>7.6923076923076925</v>
      </c>
    </row>
    <row r="59" spans="1:11" ht="14.1" customHeight="1" x14ac:dyDescent="0.2">
      <c r="A59" s="306" t="s">
        <v>287</v>
      </c>
      <c r="B59" s="307" t="s">
        <v>288</v>
      </c>
      <c r="C59" s="308"/>
      <c r="D59" s="113">
        <v>0.91784195209312736</v>
      </c>
      <c r="E59" s="115">
        <v>41</v>
      </c>
      <c r="F59" s="114">
        <v>13</v>
      </c>
      <c r="G59" s="114">
        <v>31</v>
      </c>
      <c r="H59" s="114">
        <v>28</v>
      </c>
      <c r="I59" s="140">
        <v>34</v>
      </c>
      <c r="J59" s="115">
        <v>7</v>
      </c>
      <c r="K59" s="116">
        <v>20.588235294117649</v>
      </c>
    </row>
    <row r="60" spans="1:11" ht="14.1" customHeight="1" x14ac:dyDescent="0.2">
      <c r="A60" s="306">
        <v>81</v>
      </c>
      <c r="B60" s="307" t="s">
        <v>289</v>
      </c>
      <c r="C60" s="308"/>
      <c r="D60" s="113">
        <v>10.096261473024402</v>
      </c>
      <c r="E60" s="115">
        <v>451</v>
      </c>
      <c r="F60" s="114">
        <v>388</v>
      </c>
      <c r="G60" s="114">
        <v>419</v>
      </c>
      <c r="H60" s="114">
        <v>401</v>
      </c>
      <c r="I60" s="140">
        <v>416</v>
      </c>
      <c r="J60" s="115">
        <v>35</v>
      </c>
      <c r="K60" s="116">
        <v>8.4134615384615383</v>
      </c>
    </row>
    <row r="61" spans="1:11" ht="14.1" customHeight="1" x14ac:dyDescent="0.2">
      <c r="A61" s="306" t="s">
        <v>290</v>
      </c>
      <c r="B61" s="307" t="s">
        <v>291</v>
      </c>
      <c r="C61" s="308"/>
      <c r="D61" s="113">
        <v>2.0371614058652341</v>
      </c>
      <c r="E61" s="115">
        <v>91</v>
      </c>
      <c r="F61" s="114">
        <v>60</v>
      </c>
      <c r="G61" s="114">
        <v>80</v>
      </c>
      <c r="H61" s="114">
        <v>102</v>
      </c>
      <c r="I61" s="140">
        <v>102</v>
      </c>
      <c r="J61" s="115">
        <v>-11</v>
      </c>
      <c r="K61" s="116">
        <v>-10.784313725490197</v>
      </c>
    </row>
    <row r="62" spans="1:11" ht="14.1" customHeight="1" x14ac:dyDescent="0.2">
      <c r="A62" s="306" t="s">
        <v>292</v>
      </c>
      <c r="B62" s="307" t="s">
        <v>293</v>
      </c>
      <c r="C62" s="308"/>
      <c r="D62" s="113">
        <v>4.6563689276919629</v>
      </c>
      <c r="E62" s="115">
        <v>208</v>
      </c>
      <c r="F62" s="114">
        <v>198</v>
      </c>
      <c r="G62" s="114">
        <v>195</v>
      </c>
      <c r="H62" s="114">
        <v>181</v>
      </c>
      <c r="I62" s="140">
        <v>174</v>
      </c>
      <c r="J62" s="115">
        <v>34</v>
      </c>
      <c r="K62" s="116">
        <v>19.540229885057471</v>
      </c>
    </row>
    <row r="63" spans="1:11" ht="14.1" customHeight="1" x14ac:dyDescent="0.2">
      <c r="A63" s="306"/>
      <c r="B63" s="307" t="s">
        <v>294</v>
      </c>
      <c r="C63" s="308"/>
      <c r="D63" s="113">
        <v>3.0893216924110143</v>
      </c>
      <c r="E63" s="115">
        <v>138</v>
      </c>
      <c r="F63" s="114">
        <v>155</v>
      </c>
      <c r="G63" s="114">
        <v>165</v>
      </c>
      <c r="H63" s="114">
        <v>158</v>
      </c>
      <c r="I63" s="140">
        <v>147</v>
      </c>
      <c r="J63" s="115">
        <v>-9</v>
      </c>
      <c r="K63" s="116">
        <v>-6.1224489795918364</v>
      </c>
    </row>
    <row r="64" spans="1:11" ht="14.1" customHeight="1" x14ac:dyDescent="0.2">
      <c r="A64" s="306" t="s">
        <v>295</v>
      </c>
      <c r="B64" s="307" t="s">
        <v>296</v>
      </c>
      <c r="C64" s="308"/>
      <c r="D64" s="113">
        <v>1.4551152899037385</v>
      </c>
      <c r="E64" s="115">
        <v>65</v>
      </c>
      <c r="F64" s="114">
        <v>49</v>
      </c>
      <c r="G64" s="114">
        <v>41</v>
      </c>
      <c r="H64" s="114">
        <v>60</v>
      </c>
      <c r="I64" s="140">
        <v>65</v>
      </c>
      <c r="J64" s="115">
        <v>0</v>
      </c>
      <c r="K64" s="116">
        <v>0</v>
      </c>
    </row>
    <row r="65" spans="1:11" ht="14.1" customHeight="1" x14ac:dyDescent="0.2">
      <c r="A65" s="306" t="s">
        <v>297</v>
      </c>
      <c r="B65" s="307" t="s">
        <v>298</v>
      </c>
      <c r="C65" s="308"/>
      <c r="D65" s="113">
        <v>0.91784195209312736</v>
      </c>
      <c r="E65" s="115">
        <v>41</v>
      </c>
      <c r="F65" s="114">
        <v>35</v>
      </c>
      <c r="G65" s="114">
        <v>18</v>
      </c>
      <c r="H65" s="114">
        <v>17</v>
      </c>
      <c r="I65" s="140">
        <v>22</v>
      </c>
      <c r="J65" s="115">
        <v>19</v>
      </c>
      <c r="K65" s="116">
        <v>86.36363636363636</v>
      </c>
    </row>
    <row r="66" spans="1:11" ht="14.1" customHeight="1" x14ac:dyDescent="0.2">
      <c r="A66" s="306">
        <v>82</v>
      </c>
      <c r="B66" s="307" t="s">
        <v>299</v>
      </c>
      <c r="C66" s="308"/>
      <c r="D66" s="113">
        <v>2.9773897470338033</v>
      </c>
      <c r="E66" s="115">
        <v>133</v>
      </c>
      <c r="F66" s="114">
        <v>229</v>
      </c>
      <c r="G66" s="114">
        <v>137</v>
      </c>
      <c r="H66" s="114">
        <v>128</v>
      </c>
      <c r="I66" s="140">
        <v>142</v>
      </c>
      <c r="J66" s="115">
        <v>-9</v>
      </c>
      <c r="K66" s="116">
        <v>-6.3380281690140849</v>
      </c>
    </row>
    <row r="67" spans="1:11" ht="14.1" customHeight="1" x14ac:dyDescent="0.2">
      <c r="A67" s="306" t="s">
        <v>300</v>
      </c>
      <c r="B67" s="307" t="s">
        <v>301</v>
      </c>
      <c r="C67" s="308"/>
      <c r="D67" s="113">
        <v>1.5894336243563914</v>
      </c>
      <c r="E67" s="115">
        <v>71</v>
      </c>
      <c r="F67" s="114">
        <v>188</v>
      </c>
      <c r="G67" s="114">
        <v>79</v>
      </c>
      <c r="H67" s="114">
        <v>61</v>
      </c>
      <c r="I67" s="140">
        <v>67</v>
      </c>
      <c r="J67" s="115">
        <v>4</v>
      </c>
      <c r="K67" s="116">
        <v>5.9701492537313436</v>
      </c>
    </row>
    <row r="68" spans="1:11" ht="14.1" customHeight="1" x14ac:dyDescent="0.2">
      <c r="A68" s="306" t="s">
        <v>302</v>
      </c>
      <c r="B68" s="307" t="s">
        <v>303</v>
      </c>
      <c r="C68" s="308"/>
      <c r="D68" s="113">
        <v>0.82829639579135883</v>
      </c>
      <c r="E68" s="115">
        <v>37</v>
      </c>
      <c r="F68" s="114">
        <v>32</v>
      </c>
      <c r="G68" s="114">
        <v>38</v>
      </c>
      <c r="H68" s="114">
        <v>44</v>
      </c>
      <c r="I68" s="140">
        <v>57</v>
      </c>
      <c r="J68" s="115">
        <v>-20</v>
      </c>
      <c r="K68" s="116">
        <v>-35.087719298245617</v>
      </c>
    </row>
    <row r="69" spans="1:11" ht="14.1" customHeight="1" x14ac:dyDescent="0.2">
      <c r="A69" s="306">
        <v>83</v>
      </c>
      <c r="B69" s="307" t="s">
        <v>304</v>
      </c>
      <c r="C69" s="308"/>
      <c r="D69" s="113">
        <v>3.3579583613163195</v>
      </c>
      <c r="E69" s="115">
        <v>150</v>
      </c>
      <c r="F69" s="114">
        <v>110</v>
      </c>
      <c r="G69" s="114">
        <v>250</v>
      </c>
      <c r="H69" s="114">
        <v>151</v>
      </c>
      <c r="I69" s="140">
        <v>200</v>
      </c>
      <c r="J69" s="115">
        <v>-50</v>
      </c>
      <c r="K69" s="116">
        <v>-25</v>
      </c>
    </row>
    <row r="70" spans="1:11" ht="14.1" customHeight="1" x14ac:dyDescent="0.2">
      <c r="A70" s="306" t="s">
        <v>305</v>
      </c>
      <c r="B70" s="307" t="s">
        <v>306</v>
      </c>
      <c r="C70" s="308"/>
      <c r="D70" s="113">
        <v>2.4625027982986345</v>
      </c>
      <c r="E70" s="115">
        <v>110</v>
      </c>
      <c r="F70" s="114">
        <v>85</v>
      </c>
      <c r="G70" s="114">
        <v>226</v>
      </c>
      <c r="H70" s="114">
        <v>116</v>
      </c>
      <c r="I70" s="140">
        <v>109</v>
      </c>
      <c r="J70" s="115">
        <v>1</v>
      </c>
      <c r="K70" s="116">
        <v>0.91743119266055051</v>
      </c>
    </row>
    <row r="71" spans="1:11" ht="14.1" customHeight="1" x14ac:dyDescent="0.2">
      <c r="A71" s="306"/>
      <c r="B71" s="307" t="s">
        <v>307</v>
      </c>
      <c r="C71" s="308"/>
      <c r="D71" s="113">
        <v>1.3207969554510857</v>
      </c>
      <c r="E71" s="115">
        <v>59</v>
      </c>
      <c r="F71" s="114">
        <v>56</v>
      </c>
      <c r="G71" s="114">
        <v>142</v>
      </c>
      <c r="H71" s="114">
        <v>65</v>
      </c>
      <c r="I71" s="140">
        <v>76</v>
      </c>
      <c r="J71" s="115">
        <v>-17</v>
      </c>
      <c r="K71" s="116">
        <v>-22.368421052631579</v>
      </c>
    </row>
    <row r="72" spans="1:11" ht="14.1" customHeight="1" x14ac:dyDescent="0.2">
      <c r="A72" s="306">
        <v>84</v>
      </c>
      <c r="B72" s="307" t="s">
        <v>308</v>
      </c>
      <c r="C72" s="308"/>
      <c r="D72" s="113">
        <v>2.2162525184687709</v>
      </c>
      <c r="E72" s="115">
        <v>99</v>
      </c>
      <c r="F72" s="114">
        <v>44</v>
      </c>
      <c r="G72" s="114">
        <v>85</v>
      </c>
      <c r="H72" s="114">
        <v>41</v>
      </c>
      <c r="I72" s="140">
        <v>98</v>
      </c>
      <c r="J72" s="115">
        <v>1</v>
      </c>
      <c r="K72" s="116">
        <v>1.0204081632653061</v>
      </c>
    </row>
    <row r="73" spans="1:11" ht="14.1" customHeight="1" x14ac:dyDescent="0.2">
      <c r="A73" s="306" t="s">
        <v>309</v>
      </c>
      <c r="B73" s="307" t="s">
        <v>310</v>
      </c>
      <c r="C73" s="308"/>
      <c r="D73" s="113">
        <v>0.62681889411237968</v>
      </c>
      <c r="E73" s="115">
        <v>28</v>
      </c>
      <c r="F73" s="114">
        <v>6</v>
      </c>
      <c r="G73" s="114">
        <v>29</v>
      </c>
      <c r="H73" s="114">
        <v>4</v>
      </c>
      <c r="I73" s="140">
        <v>19</v>
      </c>
      <c r="J73" s="115">
        <v>9</v>
      </c>
      <c r="K73" s="116">
        <v>47.368421052631582</v>
      </c>
    </row>
    <row r="74" spans="1:11" ht="14.1" customHeight="1" x14ac:dyDescent="0.2">
      <c r="A74" s="306" t="s">
        <v>311</v>
      </c>
      <c r="B74" s="307" t="s">
        <v>312</v>
      </c>
      <c r="C74" s="308"/>
      <c r="D74" s="113">
        <v>0.17909111260353705</v>
      </c>
      <c r="E74" s="115">
        <v>8</v>
      </c>
      <c r="F74" s="114">
        <v>4</v>
      </c>
      <c r="G74" s="114">
        <v>12</v>
      </c>
      <c r="H74" s="114">
        <v>7</v>
      </c>
      <c r="I74" s="140">
        <v>7</v>
      </c>
      <c r="J74" s="115">
        <v>1</v>
      </c>
      <c r="K74" s="116">
        <v>14.285714285714286</v>
      </c>
    </row>
    <row r="75" spans="1:11" ht="14.1" customHeight="1" x14ac:dyDescent="0.2">
      <c r="A75" s="306" t="s">
        <v>313</v>
      </c>
      <c r="B75" s="307" t="s">
        <v>314</v>
      </c>
      <c r="C75" s="308"/>
      <c r="D75" s="113">
        <v>1.0521602865457802</v>
      </c>
      <c r="E75" s="115">
        <v>47</v>
      </c>
      <c r="F75" s="114">
        <v>26</v>
      </c>
      <c r="G75" s="114">
        <v>33</v>
      </c>
      <c r="H75" s="114">
        <v>22</v>
      </c>
      <c r="I75" s="140">
        <v>63</v>
      </c>
      <c r="J75" s="115">
        <v>-16</v>
      </c>
      <c r="K75" s="116">
        <v>-25.396825396825395</v>
      </c>
    </row>
    <row r="76" spans="1:11" ht="14.1" customHeight="1" x14ac:dyDescent="0.2">
      <c r="A76" s="306">
        <v>91</v>
      </c>
      <c r="B76" s="307" t="s">
        <v>315</v>
      </c>
      <c r="C76" s="308"/>
      <c r="D76" s="113">
        <v>6.7159167226326394E-2</v>
      </c>
      <c r="E76" s="115">
        <v>3</v>
      </c>
      <c r="F76" s="114" t="s">
        <v>513</v>
      </c>
      <c r="G76" s="114">
        <v>12</v>
      </c>
      <c r="H76" s="114">
        <v>3</v>
      </c>
      <c r="I76" s="140">
        <v>4</v>
      </c>
      <c r="J76" s="115">
        <v>-1</v>
      </c>
      <c r="K76" s="116">
        <v>-25</v>
      </c>
    </row>
    <row r="77" spans="1:11" ht="14.1" customHeight="1" x14ac:dyDescent="0.2">
      <c r="A77" s="306">
        <v>92</v>
      </c>
      <c r="B77" s="307" t="s">
        <v>316</v>
      </c>
      <c r="C77" s="308"/>
      <c r="D77" s="113">
        <v>1.0297738974703381</v>
      </c>
      <c r="E77" s="115">
        <v>46</v>
      </c>
      <c r="F77" s="114">
        <v>51</v>
      </c>
      <c r="G77" s="114">
        <v>54</v>
      </c>
      <c r="H77" s="114">
        <v>62</v>
      </c>
      <c r="I77" s="140">
        <v>60</v>
      </c>
      <c r="J77" s="115">
        <v>-14</v>
      </c>
      <c r="K77" s="116">
        <v>-23.333333333333332</v>
      </c>
    </row>
    <row r="78" spans="1:11" ht="14.1" customHeight="1" x14ac:dyDescent="0.2">
      <c r="A78" s="306">
        <v>93</v>
      </c>
      <c r="B78" s="307" t="s">
        <v>317</v>
      </c>
      <c r="C78" s="308"/>
      <c r="D78" s="113">
        <v>6.7159167226326394E-2</v>
      </c>
      <c r="E78" s="115">
        <v>3</v>
      </c>
      <c r="F78" s="114" t="s">
        <v>513</v>
      </c>
      <c r="G78" s="114">
        <v>3</v>
      </c>
      <c r="H78" s="114">
        <v>5</v>
      </c>
      <c r="I78" s="140">
        <v>12</v>
      </c>
      <c r="J78" s="115">
        <v>-9</v>
      </c>
      <c r="K78" s="116">
        <v>-75</v>
      </c>
    </row>
    <row r="79" spans="1:11" ht="14.1" customHeight="1" x14ac:dyDescent="0.2">
      <c r="A79" s="306">
        <v>94</v>
      </c>
      <c r="B79" s="307" t="s">
        <v>318</v>
      </c>
      <c r="C79" s="308"/>
      <c r="D79" s="113">
        <v>0.11193194537721066</v>
      </c>
      <c r="E79" s="115">
        <v>5</v>
      </c>
      <c r="F79" s="114">
        <v>6</v>
      </c>
      <c r="G79" s="114">
        <v>14</v>
      </c>
      <c r="H79" s="114">
        <v>6</v>
      </c>
      <c r="I79" s="140" t="s">
        <v>513</v>
      </c>
      <c r="J79" s="115" t="s">
        <v>513</v>
      </c>
      <c r="K79" s="116" t="s">
        <v>513</v>
      </c>
    </row>
    <row r="80" spans="1:11" ht="14.1" customHeight="1" x14ac:dyDescent="0.2">
      <c r="A80" s="306" t="s">
        <v>319</v>
      </c>
      <c r="B80" s="307" t="s">
        <v>320</v>
      </c>
      <c r="C80" s="308"/>
      <c r="D80" s="113">
        <v>0.29102305798074768</v>
      </c>
      <c r="E80" s="115">
        <v>13</v>
      </c>
      <c r="F80" s="114">
        <v>14</v>
      </c>
      <c r="G80" s="114">
        <v>12</v>
      </c>
      <c r="H80" s="114" t="s">
        <v>513</v>
      </c>
      <c r="I80" s="140">
        <v>8</v>
      </c>
      <c r="J80" s="115">
        <v>5</v>
      </c>
      <c r="K80" s="116">
        <v>62.5</v>
      </c>
    </row>
    <row r="81" spans="1:11" ht="14.1" customHeight="1" x14ac:dyDescent="0.2">
      <c r="A81" s="310" t="s">
        <v>321</v>
      </c>
      <c r="B81" s="311" t="s">
        <v>333</v>
      </c>
      <c r="C81" s="312"/>
      <c r="D81" s="125">
        <v>0.42534139243340047</v>
      </c>
      <c r="E81" s="143">
        <v>19</v>
      </c>
      <c r="F81" s="144">
        <v>26</v>
      </c>
      <c r="G81" s="144">
        <v>21</v>
      </c>
      <c r="H81" s="144">
        <v>14</v>
      </c>
      <c r="I81" s="145">
        <v>19</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59597</v>
      </c>
      <c r="C10" s="114">
        <v>35172</v>
      </c>
      <c r="D10" s="114">
        <v>24425</v>
      </c>
      <c r="E10" s="114">
        <v>48306</v>
      </c>
      <c r="F10" s="114">
        <v>10547</v>
      </c>
      <c r="G10" s="114">
        <v>6619</v>
      </c>
      <c r="H10" s="114">
        <v>16117</v>
      </c>
      <c r="I10" s="115">
        <v>13033</v>
      </c>
      <c r="J10" s="114">
        <v>9545</v>
      </c>
      <c r="K10" s="114">
        <v>3488</v>
      </c>
      <c r="L10" s="423">
        <v>3530</v>
      </c>
      <c r="M10" s="424">
        <v>3730</v>
      </c>
    </row>
    <row r="11" spans="1:13" ht="11.1" customHeight="1" x14ac:dyDescent="0.2">
      <c r="A11" s="422" t="s">
        <v>387</v>
      </c>
      <c r="B11" s="115">
        <v>59809</v>
      </c>
      <c r="C11" s="114">
        <v>35477</v>
      </c>
      <c r="D11" s="114">
        <v>24332</v>
      </c>
      <c r="E11" s="114">
        <v>48492</v>
      </c>
      <c r="F11" s="114">
        <v>10634</v>
      </c>
      <c r="G11" s="114">
        <v>6411</v>
      </c>
      <c r="H11" s="114">
        <v>16415</v>
      </c>
      <c r="I11" s="115">
        <v>13343</v>
      </c>
      <c r="J11" s="114">
        <v>9780</v>
      </c>
      <c r="K11" s="114">
        <v>3563</v>
      </c>
      <c r="L11" s="423">
        <v>3388</v>
      </c>
      <c r="M11" s="424">
        <v>3242</v>
      </c>
    </row>
    <row r="12" spans="1:13" ht="11.1" customHeight="1" x14ac:dyDescent="0.2">
      <c r="A12" s="422" t="s">
        <v>388</v>
      </c>
      <c r="B12" s="115">
        <v>61088</v>
      </c>
      <c r="C12" s="114">
        <v>36115</v>
      </c>
      <c r="D12" s="114">
        <v>24973</v>
      </c>
      <c r="E12" s="114">
        <v>49439</v>
      </c>
      <c r="F12" s="114">
        <v>10894</v>
      </c>
      <c r="G12" s="114">
        <v>7152</v>
      </c>
      <c r="H12" s="114">
        <v>16690</v>
      </c>
      <c r="I12" s="115">
        <v>13273</v>
      </c>
      <c r="J12" s="114">
        <v>9623</v>
      </c>
      <c r="K12" s="114">
        <v>3650</v>
      </c>
      <c r="L12" s="423">
        <v>5026</v>
      </c>
      <c r="M12" s="424">
        <v>3817</v>
      </c>
    </row>
    <row r="13" spans="1:13" s="110" customFormat="1" ht="11.1" customHeight="1" x14ac:dyDescent="0.2">
      <c r="A13" s="422" t="s">
        <v>389</v>
      </c>
      <c r="B13" s="115">
        <v>61408</v>
      </c>
      <c r="C13" s="114">
        <v>36135</v>
      </c>
      <c r="D13" s="114">
        <v>25273</v>
      </c>
      <c r="E13" s="114">
        <v>49503</v>
      </c>
      <c r="F13" s="114">
        <v>11153</v>
      </c>
      <c r="G13" s="114">
        <v>7021</v>
      </c>
      <c r="H13" s="114">
        <v>16925</v>
      </c>
      <c r="I13" s="115">
        <v>13245</v>
      </c>
      <c r="J13" s="114">
        <v>9580</v>
      </c>
      <c r="K13" s="114">
        <v>3665</v>
      </c>
      <c r="L13" s="423">
        <v>3406</v>
      </c>
      <c r="M13" s="424">
        <v>3433</v>
      </c>
    </row>
    <row r="14" spans="1:13" ht="15" customHeight="1" x14ac:dyDescent="0.2">
      <c r="A14" s="422" t="s">
        <v>390</v>
      </c>
      <c r="B14" s="115">
        <v>61487</v>
      </c>
      <c r="C14" s="114">
        <v>36277</v>
      </c>
      <c r="D14" s="114">
        <v>25210</v>
      </c>
      <c r="E14" s="114">
        <v>48906</v>
      </c>
      <c r="F14" s="114">
        <v>12057</v>
      </c>
      <c r="G14" s="114">
        <v>6838</v>
      </c>
      <c r="H14" s="114">
        <v>17147</v>
      </c>
      <c r="I14" s="115">
        <v>13125</v>
      </c>
      <c r="J14" s="114">
        <v>9464</v>
      </c>
      <c r="K14" s="114">
        <v>3661</v>
      </c>
      <c r="L14" s="423">
        <v>4590</v>
      </c>
      <c r="M14" s="424">
        <v>4437</v>
      </c>
    </row>
    <row r="15" spans="1:13" ht="11.1" customHeight="1" x14ac:dyDescent="0.2">
      <c r="A15" s="422" t="s">
        <v>387</v>
      </c>
      <c r="B15" s="115">
        <v>62004</v>
      </c>
      <c r="C15" s="114">
        <v>36697</v>
      </c>
      <c r="D15" s="114">
        <v>25307</v>
      </c>
      <c r="E15" s="114">
        <v>49046</v>
      </c>
      <c r="F15" s="114">
        <v>12443</v>
      </c>
      <c r="G15" s="114">
        <v>6696</v>
      </c>
      <c r="H15" s="114">
        <v>17608</v>
      </c>
      <c r="I15" s="115">
        <v>13268</v>
      </c>
      <c r="J15" s="114">
        <v>9590</v>
      </c>
      <c r="K15" s="114">
        <v>3678</v>
      </c>
      <c r="L15" s="423">
        <v>3943</v>
      </c>
      <c r="M15" s="424">
        <v>3503</v>
      </c>
    </row>
    <row r="16" spans="1:13" ht="11.1" customHeight="1" x14ac:dyDescent="0.2">
      <c r="A16" s="422" t="s">
        <v>388</v>
      </c>
      <c r="B16" s="115">
        <v>63299</v>
      </c>
      <c r="C16" s="114">
        <v>37504</v>
      </c>
      <c r="D16" s="114">
        <v>25795</v>
      </c>
      <c r="E16" s="114">
        <v>50258</v>
      </c>
      <c r="F16" s="114">
        <v>12602</v>
      </c>
      <c r="G16" s="114">
        <v>7380</v>
      </c>
      <c r="H16" s="114">
        <v>17997</v>
      </c>
      <c r="I16" s="115">
        <v>13396</v>
      </c>
      <c r="J16" s="114">
        <v>9546</v>
      </c>
      <c r="K16" s="114">
        <v>3850</v>
      </c>
      <c r="L16" s="423">
        <v>5233</v>
      </c>
      <c r="M16" s="424">
        <v>4318</v>
      </c>
    </row>
    <row r="17" spans="1:13" s="110" customFormat="1" ht="11.1" customHeight="1" x14ac:dyDescent="0.2">
      <c r="A17" s="422" t="s">
        <v>389</v>
      </c>
      <c r="B17" s="115">
        <v>63407</v>
      </c>
      <c r="C17" s="114">
        <v>37364</v>
      </c>
      <c r="D17" s="114">
        <v>26043</v>
      </c>
      <c r="E17" s="114">
        <v>50604</v>
      </c>
      <c r="F17" s="114">
        <v>12758</v>
      </c>
      <c r="G17" s="114">
        <v>7240</v>
      </c>
      <c r="H17" s="114">
        <v>18278</v>
      </c>
      <c r="I17" s="115">
        <v>13644</v>
      </c>
      <c r="J17" s="114">
        <v>9763</v>
      </c>
      <c r="K17" s="114">
        <v>3881</v>
      </c>
      <c r="L17" s="423">
        <v>3420</v>
      </c>
      <c r="M17" s="424">
        <v>3440</v>
      </c>
    </row>
    <row r="18" spans="1:13" ht="15" customHeight="1" x14ac:dyDescent="0.2">
      <c r="A18" s="422" t="s">
        <v>391</v>
      </c>
      <c r="B18" s="115">
        <v>63158</v>
      </c>
      <c r="C18" s="114">
        <v>37176</v>
      </c>
      <c r="D18" s="114">
        <v>25982</v>
      </c>
      <c r="E18" s="114">
        <v>50000</v>
      </c>
      <c r="F18" s="114">
        <v>13087</v>
      </c>
      <c r="G18" s="114">
        <v>6930</v>
      </c>
      <c r="H18" s="114">
        <v>18495</v>
      </c>
      <c r="I18" s="115">
        <v>13384</v>
      </c>
      <c r="J18" s="114">
        <v>9562</v>
      </c>
      <c r="K18" s="114">
        <v>3822</v>
      </c>
      <c r="L18" s="423">
        <v>4344</v>
      </c>
      <c r="M18" s="424">
        <v>4604</v>
      </c>
    </row>
    <row r="19" spans="1:13" ht="11.1" customHeight="1" x14ac:dyDescent="0.2">
      <c r="A19" s="422" t="s">
        <v>387</v>
      </c>
      <c r="B19" s="115">
        <v>62844</v>
      </c>
      <c r="C19" s="114">
        <v>37022</v>
      </c>
      <c r="D19" s="114">
        <v>25822</v>
      </c>
      <c r="E19" s="114">
        <v>49613</v>
      </c>
      <c r="F19" s="114">
        <v>13192</v>
      </c>
      <c r="G19" s="114">
        <v>6562</v>
      </c>
      <c r="H19" s="114">
        <v>18854</v>
      </c>
      <c r="I19" s="115">
        <v>13606</v>
      </c>
      <c r="J19" s="114">
        <v>9759</v>
      </c>
      <c r="K19" s="114">
        <v>3847</v>
      </c>
      <c r="L19" s="423">
        <v>3565</v>
      </c>
      <c r="M19" s="424">
        <v>3977</v>
      </c>
    </row>
    <row r="20" spans="1:13" ht="11.1" customHeight="1" x14ac:dyDescent="0.2">
      <c r="A20" s="422" t="s">
        <v>388</v>
      </c>
      <c r="B20" s="115">
        <v>63204</v>
      </c>
      <c r="C20" s="114">
        <v>37230</v>
      </c>
      <c r="D20" s="114">
        <v>25974</v>
      </c>
      <c r="E20" s="114">
        <v>49784</v>
      </c>
      <c r="F20" s="114">
        <v>13233</v>
      </c>
      <c r="G20" s="114">
        <v>7212</v>
      </c>
      <c r="H20" s="114">
        <v>19012</v>
      </c>
      <c r="I20" s="115">
        <v>13566</v>
      </c>
      <c r="J20" s="114">
        <v>9583</v>
      </c>
      <c r="K20" s="114">
        <v>3983</v>
      </c>
      <c r="L20" s="423">
        <v>4893</v>
      </c>
      <c r="M20" s="424">
        <v>4663</v>
      </c>
    </row>
    <row r="21" spans="1:13" s="110" customFormat="1" ht="11.1" customHeight="1" x14ac:dyDescent="0.2">
      <c r="A21" s="422" t="s">
        <v>389</v>
      </c>
      <c r="B21" s="115">
        <v>62855</v>
      </c>
      <c r="C21" s="114">
        <v>36809</v>
      </c>
      <c r="D21" s="114">
        <v>26046</v>
      </c>
      <c r="E21" s="114">
        <v>49608</v>
      </c>
      <c r="F21" s="114">
        <v>13225</v>
      </c>
      <c r="G21" s="114">
        <v>6964</v>
      </c>
      <c r="H21" s="114">
        <v>19161</v>
      </c>
      <c r="I21" s="115">
        <v>13763</v>
      </c>
      <c r="J21" s="114">
        <v>9721</v>
      </c>
      <c r="K21" s="114">
        <v>4042</v>
      </c>
      <c r="L21" s="423">
        <v>3161</v>
      </c>
      <c r="M21" s="424">
        <v>3707</v>
      </c>
    </row>
    <row r="22" spans="1:13" ht="15" customHeight="1" x14ac:dyDescent="0.2">
      <c r="A22" s="422" t="s">
        <v>392</v>
      </c>
      <c r="B22" s="115">
        <v>62472</v>
      </c>
      <c r="C22" s="114">
        <v>36600</v>
      </c>
      <c r="D22" s="114">
        <v>25872</v>
      </c>
      <c r="E22" s="114">
        <v>48964</v>
      </c>
      <c r="F22" s="114">
        <v>13309</v>
      </c>
      <c r="G22" s="114">
        <v>6635</v>
      </c>
      <c r="H22" s="114">
        <v>19474</v>
      </c>
      <c r="I22" s="115">
        <v>13836</v>
      </c>
      <c r="J22" s="114">
        <v>9769</v>
      </c>
      <c r="K22" s="114">
        <v>4067</v>
      </c>
      <c r="L22" s="423">
        <v>3706</v>
      </c>
      <c r="M22" s="424">
        <v>4262</v>
      </c>
    </row>
    <row r="23" spans="1:13" ht="11.1" customHeight="1" x14ac:dyDescent="0.2">
      <c r="A23" s="422" t="s">
        <v>387</v>
      </c>
      <c r="B23" s="115">
        <v>62836</v>
      </c>
      <c r="C23" s="114">
        <v>36929</v>
      </c>
      <c r="D23" s="114">
        <v>25907</v>
      </c>
      <c r="E23" s="114">
        <v>49183</v>
      </c>
      <c r="F23" s="114">
        <v>13486</v>
      </c>
      <c r="G23" s="114">
        <v>6403</v>
      </c>
      <c r="H23" s="114">
        <v>19837</v>
      </c>
      <c r="I23" s="115">
        <v>14227</v>
      </c>
      <c r="J23" s="114">
        <v>10061</v>
      </c>
      <c r="K23" s="114">
        <v>4166</v>
      </c>
      <c r="L23" s="423">
        <v>3539</v>
      </c>
      <c r="M23" s="424">
        <v>3294</v>
      </c>
    </row>
    <row r="24" spans="1:13" ht="11.1" customHeight="1" x14ac:dyDescent="0.2">
      <c r="A24" s="422" t="s">
        <v>388</v>
      </c>
      <c r="B24" s="115">
        <v>63846</v>
      </c>
      <c r="C24" s="114">
        <v>37481</v>
      </c>
      <c r="D24" s="114">
        <v>26365</v>
      </c>
      <c r="E24" s="114">
        <v>49503</v>
      </c>
      <c r="F24" s="114">
        <v>13628</v>
      </c>
      <c r="G24" s="114">
        <v>7027</v>
      </c>
      <c r="H24" s="114">
        <v>20124</v>
      </c>
      <c r="I24" s="115">
        <v>14182</v>
      </c>
      <c r="J24" s="114">
        <v>9932</v>
      </c>
      <c r="K24" s="114">
        <v>4250</v>
      </c>
      <c r="L24" s="423">
        <v>4928</v>
      </c>
      <c r="M24" s="424">
        <v>4180</v>
      </c>
    </row>
    <row r="25" spans="1:13" s="110" customFormat="1" ht="11.1" customHeight="1" x14ac:dyDescent="0.2">
      <c r="A25" s="422" t="s">
        <v>389</v>
      </c>
      <c r="B25" s="115">
        <v>63488</v>
      </c>
      <c r="C25" s="114">
        <v>37045</v>
      </c>
      <c r="D25" s="114">
        <v>26443</v>
      </c>
      <c r="E25" s="114">
        <v>49029</v>
      </c>
      <c r="F25" s="114">
        <v>13739</v>
      </c>
      <c r="G25" s="114">
        <v>6825</v>
      </c>
      <c r="H25" s="114">
        <v>20282</v>
      </c>
      <c r="I25" s="115">
        <v>14386</v>
      </c>
      <c r="J25" s="114">
        <v>10128</v>
      </c>
      <c r="K25" s="114">
        <v>4258</v>
      </c>
      <c r="L25" s="423">
        <v>3329</v>
      </c>
      <c r="M25" s="424">
        <v>3738</v>
      </c>
    </row>
    <row r="26" spans="1:13" ht="15" customHeight="1" x14ac:dyDescent="0.2">
      <c r="A26" s="422" t="s">
        <v>393</v>
      </c>
      <c r="B26" s="115">
        <v>63109</v>
      </c>
      <c r="C26" s="114">
        <v>36887</v>
      </c>
      <c r="D26" s="114">
        <v>26222</v>
      </c>
      <c r="E26" s="114">
        <v>48708</v>
      </c>
      <c r="F26" s="114">
        <v>13689</v>
      </c>
      <c r="G26" s="114">
        <v>6560</v>
      </c>
      <c r="H26" s="114">
        <v>20424</v>
      </c>
      <c r="I26" s="115">
        <v>14143</v>
      </c>
      <c r="J26" s="114">
        <v>9997</v>
      </c>
      <c r="K26" s="114">
        <v>4146</v>
      </c>
      <c r="L26" s="423">
        <v>3975</v>
      </c>
      <c r="M26" s="424">
        <v>4365</v>
      </c>
    </row>
    <row r="27" spans="1:13" ht="11.1" customHeight="1" x14ac:dyDescent="0.2">
      <c r="A27" s="422" t="s">
        <v>387</v>
      </c>
      <c r="B27" s="115">
        <v>63205</v>
      </c>
      <c r="C27" s="114">
        <v>37053</v>
      </c>
      <c r="D27" s="114">
        <v>26152</v>
      </c>
      <c r="E27" s="114">
        <v>48744</v>
      </c>
      <c r="F27" s="114">
        <v>13764</v>
      </c>
      <c r="G27" s="114">
        <v>6428</v>
      </c>
      <c r="H27" s="114">
        <v>20750</v>
      </c>
      <c r="I27" s="115">
        <v>14521</v>
      </c>
      <c r="J27" s="114">
        <v>10289</v>
      </c>
      <c r="K27" s="114">
        <v>4232</v>
      </c>
      <c r="L27" s="423">
        <v>3295</v>
      </c>
      <c r="M27" s="424">
        <v>3255</v>
      </c>
    </row>
    <row r="28" spans="1:13" ht="11.1" customHeight="1" x14ac:dyDescent="0.2">
      <c r="A28" s="422" t="s">
        <v>388</v>
      </c>
      <c r="B28" s="115">
        <v>64096</v>
      </c>
      <c r="C28" s="114">
        <v>37563</v>
      </c>
      <c r="D28" s="114">
        <v>26533</v>
      </c>
      <c r="E28" s="114">
        <v>50100</v>
      </c>
      <c r="F28" s="114">
        <v>13913</v>
      </c>
      <c r="G28" s="114">
        <v>6948</v>
      </c>
      <c r="H28" s="114">
        <v>21015</v>
      </c>
      <c r="I28" s="115">
        <v>14413</v>
      </c>
      <c r="J28" s="114">
        <v>10072</v>
      </c>
      <c r="K28" s="114">
        <v>4341</v>
      </c>
      <c r="L28" s="423">
        <v>5247</v>
      </c>
      <c r="M28" s="424">
        <v>4664</v>
      </c>
    </row>
    <row r="29" spans="1:13" s="110" customFormat="1" ht="11.1" customHeight="1" x14ac:dyDescent="0.2">
      <c r="A29" s="422" t="s">
        <v>389</v>
      </c>
      <c r="B29" s="115">
        <v>63755</v>
      </c>
      <c r="C29" s="114">
        <v>37161</v>
      </c>
      <c r="D29" s="114">
        <v>26594</v>
      </c>
      <c r="E29" s="114">
        <v>49688</v>
      </c>
      <c r="F29" s="114">
        <v>14051</v>
      </c>
      <c r="G29" s="114">
        <v>6783</v>
      </c>
      <c r="H29" s="114">
        <v>21151</v>
      </c>
      <c r="I29" s="115">
        <v>14410</v>
      </c>
      <c r="J29" s="114">
        <v>10092</v>
      </c>
      <c r="K29" s="114">
        <v>4318</v>
      </c>
      <c r="L29" s="423">
        <v>3372</v>
      </c>
      <c r="M29" s="424">
        <v>3666</v>
      </c>
    </row>
    <row r="30" spans="1:13" ht="15" customHeight="1" x14ac:dyDescent="0.2">
      <c r="A30" s="422" t="s">
        <v>394</v>
      </c>
      <c r="B30" s="115">
        <v>64004</v>
      </c>
      <c r="C30" s="114">
        <v>37259</v>
      </c>
      <c r="D30" s="114">
        <v>26745</v>
      </c>
      <c r="E30" s="114">
        <v>49508</v>
      </c>
      <c r="F30" s="114">
        <v>14488</v>
      </c>
      <c r="G30" s="114">
        <v>6598</v>
      </c>
      <c r="H30" s="114">
        <v>21394</v>
      </c>
      <c r="I30" s="115">
        <v>13680</v>
      </c>
      <c r="J30" s="114">
        <v>9575</v>
      </c>
      <c r="K30" s="114">
        <v>4105</v>
      </c>
      <c r="L30" s="423">
        <v>5122</v>
      </c>
      <c r="M30" s="424">
        <v>4840</v>
      </c>
    </row>
    <row r="31" spans="1:13" ht="11.1" customHeight="1" x14ac:dyDescent="0.2">
      <c r="A31" s="422" t="s">
        <v>387</v>
      </c>
      <c r="B31" s="115">
        <v>64473</v>
      </c>
      <c r="C31" s="114">
        <v>37634</v>
      </c>
      <c r="D31" s="114">
        <v>26839</v>
      </c>
      <c r="E31" s="114">
        <v>49757</v>
      </c>
      <c r="F31" s="114">
        <v>14709</v>
      </c>
      <c r="G31" s="114">
        <v>6574</v>
      </c>
      <c r="H31" s="114">
        <v>21724</v>
      </c>
      <c r="I31" s="115">
        <v>14051</v>
      </c>
      <c r="J31" s="114">
        <v>9816</v>
      </c>
      <c r="K31" s="114">
        <v>4235</v>
      </c>
      <c r="L31" s="423">
        <v>3851</v>
      </c>
      <c r="M31" s="424">
        <v>3419</v>
      </c>
    </row>
    <row r="32" spans="1:13" ht="11.1" customHeight="1" x14ac:dyDescent="0.2">
      <c r="A32" s="422" t="s">
        <v>388</v>
      </c>
      <c r="B32" s="115">
        <v>64962</v>
      </c>
      <c r="C32" s="114">
        <v>37883</v>
      </c>
      <c r="D32" s="114">
        <v>27079</v>
      </c>
      <c r="E32" s="114">
        <v>50146</v>
      </c>
      <c r="F32" s="114">
        <v>14815</v>
      </c>
      <c r="G32" s="114">
        <v>6937</v>
      </c>
      <c r="H32" s="114">
        <v>21889</v>
      </c>
      <c r="I32" s="115">
        <v>13893</v>
      </c>
      <c r="J32" s="114">
        <v>9575</v>
      </c>
      <c r="K32" s="114">
        <v>4318</v>
      </c>
      <c r="L32" s="423">
        <v>5145</v>
      </c>
      <c r="M32" s="424">
        <v>4662</v>
      </c>
    </row>
    <row r="33" spans="1:13" s="110" customFormat="1" ht="11.1" customHeight="1" x14ac:dyDescent="0.2">
      <c r="A33" s="422" t="s">
        <v>389</v>
      </c>
      <c r="B33" s="115">
        <v>64737</v>
      </c>
      <c r="C33" s="114">
        <v>37515</v>
      </c>
      <c r="D33" s="114">
        <v>27222</v>
      </c>
      <c r="E33" s="114">
        <v>49844</v>
      </c>
      <c r="F33" s="114">
        <v>14892</v>
      </c>
      <c r="G33" s="114">
        <v>6904</v>
      </c>
      <c r="H33" s="114">
        <v>21983</v>
      </c>
      <c r="I33" s="115">
        <v>13816</v>
      </c>
      <c r="J33" s="114">
        <v>9535</v>
      </c>
      <c r="K33" s="114">
        <v>4281</v>
      </c>
      <c r="L33" s="423">
        <v>3454</v>
      </c>
      <c r="M33" s="424">
        <v>3806</v>
      </c>
    </row>
    <row r="34" spans="1:13" ht="15" customHeight="1" x14ac:dyDescent="0.2">
      <c r="A34" s="422" t="s">
        <v>395</v>
      </c>
      <c r="B34" s="115">
        <v>64459</v>
      </c>
      <c r="C34" s="114">
        <v>37335</v>
      </c>
      <c r="D34" s="114">
        <v>27124</v>
      </c>
      <c r="E34" s="114">
        <v>49571</v>
      </c>
      <c r="F34" s="114">
        <v>14888</v>
      </c>
      <c r="G34" s="114">
        <v>6612</v>
      </c>
      <c r="H34" s="114">
        <v>22187</v>
      </c>
      <c r="I34" s="115">
        <v>13407</v>
      </c>
      <c r="J34" s="114">
        <v>9230</v>
      </c>
      <c r="K34" s="114">
        <v>4177</v>
      </c>
      <c r="L34" s="423">
        <v>3865</v>
      </c>
      <c r="M34" s="424">
        <v>4186</v>
      </c>
    </row>
    <row r="35" spans="1:13" ht="11.1" customHeight="1" x14ac:dyDescent="0.2">
      <c r="A35" s="422" t="s">
        <v>387</v>
      </c>
      <c r="B35" s="115">
        <v>64643</v>
      </c>
      <c r="C35" s="114">
        <v>37471</v>
      </c>
      <c r="D35" s="114">
        <v>27172</v>
      </c>
      <c r="E35" s="114">
        <v>49592</v>
      </c>
      <c r="F35" s="114">
        <v>15051</v>
      </c>
      <c r="G35" s="114">
        <v>6396</v>
      </c>
      <c r="H35" s="114">
        <v>22534</v>
      </c>
      <c r="I35" s="115">
        <v>13687</v>
      </c>
      <c r="J35" s="114">
        <v>9465</v>
      </c>
      <c r="K35" s="114">
        <v>4222</v>
      </c>
      <c r="L35" s="423">
        <v>3604</v>
      </c>
      <c r="M35" s="424">
        <v>3471</v>
      </c>
    </row>
    <row r="36" spans="1:13" ht="11.1" customHeight="1" x14ac:dyDescent="0.2">
      <c r="A36" s="422" t="s">
        <v>388</v>
      </c>
      <c r="B36" s="115">
        <v>65442</v>
      </c>
      <c r="C36" s="114">
        <v>37908</v>
      </c>
      <c r="D36" s="114">
        <v>27534</v>
      </c>
      <c r="E36" s="114">
        <v>50016</v>
      </c>
      <c r="F36" s="114">
        <v>15426</v>
      </c>
      <c r="G36" s="114">
        <v>6917</v>
      </c>
      <c r="H36" s="114">
        <v>22776</v>
      </c>
      <c r="I36" s="115">
        <v>13689</v>
      </c>
      <c r="J36" s="114">
        <v>9370</v>
      </c>
      <c r="K36" s="114">
        <v>4319</v>
      </c>
      <c r="L36" s="423">
        <v>5000</v>
      </c>
      <c r="M36" s="424">
        <v>4435</v>
      </c>
    </row>
    <row r="37" spans="1:13" s="110" customFormat="1" ht="11.1" customHeight="1" x14ac:dyDescent="0.2">
      <c r="A37" s="422" t="s">
        <v>389</v>
      </c>
      <c r="B37" s="115">
        <v>65340</v>
      </c>
      <c r="C37" s="114">
        <v>37659</v>
      </c>
      <c r="D37" s="114">
        <v>27681</v>
      </c>
      <c r="E37" s="114">
        <v>49744</v>
      </c>
      <c r="F37" s="114">
        <v>15596</v>
      </c>
      <c r="G37" s="114">
        <v>6829</v>
      </c>
      <c r="H37" s="114">
        <v>22921</v>
      </c>
      <c r="I37" s="115">
        <v>13830</v>
      </c>
      <c r="J37" s="114">
        <v>9467</v>
      </c>
      <c r="K37" s="114">
        <v>4363</v>
      </c>
      <c r="L37" s="423">
        <v>3500</v>
      </c>
      <c r="M37" s="424">
        <v>3698</v>
      </c>
    </row>
    <row r="38" spans="1:13" ht="15" customHeight="1" x14ac:dyDescent="0.2">
      <c r="A38" s="425" t="s">
        <v>396</v>
      </c>
      <c r="B38" s="115">
        <v>65230</v>
      </c>
      <c r="C38" s="114">
        <v>37511</v>
      </c>
      <c r="D38" s="114">
        <v>27719</v>
      </c>
      <c r="E38" s="114">
        <v>49570</v>
      </c>
      <c r="F38" s="114">
        <v>15660</v>
      </c>
      <c r="G38" s="114">
        <v>6610</v>
      </c>
      <c r="H38" s="114">
        <v>22928</v>
      </c>
      <c r="I38" s="115">
        <v>13431</v>
      </c>
      <c r="J38" s="114">
        <v>9145</v>
      </c>
      <c r="K38" s="114">
        <v>4286</v>
      </c>
      <c r="L38" s="423">
        <v>4131</v>
      </c>
      <c r="M38" s="424">
        <v>4398</v>
      </c>
    </row>
    <row r="39" spans="1:13" ht="11.1" customHeight="1" x14ac:dyDescent="0.2">
      <c r="A39" s="422" t="s">
        <v>387</v>
      </c>
      <c r="B39" s="115">
        <v>65490</v>
      </c>
      <c r="C39" s="114">
        <v>37690</v>
      </c>
      <c r="D39" s="114">
        <v>27800</v>
      </c>
      <c r="E39" s="114">
        <v>49581</v>
      </c>
      <c r="F39" s="114">
        <v>15909</v>
      </c>
      <c r="G39" s="114">
        <v>6457</v>
      </c>
      <c r="H39" s="114">
        <v>23412</v>
      </c>
      <c r="I39" s="115">
        <v>13781</v>
      </c>
      <c r="J39" s="114">
        <v>9399</v>
      </c>
      <c r="K39" s="114">
        <v>4382</v>
      </c>
      <c r="L39" s="423">
        <v>5019</v>
      </c>
      <c r="M39" s="424">
        <v>4945</v>
      </c>
    </row>
    <row r="40" spans="1:13" ht="11.1" customHeight="1" x14ac:dyDescent="0.2">
      <c r="A40" s="425" t="s">
        <v>388</v>
      </c>
      <c r="B40" s="115">
        <v>66143</v>
      </c>
      <c r="C40" s="114">
        <v>37980</v>
      </c>
      <c r="D40" s="114">
        <v>28163</v>
      </c>
      <c r="E40" s="114">
        <v>50287</v>
      </c>
      <c r="F40" s="114">
        <v>15856</v>
      </c>
      <c r="G40" s="114">
        <v>7011</v>
      </c>
      <c r="H40" s="114">
        <v>23581</v>
      </c>
      <c r="I40" s="115">
        <v>13551</v>
      </c>
      <c r="J40" s="114">
        <v>9063</v>
      </c>
      <c r="K40" s="114">
        <v>4488</v>
      </c>
      <c r="L40" s="423">
        <v>5454</v>
      </c>
      <c r="M40" s="424">
        <v>4901</v>
      </c>
    </row>
    <row r="41" spans="1:13" s="110" customFormat="1" ht="11.1" customHeight="1" x14ac:dyDescent="0.2">
      <c r="A41" s="422" t="s">
        <v>389</v>
      </c>
      <c r="B41" s="115">
        <v>66259</v>
      </c>
      <c r="C41" s="114">
        <v>37938</v>
      </c>
      <c r="D41" s="114">
        <v>28321</v>
      </c>
      <c r="E41" s="114">
        <v>50263</v>
      </c>
      <c r="F41" s="114">
        <v>15996</v>
      </c>
      <c r="G41" s="114">
        <v>6951</v>
      </c>
      <c r="H41" s="114">
        <v>23821</v>
      </c>
      <c r="I41" s="115">
        <v>13572</v>
      </c>
      <c r="J41" s="114">
        <v>9103</v>
      </c>
      <c r="K41" s="114">
        <v>4469</v>
      </c>
      <c r="L41" s="423">
        <v>3796</v>
      </c>
      <c r="M41" s="424">
        <v>3812</v>
      </c>
    </row>
    <row r="42" spans="1:13" ht="15" customHeight="1" x14ac:dyDescent="0.2">
      <c r="A42" s="422" t="s">
        <v>397</v>
      </c>
      <c r="B42" s="115">
        <v>66203</v>
      </c>
      <c r="C42" s="114">
        <v>38008</v>
      </c>
      <c r="D42" s="114">
        <v>28195</v>
      </c>
      <c r="E42" s="114">
        <v>50232</v>
      </c>
      <c r="F42" s="114">
        <v>15971</v>
      </c>
      <c r="G42" s="114">
        <v>6703</v>
      </c>
      <c r="H42" s="114">
        <v>23998</v>
      </c>
      <c r="I42" s="115">
        <v>13203</v>
      </c>
      <c r="J42" s="114">
        <v>8821</v>
      </c>
      <c r="K42" s="114">
        <v>4382</v>
      </c>
      <c r="L42" s="423">
        <v>4362</v>
      </c>
      <c r="M42" s="424">
        <v>4365</v>
      </c>
    </row>
    <row r="43" spans="1:13" ht="11.1" customHeight="1" x14ac:dyDescent="0.2">
      <c r="A43" s="422" t="s">
        <v>387</v>
      </c>
      <c r="B43" s="115">
        <v>66414</v>
      </c>
      <c r="C43" s="114">
        <v>38183</v>
      </c>
      <c r="D43" s="114">
        <v>28231</v>
      </c>
      <c r="E43" s="114">
        <v>50338</v>
      </c>
      <c r="F43" s="114">
        <v>16076</v>
      </c>
      <c r="G43" s="114">
        <v>6452</v>
      </c>
      <c r="H43" s="114">
        <v>24292</v>
      </c>
      <c r="I43" s="115">
        <v>13346</v>
      </c>
      <c r="J43" s="114">
        <v>8977</v>
      </c>
      <c r="K43" s="114">
        <v>4369</v>
      </c>
      <c r="L43" s="423">
        <v>4134</v>
      </c>
      <c r="M43" s="424">
        <v>3934</v>
      </c>
    </row>
    <row r="44" spans="1:13" ht="11.1" customHeight="1" x14ac:dyDescent="0.2">
      <c r="A44" s="422" t="s">
        <v>388</v>
      </c>
      <c r="B44" s="115">
        <v>67170</v>
      </c>
      <c r="C44" s="114">
        <v>38642</v>
      </c>
      <c r="D44" s="114">
        <v>28528</v>
      </c>
      <c r="E44" s="114">
        <v>50988</v>
      </c>
      <c r="F44" s="114">
        <v>16182</v>
      </c>
      <c r="G44" s="114">
        <v>6903</v>
      </c>
      <c r="H44" s="114">
        <v>24459</v>
      </c>
      <c r="I44" s="115">
        <v>13361</v>
      </c>
      <c r="J44" s="114">
        <v>8826</v>
      </c>
      <c r="K44" s="114">
        <v>4535</v>
      </c>
      <c r="L44" s="423">
        <v>5423</v>
      </c>
      <c r="M44" s="424">
        <v>4654</v>
      </c>
    </row>
    <row r="45" spans="1:13" s="110" customFormat="1" ht="11.1" customHeight="1" x14ac:dyDescent="0.2">
      <c r="A45" s="422" t="s">
        <v>389</v>
      </c>
      <c r="B45" s="115">
        <v>66912</v>
      </c>
      <c r="C45" s="114">
        <v>38321</v>
      </c>
      <c r="D45" s="114">
        <v>28591</v>
      </c>
      <c r="E45" s="114">
        <v>50709</v>
      </c>
      <c r="F45" s="114">
        <v>16203</v>
      </c>
      <c r="G45" s="114">
        <v>6776</v>
      </c>
      <c r="H45" s="114">
        <v>24506</v>
      </c>
      <c r="I45" s="115">
        <v>13366</v>
      </c>
      <c r="J45" s="114">
        <v>8829</v>
      </c>
      <c r="K45" s="114">
        <v>4537</v>
      </c>
      <c r="L45" s="423">
        <v>3728</v>
      </c>
      <c r="M45" s="424">
        <v>4068</v>
      </c>
    </row>
    <row r="46" spans="1:13" ht="15" customHeight="1" x14ac:dyDescent="0.2">
      <c r="A46" s="422" t="s">
        <v>398</v>
      </c>
      <c r="B46" s="115">
        <v>66571</v>
      </c>
      <c r="C46" s="114">
        <v>38067</v>
      </c>
      <c r="D46" s="114">
        <v>28504</v>
      </c>
      <c r="E46" s="114">
        <v>50409</v>
      </c>
      <c r="F46" s="114">
        <v>16162</v>
      </c>
      <c r="G46" s="114">
        <v>6545</v>
      </c>
      <c r="H46" s="114">
        <v>24539</v>
      </c>
      <c r="I46" s="115">
        <v>13189</v>
      </c>
      <c r="J46" s="114">
        <v>8677</v>
      </c>
      <c r="K46" s="114">
        <v>4512</v>
      </c>
      <c r="L46" s="423">
        <v>4358</v>
      </c>
      <c r="M46" s="424">
        <v>4744</v>
      </c>
    </row>
    <row r="47" spans="1:13" ht="11.1" customHeight="1" x14ac:dyDescent="0.2">
      <c r="A47" s="422" t="s">
        <v>387</v>
      </c>
      <c r="B47" s="115">
        <v>66370</v>
      </c>
      <c r="C47" s="114">
        <v>37985</v>
      </c>
      <c r="D47" s="114">
        <v>28385</v>
      </c>
      <c r="E47" s="114">
        <v>50104</v>
      </c>
      <c r="F47" s="114">
        <v>16266</v>
      </c>
      <c r="G47" s="114">
        <v>6240</v>
      </c>
      <c r="H47" s="114">
        <v>24775</v>
      </c>
      <c r="I47" s="115">
        <v>13368</v>
      </c>
      <c r="J47" s="114">
        <v>8828</v>
      </c>
      <c r="K47" s="114">
        <v>4540</v>
      </c>
      <c r="L47" s="423">
        <v>3826</v>
      </c>
      <c r="M47" s="424">
        <v>4156</v>
      </c>
    </row>
    <row r="48" spans="1:13" ht="11.1" customHeight="1" x14ac:dyDescent="0.2">
      <c r="A48" s="422" t="s">
        <v>388</v>
      </c>
      <c r="B48" s="115">
        <v>66831</v>
      </c>
      <c r="C48" s="114">
        <v>38060</v>
      </c>
      <c r="D48" s="114">
        <v>28771</v>
      </c>
      <c r="E48" s="114">
        <v>50451</v>
      </c>
      <c r="F48" s="114">
        <v>16380</v>
      </c>
      <c r="G48" s="114">
        <v>6794</v>
      </c>
      <c r="H48" s="114">
        <v>24883</v>
      </c>
      <c r="I48" s="115">
        <v>13281</v>
      </c>
      <c r="J48" s="114">
        <v>8523</v>
      </c>
      <c r="K48" s="114">
        <v>4758</v>
      </c>
      <c r="L48" s="423">
        <v>5074</v>
      </c>
      <c r="M48" s="424">
        <v>4794</v>
      </c>
    </row>
    <row r="49" spans="1:17" s="110" customFormat="1" ht="11.1" customHeight="1" x14ac:dyDescent="0.2">
      <c r="A49" s="422" t="s">
        <v>389</v>
      </c>
      <c r="B49" s="115">
        <v>66726</v>
      </c>
      <c r="C49" s="114">
        <v>37989</v>
      </c>
      <c r="D49" s="114">
        <v>28737</v>
      </c>
      <c r="E49" s="114">
        <v>50220</v>
      </c>
      <c r="F49" s="114">
        <v>16506</v>
      </c>
      <c r="G49" s="114">
        <v>6731</v>
      </c>
      <c r="H49" s="114">
        <v>24942</v>
      </c>
      <c r="I49" s="115">
        <v>13268</v>
      </c>
      <c r="J49" s="114">
        <v>8514</v>
      </c>
      <c r="K49" s="114">
        <v>4754</v>
      </c>
      <c r="L49" s="423">
        <v>3490</v>
      </c>
      <c r="M49" s="424">
        <v>3971</v>
      </c>
    </row>
    <row r="50" spans="1:17" ht="15" customHeight="1" x14ac:dyDescent="0.2">
      <c r="A50" s="422" t="s">
        <v>399</v>
      </c>
      <c r="B50" s="143">
        <v>66518</v>
      </c>
      <c r="C50" s="144">
        <v>37867</v>
      </c>
      <c r="D50" s="144">
        <v>28651</v>
      </c>
      <c r="E50" s="144">
        <v>50000</v>
      </c>
      <c r="F50" s="144">
        <v>16518</v>
      </c>
      <c r="G50" s="144">
        <v>6466</v>
      </c>
      <c r="H50" s="144">
        <v>25024</v>
      </c>
      <c r="I50" s="143">
        <v>12738</v>
      </c>
      <c r="J50" s="144">
        <v>8119</v>
      </c>
      <c r="K50" s="144">
        <v>4619</v>
      </c>
      <c r="L50" s="426">
        <v>3974</v>
      </c>
      <c r="M50" s="427">
        <v>4467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-7.9614246443646633E-2</v>
      </c>
      <c r="C6" s="480">
        <f>'Tabelle 3.3'!J11</f>
        <v>-3.419516263552961</v>
      </c>
      <c r="D6" s="481">
        <f t="shared" ref="D6:E9" si="0">IF(OR(AND(B6&gt;=-50,B6&lt;=50),ISNUMBER(B6)=FALSE),B6,"")</f>
        <v>-7.9614246443646633E-2</v>
      </c>
      <c r="E6" s="481">
        <f t="shared" si="0"/>
        <v>-3.419516263552961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-0.20180321762601858</v>
      </c>
      <c r="C7" s="480">
        <f>'Tabelle 3.1'!J23</f>
        <v>-4.2268774619623501</v>
      </c>
      <c r="D7" s="481">
        <f t="shared" si="0"/>
        <v>-0.20180321762601858</v>
      </c>
      <c r="E7" s="481">
        <f>IF(OR(AND(C7&gt;=-50,C7&lt;=50),ISNUMBER(C7)=FALSE),C7,"")</f>
        <v>-4.2268774619623501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-7.9614246443646633E-2</v>
      </c>
      <c r="C14" s="480">
        <f>'Tabelle 3.3'!J11</f>
        <v>-3.419516263552961</v>
      </c>
      <c r="D14" s="481">
        <f>IF(OR(AND(B14&gt;=-50,B14&lt;=50),ISNUMBER(B14)=FALSE),B14,"")</f>
        <v>-7.9614246443646633E-2</v>
      </c>
      <c r="E14" s="481">
        <f>IF(OR(AND(C14&gt;=-50,C14&lt;=50),ISNUMBER(C14)=FALSE),C14,"")</f>
        <v>-3.419516263552961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-4.0935672514619883</v>
      </c>
      <c r="C15" s="480">
        <f>'Tabelle 3.3'!J12</f>
        <v>5.882352941176471</v>
      </c>
      <c r="D15" s="481">
        <f t="shared" ref="D15:E45" si="3">IF(OR(AND(B15&gt;=-50,B15&lt;=50),ISNUMBER(B15)=FALSE),B15,"")</f>
        <v>-4.0935672514619883</v>
      </c>
      <c r="E15" s="481">
        <f t="shared" si="3"/>
        <v>5.882352941176471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2.7290448343079921</v>
      </c>
      <c r="C16" s="480">
        <f>'Tabelle 3.3'!J13</f>
        <v>-15.09433962264151</v>
      </c>
      <c r="D16" s="481">
        <f t="shared" si="3"/>
        <v>2.7290448343079921</v>
      </c>
      <c r="E16" s="481">
        <f t="shared" si="3"/>
        <v>-15.09433962264151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-4.3342802162558414</v>
      </c>
      <c r="C17" s="480">
        <f>'Tabelle 3.3'!J14</f>
        <v>-4.639684106614018</v>
      </c>
      <c r="D17" s="481">
        <f t="shared" si="3"/>
        <v>-4.3342802162558414</v>
      </c>
      <c r="E17" s="481">
        <f t="shared" si="3"/>
        <v>-4.639684106614018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1.6549648946840521</v>
      </c>
      <c r="C18" s="480">
        <f>'Tabelle 3.3'!J15</f>
        <v>-5.2770448548812663</v>
      </c>
      <c r="D18" s="481">
        <f t="shared" si="3"/>
        <v>1.6549648946840521</v>
      </c>
      <c r="E18" s="481">
        <f t="shared" si="3"/>
        <v>-5.2770448548812663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-5.2139497533555126</v>
      </c>
      <c r="C19" s="480">
        <f>'Tabelle 3.3'!J16</f>
        <v>7.8</v>
      </c>
      <c r="D19" s="481">
        <f t="shared" si="3"/>
        <v>-5.2139497533555126</v>
      </c>
      <c r="E19" s="481">
        <f t="shared" si="3"/>
        <v>7.8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-2.9190992493744785</v>
      </c>
      <c r="C20" s="480">
        <f>'Tabelle 3.3'!J17</f>
        <v>-49.253731343283583</v>
      </c>
      <c r="D20" s="481">
        <f t="shared" si="3"/>
        <v>-2.9190992493744785</v>
      </c>
      <c r="E20" s="481">
        <f t="shared" si="3"/>
        <v>-49.253731343283583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-0.14961101137043686</v>
      </c>
      <c r="C21" s="480">
        <f>'Tabelle 3.3'!J18</f>
        <v>2.9702970297029703</v>
      </c>
      <c r="D21" s="481">
        <f t="shared" si="3"/>
        <v>-0.14961101137043686</v>
      </c>
      <c r="E21" s="481">
        <f t="shared" si="3"/>
        <v>2.9702970297029703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0.88134846314861737</v>
      </c>
      <c r="C22" s="480">
        <f>'Tabelle 3.3'!J19</f>
        <v>-3.7229029217719134</v>
      </c>
      <c r="D22" s="481">
        <f t="shared" si="3"/>
        <v>0.88134846314861737</v>
      </c>
      <c r="E22" s="481">
        <f t="shared" si="3"/>
        <v>-3.7229029217719134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-4.9628761234857368</v>
      </c>
      <c r="C23" s="480">
        <f>'Tabelle 3.3'!J20</f>
        <v>-2.4752475247524752</v>
      </c>
      <c r="D23" s="481">
        <f t="shared" si="3"/>
        <v>-4.9628761234857368</v>
      </c>
      <c r="E23" s="481">
        <f t="shared" si="3"/>
        <v>-2.4752475247524752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1.2091038406827881</v>
      </c>
      <c r="C24" s="480">
        <f>'Tabelle 3.3'!J21</f>
        <v>-14.402451481103167</v>
      </c>
      <c r="D24" s="481">
        <f t="shared" si="3"/>
        <v>1.2091038406827881</v>
      </c>
      <c r="E24" s="481">
        <f t="shared" si="3"/>
        <v>-14.402451481103167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8.7186261558784679</v>
      </c>
      <c r="C25" s="480">
        <f>'Tabelle 3.3'!J22</f>
        <v>-14.285714285714286</v>
      </c>
      <c r="D25" s="481">
        <f t="shared" si="3"/>
        <v>8.7186261558784679</v>
      </c>
      <c r="E25" s="481">
        <f t="shared" si="3"/>
        <v>-14.285714285714286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-7.3964497041420119</v>
      </c>
      <c r="C26" s="480">
        <f>'Tabelle 3.3'!J23</f>
        <v>9.6</v>
      </c>
      <c r="D26" s="481">
        <f t="shared" si="3"/>
        <v>-7.3964497041420119</v>
      </c>
      <c r="E26" s="481">
        <f t="shared" si="3"/>
        <v>9.6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6.6606389391199521</v>
      </c>
      <c r="C27" s="480">
        <f>'Tabelle 3.3'!J24</f>
        <v>-0.85689802913453295</v>
      </c>
      <c r="D27" s="481">
        <f t="shared" si="3"/>
        <v>6.6606389391199521</v>
      </c>
      <c r="E27" s="481">
        <f t="shared" si="3"/>
        <v>-0.85689802913453295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11.861804222648752</v>
      </c>
      <c r="C28" s="480">
        <f>'Tabelle 3.3'!J25</f>
        <v>13.584036838066002</v>
      </c>
      <c r="D28" s="481">
        <f t="shared" si="3"/>
        <v>11.861804222648752</v>
      </c>
      <c r="E28" s="481">
        <f t="shared" si="3"/>
        <v>13.584036838066002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-8.5264900662251648</v>
      </c>
      <c r="C29" s="480">
        <f>'Tabelle 3.3'!J26</f>
        <v>6.024096385542169</v>
      </c>
      <c r="D29" s="481">
        <f t="shared" si="3"/>
        <v>-8.5264900662251648</v>
      </c>
      <c r="E29" s="481">
        <f t="shared" si="3"/>
        <v>6.024096385542169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3.4734133790737562</v>
      </c>
      <c r="C30" s="480">
        <f>'Tabelle 3.3'!J27</f>
        <v>-5.164319248826291</v>
      </c>
      <c r="D30" s="481">
        <f t="shared" si="3"/>
        <v>3.4734133790737562</v>
      </c>
      <c r="E30" s="481">
        <f t="shared" si="3"/>
        <v>-5.164319248826291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0.1413094677343382</v>
      </c>
      <c r="C31" s="480">
        <f>'Tabelle 3.3'!J28</f>
        <v>0.39370078740157483</v>
      </c>
      <c r="D31" s="481">
        <f t="shared" si="3"/>
        <v>0.1413094677343382</v>
      </c>
      <c r="E31" s="481">
        <f t="shared" si="3"/>
        <v>0.39370078740157483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2.55126953125</v>
      </c>
      <c r="C32" s="480">
        <f>'Tabelle 3.3'!J29</f>
        <v>-7.8260869565217392</v>
      </c>
      <c r="D32" s="481">
        <f t="shared" si="3"/>
        <v>2.55126953125</v>
      </c>
      <c r="E32" s="481">
        <f t="shared" si="3"/>
        <v>-7.8260869565217392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2.5901201602136181</v>
      </c>
      <c r="C33" s="480">
        <f>'Tabelle 3.3'!J30</f>
        <v>-7.4652777777777777</v>
      </c>
      <c r="D33" s="481">
        <f t="shared" si="3"/>
        <v>2.5901201602136181</v>
      </c>
      <c r="E33" s="481">
        <f t="shared" si="3"/>
        <v>-7.4652777777777777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2.785265049415993</v>
      </c>
      <c r="C34" s="480">
        <f>'Tabelle 3.3'!J31</f>
        <v>-2.8007638446849139</v>
      </c>
      <c r="D34" s="481">
        <f t="shared" si="3"/>
        <v>2.785265049415993</v>
      </c>
      <c r="E34" s="481">
        <f t="shared" si="3"/>
        <v>-2.8007638446849139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-4.0935672514619883</v>
      </c>
      <c r="C37" s="480">
        <f>'Tabelle 3.3'!J34</f>
        <v>5.882352941176471</v>
      </c>
      <c r="D37" s="481">
        <f t="shared" si="3"/>
        <v>-4.0935672514619883</v>
      </c>
      <c r="E37" s="481">
        <f t="shared" si="3"/>
        <v>5.882352941176471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-3.5237077193250363</v>
      </c>
      <c r="C38" s="480">
        <f>'Tabelle 3.3'!J35</f>
        <v>-2.2129186602870812</v>
      </c>
      <c r="D38" s="481">
        <f t="shared" si="3"/>
        <v>-3.5237077193250363</v>
      </c>
      <c r="E38" s="481">
        <f t="shared" si="3"/>
        <v>-2.2129186602870812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2.1762920957071086</v>
      </c>
      <c r="C39" s="480">
        <f>'Tabelle 3.3'!J36</f>
        <v>-3.6793692509855451</v>
      </c>
      <c r="D39" s="481">
        <f t="shared" si="3"/>
        <v>2.1762920957071086</v>
      </c>
      <c r="E39" s="481">
        <f t="shared" si="3"/>
        <v>-3.6793692509855451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2.1762920957071086</v>
      </c>
      <c r="C45" s="480">
        <f>'Tabelle 3.3'!J36</f>
        <v>-3.6793692509855451</v>
      </c>
      <c r="D45" s="481">
        <f t="shared" si="3"/>
        <v>2.1762920957071086</v>
      </c>
      <c r="E45" s="481">
        <f t="shared" si="3"/>
        <v>-3.6793692509855451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63109</v>
      </c>
      <c r="C51" s="487">
        <v>9997</v>
      </c>
      <c r="D51" s="487">
        <v>4146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63205</v>
      </c>
      <c r="C52" s="487">
        <v>10289</v>
      </c>
      <c r="D52" s="487">
        <v>4232</v>
      </c>
      <c r="E52" s="488">
        <f t="shared" ref="E52:G70" si="11">IF($A$51=37802,IF(COUNTBLANK(B$51:B$70)&gt;0,#N/A,B52/B$51*100),IF(COUNTBLANK(B$51:B$75)&gt;0,#N/A,B52/B$51*100))</f>
        <v>100.15211776450268</v>
      </c>
      <c r="F52" s="488">
        <f t="shared" si="11"/>
        <v>102.92087626287886</v>
      </c>
      <c r="G52" s="488">
        <f t="shared" si="11"/>
        <v>102.07428847081523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64096</v>
      </c>
      <c r="C53" s="487">
        <v>10072</v>
      </c>
      <c r="D53" s="487">
        <v>4341</v>
      </c>
      <c r="E53" s="488">
        <f t="shared" si="11"/>
        <v>101.56396076629323</v>
      </c>
      <c r="F53" s="488">
        <f t="shared" si="11"/>
        <v>100.75022506752025</v>
      </c>
      <c r="G53" s="488">
        <f t="shared" si="11"/>
        <v>104.70332850940667</v>
      </c>
      <c r="H53" s="489">
        <f>IF(ISERROR(L53)=TRUE,IF(MONTH(A53)=MONTH(MAX(A$51:A$75)),A53,""),"")</f>
        <v>41883</v>
      </c>
      <c r="I53" s="488">
        <f t="shared" si="12"/>
        <v>101.56396076629323</v>
      </c>
      <c r="J53" s="488">
        <f t="shared" si="10"/>
        <v>100.75022506752025</v>
      </c>
      <c r="K53" s="488">
        <f t="shared" si="10"/>
        <v>104.70332850940667</v>
      </c>
      <c r="L53" s="488" t="e">
        <f t="shared" si="13"/>
        <v>#N/A</v>
      </c>
    </row>
    <row r="54" spans="1:14" ht="15" customHeight="1" x14ac:dyDescent="0.2">
      <c r="A54" s="490" t="s">
        <v>462</v>
      </c>
      <c r="B54" s="487">
        <v>63755</v>
      </c>
      <c r="C54" s="487">
        <v>10092</v>
      </c>
      <c r="D54" s="487">
        <v>4318</v>
      </c>
      <c r="E54" s="488">
        <f t="shared" si="11"/>
        <v>101.02362579029933</v>
      </c>
      <c r="F54" s="488">
        <f t="shared" si="11"/>
        <v>100.95028508552566</v>
      </c>
      <c r="G54" s="488">
        <f t="shared" si="11"/>
        <v>104.14857694163049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64004</v>
      </c>
      <c r="C55" s="487">
        <v>9575</v>
      </c>
      <c r="D55" s="487">
        <v>4105</v>
      </c>
      <c r="E55" s="488">
        <f t="shared" si="11"/>
        <v>101.41818124197816</v>
      </c>
      <c r="F55" s="488">
        <f t="shared" si="11"/>
        <v>95.778733620086015</v>
      </c>
      <c r="G55" s="488">
        <f t="shared" si="11"/>
        <v>99.011095031355524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64473</v>
      </c>
      <c r="C56" s="487">
        <v>9816</v>
      </c>
      <c r="D56" s="487">
        <v>4235</v>
      </c>
      <c r="E56" s="488">
        <f t="shared" si="11"/>
        <v>102.16133990397567</v>
      </c>
      <c r="F56" s="488">
        <f t="shared" si="11"/>
        <v>98.189456837051111</v>
      </c>
      <c r="G56" s="488">
        <f t="shared" si="11"/>
        <v>102.14664737095995</v>
      </c>
      <c r="H56" s="489" t="str">
        <f t="shared" si="14"/>
        <v/>
      </c>
      <c r="I56" s="488" t="str">
        <f t="shared" si="12"/>
        <v/>
      </c>
      <c r="J56" s="488" t="str">
        <f t="shared" si="10"/>
        <v/>
      </c>
      <c r="K56" s="488" t="str">
        <f t="shared" si="10"/>
        <v/>
      </c>
      <c r="L56" s="488" t="e">
        <f t="shared" si="13"/>
        <v>#N/A</v>
      </c>
    </row>
    <row r="57" spans="1:14" ht="15" customHeight="1" x14ac:dyDescent="0.2">
      <c r="A57" s="490">
        <v>42248</v>
      </c>
      <c r="B57" s="487">
        <v>64962</v>
      </c>
      <c r="C57" s="487">
        <v>9575</v>
      </c>
      <c r="D57" s="487">
        <v>4318</v>
      </c>
      <c r="E57" s="488">
        <f t="shared" si="11"/>
        <v>102.93618976691121</v>
      </c>
      <c r="F57" s="488">
        <f t="shared" si="11"/>
        <v>95.778733620086015</v>
      </c>
      <c r="G57" s="488">
        <f t="shared" si="11"/>
        <v>104.14857694163049</v>
      </c>
      <c r="H57" s="489">
        <f t="shared" si="14"/>
        <v>42248</v>
      </c>
      <c r="I57" s="488">
        <f t="shared" si="12"/>
        <v>102.93618976691121</v>
      </c>
      <c r="J57" s="488">
        <f t="shared" si="10"/>
        <v>95.778733620086015</v>
      </c>
      <c r="K57" s="488">
        <f t="shared" si="10"/>
        <v>104.14857694163049</v>
      </c>
      <c r="L57" s="488" t="e">
        <f t="shared" si="13"/>
        <v>#N/A</v>
      </c>
    </row>
    <row r="58" spans="1:14" ht="15" customHeight="1" x14ac:dyDescent="0.2">
      <c r="A58" s="490" t="s">
        <v>465</v>
      </c>
      <c r="B58" s="487">
        <v>64737</v>
      </c>
      <c r="C58" s="487">
        <v>9535</v>
      </c>
      <c r="D58" s="487">
        <v>4281</v>
      </c>
      <c r="E58" s="488">
        <f t="shared" si="11"/>
        <v>102.57966375635806</v>
      </c>
      <c r="F58" s="488">
        <f t="shared" si="11"/>
        <v>95.378613584075225</v>
      </c>
      <c r="G58" s="488">
        <f t="shared" si="11"/>
        <v>103.25615050651231</v>
      </c>
      <c r="H58" s="489" t="str">
        <f t="shared" si="14"/>
        <v/>
      </c>
      <c r="I58" s="488" t="str">
        <f t="shared" si="12"/>
        <v/>
      </c>
      <c r="J58" s="488" t="str">
        <f t="shared" si="10"/>
        <v/>
      </c>
      <c r="K58" s="488" t="str">
        <f t="shared" si="10"/>
        <v/>
      </c>
      <c r="L58" s="488" t="e">
        <f t="shared" si="13"/>
        <v>#N/A</v>
      </c>
    </row>
    <row r="59" spans="1:14" ht="15" customHeight="1" x14ac:dyDescent="0.2">
      <c r="A59" s="490" t="s">
        <v>466</v>
      </c>
      <c r="B59" s="487">
        <v>64459</v>
      </c>
      <c r="C59" s="487">
        <v>9230</v>
      </c>
      <c r="D59" s="487">
        <v>4177</v>
      </c>
      <c r="E59" s="488">
        <f t="shared" si="11"/>
        <v>102.13915606331902</v>
      </c>
      <c r="F59" s="488">
        <f t="shared" si="11"/>
        <v>92.327698309492845</v>
      </c>
      <c r="G59" s="488">
        <f t="shared" si="11"/>
        <v>100.74770863482875</v>
      </c>
      <c r="H59" s="489" t="str">
        <f t="shared" si="14"/>
        <v/>
      </c>
      <c r="I59" s="488" t="str">
        <f t="shared" si="12"/>
        <v/>
      </c>
      <c r="J59" s="488" t="str">
        <f t="shared" si="10"/>
        <v/>
      </c>
      <c r="K59" s="488" t="str">
        <f t="shared" si="10"/>
        <v/>
      </c>
      <c r="L59" s="488" t="e">
        <f t="shared" si="13"/>
        <v>#N/A</v>
      </c>
    </row>
    <row r="60" spans="1:14" ht="15" customHeight="1" x14ac:dyDescent="0.2">
      <c r="A60" s="490" t="s">
        <v>467</v>
      </c>
      <c r="B60" s="487">
        <v>64643</v>
      </c>
      <c r="C60" s="487">
        <v>9465</v>
      </c>
      <c r="D60" s="487">
        <v>4222</v>
      </c>
      <c r="E60" s="488">
        <f t="shared" si="11"/>
        <v>102.43071511194917</v>
      </c>
      <c r="F60" s="488">
        <f t="shared" si="11"/>
        <v>94.678403521056325</v>
      </c>
      <c r="G60" s="488">
        <f t="shared" si="11"/>
        <v>101.83309213699951</v>
      </c>
      <c r="H60" s="489" t="str">
        <f t="shared" si="14"/>
        <v/>
      </c>
      <c r="I60" s="488" t="str">
        <f t="shared" si="12"/>
        <v/>
      </c>
      <c r="J60" s="488" t="str">
        <f t="shared" si="10"/>
        <v/>
      </c>
      <c r="K60" s="488" t="str">
        <f t="shared" si="10"/>
        <v/>
      </c>
      <c r="L60" s="488" t="e">
        <f t="shared" si="13"/>
        <v>#N/A</v>
      </c>
    </row>
    <row r="61" spans="1:14" ht="15" customHeight="1" x14ac:dyDescent="0.2">
      <c r="A61" s="490">
        <v>42614</v>
      </c>
      <c r="B61" s="487">
        <v>65442</v>
      </c>
      <c r="C61" s="487">
        <v>9370</v>
      </c>
      <c r="D61" s="487">
        <v>4319</v>
      </c>
      <c r="E61" s="488">
        <f t="shared" si="11"/>
        <v>103.69677858942465</v>
      </c>
      <c r="F61" s="488">
        <f t="shared" si="11"/>
        <v>93.728118435530661</v>
      </c>
      <c r="G61" s="488">
        <f t="shared" si="11"/>
        <v>104.17269657501207</v>
      </c>
      <c r="H61" s="489">
        <f t="shared" si="14"/>
        <v>42614</v>
      </c>
      <c r="I61" s="488">
        <f t="shared" si="12"/>
        <v>103.69677858942465</v>
      </c>
      <c r="J61" s="488">
        <f t="shared" si="10"/>
        <v>93.728118435530661</v>
      </c>
      <c r="K61" s="488">
        <f t="shared" si="10"/>
        <v>104.17269657501207</v>
      </c>
      <c r="L61" s="488" t="e">
        <f t="shared" si="13"/>
        <v>#N/A</v>
      </c>
    </row>
    <row r="62" spans="1:14" ht="15" customHeight="1" x14ac:dyDescent="0.2">
      <c r="A62" s="490" t="s">
        <v>468</v>
      </c>
      <c r="B62" s="487">
        <v>65340</v>
      </c>
      <c r="C62" s="487">
        <v>9467</v>
      </c>
      <c r="D62" s="487">
        <v>4363</v>
      </c>
      <c r="E62" s="488">
        <f t="shared" si="11"/>
        <v>103.53515346464054</v>
      </c>
      <c r="F62" s="488">
        <f t="shared" si="11"/>
        <v>94.698409522856849</v>
      </c>
      <c r="G62" s="488">
        <f t="shared" si="11"/>
        <v>105.23396044380124</v>
      </c>
      <c r="H62" s="489" t="str">
        <f t="shared" si="14"/>
        <v/>
      </c>
      <c r="I62" s="488" t="str">
        <f t="shared" si="12"/>
        <v/>
      </c>
      <c r="J62" s="488" t="str">
        <f t="shared" si="10"/>
        <v/>
      </c>
      <c r="K62" s="488" t="str">
        <f t="shared" si="10"/>
        <v/>
      </c>
      <c r="L62" s="488" t="e">
        <f t="shared" si="13"/>
        <v>#N/A</v>
      </c>
    </row>
    <row r="63" spans="1:14" ht="15" customHeight="1" x14ac:dyDescent="0.2">
      <c r="A63" s="490" t="s">
        <v>469</v>
      </c>
      <c r="B63" s="487">
        <v>65230</v>
      </c>
      <c r="C63" s="487">
        <v>9145</v>
      </c>
      <c r="D63" s="487">
        <v>4286</v>
      </c>
      <c r="E63" s="488">
        <f t="shared" si="11"/>
        <v>103.3608518594812</v>
      </c>
      <c r="F63" s="488">
        <f t="shared" si="11"/>
        <v>91.47744323296989</v>
      </c>
      <c r="G63" s="488">
        <f t="shared" si="11"/>
        <v>103.37674867342017</v>
      </c>
      <c r="H63" s="489" t="str">
        <f t="shared" si="14"/>
        <v/>
      </c>
      <c r="I63" s="488" t="str">
        <f t="shared" si="12"/>
        <v/>
      </c>
      <c r="J63" s="488" t="str">
        <f t="shared" si="10"/>
        <v/>
      </c>
      <c r="K63" s="488" t="str">
        <f t="shared" si="10"/>
        <v/>
      </c>
      <c r="L63" s="488" t="e">
        <f t="shared" si="13"/>
        <v>#N/A</v>
      </c>
    </row>
    <row r="64" spans="1:14" ht="15" customHeight="1" x14ac:dyDescent="0.2">
      <c r="A64" s="490" t="s">
        <v>470</v>
      </c>
      <c r="B64" s="487">
        <v>65490</v>
      </c>
      <c r="C64" s="487">
        <v>9399</v>
      </c>
      <c r="D64" s="487">
        <v>4382</v>
      </c>
      <c r="E64" s="488">
        <f t="shared" si="11"/>
        <v>103.77283747167598</v>
      </c>
      <c r="F64" s="488">
        <f t="shared" si="11"/>
        <v>94.018205461638487</v>
      </c>
      <c r="G64" s="488">
        <f t="shared" si="11"/>
        <v>105.69223347805112</v>
      </c>
      <c r="H64" s="489" t="str">
        <f t="shared" si="14"/>
        <v/>
      </c>
      <c r="I64" s="488" t="str">
        <f t="shared" si="12"/>
        <v/>
      </c>
      <c r="J64" s="488" t="str">
        <f t="shared" si="10"/>
        <v/>
      </c>
      <c r="K64" s="488" t="str">
        <f t="shared" si="10"/>
        <v/>
      </c>
      <c r="L64" s="488" t="e">
        <f t="shared" si="13"/>
        <v>#N/A</v>
      </c>
    </row>
    <row r="65" spans="1:12" ht="15" customHeight="1" x14ac:dyDescent="0.2">
      <c r="A65" s="490">
        <v>42979</v>
      </c>
      <c r="B65" s="487">
        <v>66143</v>
      </c>
      <c r="C65" s="487">
        <v>9063</v>
      </c>
      <c r="D65" s="487">
        <v>4488</v>
      </c>
      <c r="E65" s="488">
        <f t="shared" si="11"/>
        <v>104.80755518230363</v>
      </c>
      <c r="F65" s="488">
        <f t="shared" si="11"/>
        <v>90.657197159147742</v>
      </c>
      <c r="G65" s="488">
        <f t="shared" si="11"/>
        <v>108.24891461649784</v>
      </c>
      <c r="H65" s="489">
        <f t="shared" si="14"/>
        <v>42979</v>
      </c>
      <c r="I65" s="488">
        <f t="shared" si="12"/>
        <v>104.80755518230363</v>
      </c>
      <c r="J65" s="488">
        <f t="shared" si="10"/>
        <v>90.657197159147742</v>
      </c>
      <c r="K65" s="488">
        <f t="shared" si="10"/>
        <v>108.24891461649784</v>
      </c>
      <c r="L65" s="488" t="e">
        <f t="shared" si="13"/>
        <v>#N/A</v>
      </c>
    </row>
    <row r="66" spans="1:12" ht="15" customHeight="1" x14ac:dyDescent="0.2">
      <c r="A66" s="490" t="s">
        <v>471</v>
      </c>
      <c r="B66" s="487">
        <v>66259</v>
      </c>
      <c r="C66" s="487">
        <v>9103</v>
      </c>
      <c r="D66" s="487">
        <v>4469</v>
      </c>
      <c r="E66" s="488">
        <f t="shared" si="11"/>
        <v>104.99136414774438</v>
      </c>
      <c r="F66" s="488">
        <f t="shared" si="11"/>
        <v>91.057317195158546</v>
      </c>
      <c r="G66" s="488">
        <f t="shared" si="11"/>
        <v>107.79064158224796</v>
      </c>
      <c r="H66" s="489" t="str">
        <f t="shared" si="14"/>
        <v/>
      </c>
      <c r="I66" s="488" t="str">
        <f t="shared" si="12"/>
        <v/>
      </c>
      <c r="J66" s="488" t="str">
        <f t="shared" si="10"/>
        <v/>
      </c>
      <c r="K66" s="488" t="str">
        <f t="shared" si="10"/>
        <v/>
      </c>
      <c r="L66" s="488" t="e">
        <f t="shared" si="13"/>
        <v>#N/A</v>
      </c>
    </row>
    <row r="67" spans="1:12" ht="15" customHeight="1" x14ac:dyDescent="0.2">
      <c r="A67" s="490" t="s">
        <v>472</v>
      </c>
      <c r="B67" s="487">
        <v>66203</v>
      </c>
      <c r="C67" s="487">
        <v>8821</v>
      </c>
      <c r="D67" s="487">
        <v>4382</v>
      </c>
      <c r="E67" s="488">
        <f t="shared" si="11"/>
        <v>104.9026287851178</v>
      </c>
      <c r="F67" s="488">
        <f t="shared" si="11"/>
        <v>88.236470941282391</v>
      </c>
      <c r="G67" s="488">
        <f t="shared" si="11"/>
        <v>105.69223347805112</v>
      </c>
      <c r="H67" s="489" t="str">
        <f t="shared" si="14"/>
        <v/>
      </c>
      <c r="I67" s="488" t="str">
        <f t="shared" si="12"/>
        <v/>
      </c>
      <c r="J67" s="488" t="str">
        <f t="shared" si="12"/>
        <v/>
      </c>
      <c r="K67" s="488" t="str">
        <f t="shared" si="12"/>
        <v/>
      </c>
      <c r="L67" s="488" t="e">
        <f t="shared" si="13"/>
        <v>#N/A</v>
      </c>
    </row>
    <row r="68" spans="1:12" ht="15" customHeight="1" x14ac:dyDescent="0.2">
      <c r="A68" s="490" t="s">
        <v>473</v>
      </c>
      <c r="B68" s="487">
        <v>66414</v>
      </c>
      <c r="C68" s="487">
        <v>8977</v>
      </c>
      <c r="D68" s="487">
        <v>4369</v>
      </c>
      <c r="E68" s="488">
        <f t="shared" si="11"/>
        <v>105.23697095501434</v>
      </c>
      <c r="F68" s="488">
        <f t="shared" si="11"/>
        <v>89.796939081724517</v>
      </c>
      <c r="G68" s="488">
        <f t="shared" si="11"/>
        <v>105.37867824409068</v>
      </c>
      <c r="H68" s="489" t="str">
        <f t="shared" si="14"/>
        <v/>
      </c>
      <c r="I68" s="488" t="str">
        <f t="shared" si="12"/>
        <v/>
      </c>
      <c r="J68" s="488" t="str">
        <f t="shared" si="12"/>
        <v/>
      </c>
      <c r="K68" s="488" t="str">
        <f t="shared" si="12"/>
        <v/>
      </c>
      <c r="L68" s="488" t="e">
        <f t="shared" si="13"/>
        <v>#N/A</v>
      </c>
    </row>
    <row r="69" spans="1:12" ht="15" customHeight="1" x14ac:dyDescent="0.2">
      <c r="A69" s="490">
        <v>43344</v>
      </c>
      <c r="B69" s="487">
        <v>67170</v>
      </c>
      <c r="C69" s="487">
        <v>8826</v>
      </c>
      <c r="D69" s="487">
        <v>4535</v>
      </c>
      <c r="E69" s="488">
        <f t="shared" si="11"/>
        <v>106.43489835047299</v>
      </c>
      <c r="F69" s="488">
        <f t="shared" si="11"/>
        <v>88.286485945783738</v>
      </c>
      <c r="G69" s="488">
        <f t="shared" si="11"/>
        <v>109.38253738543173</v>
      </c>
      <c r="H69" s="489">
        <f t="shared" si="14"/>
        <v>43344</v>
      </c>
      <c r="I69" s="488">
        <f t="shared" si="12"/>
        <v>106.43489835047299</v>
      </c>
      <c r="J69" s="488">
        <f t="shared" si="12"/>
        <v>88.286485945783738</v>
      </c>
      <c r="K69" s="488">
        <f t="shared" si="12"/>
        <v>109.38253738543173</v>
      </c>
      <c r="L69" s="488" t="e">
        <f t="shared" si="13"/>
        <v>#N/A</v>
      </c>
    </row>
    <row r="70" spans="1:12" ht="15" customHeight="1" x14ac:dyDescent="0.2">
      <c r="A70" s="490" t="s">
        <v>474</v>
      </c>
      <c r="B70" s="487">
        <v>66912</v>
      </c>
      <c r="C70" s="487">
        <v>8829</v>
      </c>
      <c r="D70" s="487">
        <v>4537</v>
      </c>
      <c r="E70" s="488">
        <f t="shared" si="11"/>
        <v>106.02608185837201</v>
      </c>
      <c r="F70" s="488">
        <f t="shared" si="11"/>
        <v>88.316494948484547</v>
      </c>
      <c r="G70" s="488">
        <f t="shared" si="11"/>
        <v>109.43077665219489</v>
      </c>
      <c r="H70" s="489" t="str">
        <f t="shared" si="14"/>
        <v/>
      </c>
      <c r="I70" s="488" t="str">
        <f t="shared" si="12"/>
        <v/>
      </c>
      <c r="J70" s="488" t="str">
        <f t="shared" si="12"/>
        <v/>
      </c>
      <c r="K70" s="488" t="str">
        <f t="shared" si="12"/>
        <v/>
      </c>
      <c r="L70" s="488" t="e">
        <f t="shared" si="13"/>
        <v>#N/A</v>
      </c>
    </row>
    <row r="71" spans="1:12" ht="15" customHeight="1" x14ac:dyDescent="0.2">
      <c r="A71" s="490" t="s">
        <v>475</v>
      </c>
      <c r="B71" s="487">
        <v>66571</v>
      </c>
      <c r="C71" s="487">
        <v>8677</v>
      </c>
      <c r="D71" s="487">
        <v>4512</v>
      </c>
      <c r="E71" s="491">
        <f t="shared" ref="E71:G75" si="15">IF($A$51=37802,IF(COUNTBLANK(B$51:B$70)&gt;0,#N/A,IF(ISBLANK(B71)=FALSE,B71/B$51*100,#N/A)),IF(COUNTBLANK(B$51:B$75)&gt;0,#N/A,B71/B$51*100))</f>
        <v>105.48574688237811</v>
      </c>
      <c r="F71" s="491">
        <f t="shared" si="15"/>
        <v>86.796038811643498</v>
      </c>
      <c r="G71" s="491">
        <f t="shared" si="15"/>
        <v>108.82778581765558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66370</v>
      </c>
      <c r="C72" s="487">
        <v>8828</v>
      </c>
      <c r="D72" s="487">
        <v>4540</v>
      </c>
      <c r="E72" s="491">
        <f t="shared" si="15"/>
        <v>105.1672503129506</v>
      </c>
      <c r="F72" s="491">
        <f t="shared" si="15"/>
        <v>88.306491947584277</v>
      </c>
      <c r="G72" s="491">
        <f t="shared" si="15"/>
        <v>109.50313555233961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66831</v>
      </c>
      <c r="C73" s="487">
        <v>8523</v>
      </c>
      <c r="D73" s="487">
        <v>4758</v>
      </c>
      <c r="E73" s="491">
        <f t="shared" si="15"/>
        <v>105.89773249457288</v>
      </c>
      <c r="F73" s="491">
        <f t="shared" si="15"/>
        <v>85.255576673001897</v>
      </c>
      <c r="G73" s="491">
        <f t="shared" si="15"/>
        <v>114.76121562952244</v>
      </c>
      <c r="H73" s="492">
        <f>IF(A$51=37802,IF(ISERROR(L73)=TRUE,IF(ISBLANK(A73)=FALSE,IF(MONTH(A73)=MONTH(MAX(A$51:A$75)),A73,""),""),""),IF(ISERROR(L73)=TRUE,IF(MONTH(A73)=MONTH(MAX(A$51:A$75)),A73,""),""))</f>
        <v>43709</v>
      </c>
      <c r="I73" s="488">
        <f t="shared" si="12"/>
        <v>105.89773249457288</v>
      </c>
      <c r="J73" s="488">
        <f t="shared" si="12"/>
        <v>85.255576673001897</v>
      </c>
      <c r="K73" s="488">
        <f t="shared" si="12"/>
        <v>114.76121562952244</v>
      </c>
      <c r="L73" s="488" t="e">
        <f t="shared" si="13"/>
        <v>#N/A</v>
      </c>
    </row>
    <row r="74" spans="1:12" ht="15" customHeight="1" x14ac:dyDescent="0.2">
      <c r="A74" s="490" t="s">
        <v>477</v>
      </c>
      <c r="B74" s="487">
        <v>66726</v>
      </c>
      <c r="C74" s="487">
        <v>8514</v>
      </c>
      <c r="D74" s="487">
        <v>4754</v>
      </c>
      <c r="E74" s="491">
        <f t="shared" si="15"/>
        <v>105.73135368964807</v>
      </c>
      <c r="F74" s="491">
        <f t="shared" si="15"/>
        <v>85.165549664899459</v>
      </c>
      <c r="G74" s="491">
        <f t="shared" si="15"/>
        <v>114.66473709599614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66518</v>
      </c>
      <c r="C75" s="493">
        <v>8119</v>
      </c>
      <c r="D75" s="493">
        <v>4619</v>
      </c>
      <c r="E75" s="491">
        <f t="shared" si="15"/>
        <v>105.40176519989224</v>
      </c>
      <c r="F75" s="491">
        <f t="shared" si="15"/>
        <v>81.21436430929279</v>
      </c>
      <c r="G75" s="491">
        <f t="shared" si="15"/>
        <v>111.40858658948385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105.89773249457288</v>
      </c>
      <c r="J77" s="488">
        <f>IF(J75&lt;&gt;"",J75,IF(J74&lt;&gt;"",J74,IF(J73&lt;&gt;"",J73,IF(J72&lt;&gt;"",J72,IF(J71&lt;&gt;"",J71,IF(J70&lt;&gt;"",J70,""))))))</f>
        <v>85.255576673001897</v>
      </c>
      <c r="K77" s="488">
        <f>IF(K75&lt;&gt;"",K75,IF(K74&lt;&gt;"",K74,IF(K73&lt;&gt;"",K73,IF(K72&lt;&gt;"",K72,IF(K71&lt;&gt;"",K71,IF(K70&lt;&gt;"",K70,""))))))</f>
        <v>114.76121562952244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+5,9%</v>
      </c>
      <c r="J79" s="488" t="str">
        <f>"GeB - ausschließlich: "&amp;IF(J77&gt;100,"+","")&amp;TEXT(J77-100,"0,0")&amp;"%"</f>
        <v>GeB - ausschließlich: -14,7%</v>
      </c>
      <c r="K79" s="488" t="str">
        <f>"GeB - im Nebenjob: "&amp;IF(K77&gt;100,"+","")&amp;TEXT(K77-100,"0,0")&amp;"%"</f>
        <v>GeB - im Nebenjob: +14,8%</v>
      </c>
    </row>
    <row r="81" spans="9:9" ht="15" customHeight="1" x14ac:dyDescent="0.2">
      <c r="I81" s="488" t="str">
        <f>IF(ISERROR(HLOOKUP(1,I$78:K$79,2,FALSE)),"",HLOOKUP(1,I$78:K$79,2,FALSE))</f>
        <v>GeB - im Nebenjob: +14,8%</v>
      </c>
    </row>
    <row r="82" spans="9:9" ht="15" customHeight="1" x14ac:dyDescent="0.2">
      <c r="I82" s="488" t="str">
        <f>IF(ISERROR(HLOOKUP(2,I$78:K$79,2,FALSE)),"",HLOOKUP(2,I$78:K$79,2,FALSE))</f>
        <v>SvB: +5,9%</v>
      </c>
    </row>
    <row r="83" spans="9:9" ht="15" customHeight="1" x14ac:dyDescent="0.2">
      <c r="I83" s="488" t="str">
        <f>IF(ISERROR(HLOOKUP(3,I$78:K$79,2,FALSE)),"",HLOOKUP(3,I$78:K$79,2,FALSE))</f>
        <v>GeB - ausschließlich: -14,7%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66518</v>
      </c>
      <c r="E12" s="114">
        <v>66726</v>
      </c>
      <c r="F12" s="114">
        <v>66831</v>
      </c>
      <c r="G12" s="114">
        <v>66370</v>
      </c>
      <c r="H12" s="114">
        <v>66571</v>
      </c>
      <c r="I12" s="115">
        <v>-53</v>
      </c>
      <c r="J12" s="116">
        <v>-7.9614246443646633E-2</v>
      </c>
      <c r="N12" s="117"/>
    </row>
    <row r="13" spans="1:15" s="110" customFormat="1" ht="13.5" customHeight="1" x14ac:dyDescent="0.2">
      <c r="A13" s="118" t="s">
        <v>105</v>
      </c>
      <c r="B13" s="119" t="s">
        <v>106</v>
      </c>
      <c r="C13" s="113">
        <v>56.927448209507205</v>
      </c>
      <c r="D13" s="114">
        <v>37867</v>
      </c>
      <c r="E13" s="114">
        <v>37989</v>
      </c>
      <c r="F13" s="114">
        <v>38060</v>
      </c>
      <c r="G13" s="114">
        <v>37985</v>
      </c>
      <c r="H13" s="114">
        <v>38067</v>
      </c>
      <c r="I13" s="115">
        <v>-200</v>
      </c>
      <c r="J13" s="116">
        <v>-0.52538944492605144</v>
      </c>
    </row>
    <row r="14" spans="1:15" s="110" customFormat="1" ht="13.5" customHeight="1" x14ac:dyDescent="0.2">
      <c r="A14" s="120"/>
      <c r="B14" s="119" t="s">
        <v>107</v>
      </c>
      <c r="C14" s="113">
        <v>43.072551790492795</v>
      </c>
      <c r="D14" s="114">
        <v>28651</v>
      </c>
      <c r="E14" s="114">
        <v>28737</v>
      </c>
      <c r="F14" s="114">
        <v>28771</v>
      </c>
      <c r="G14" s="114">
        <v>28385</v>
      </c>
      <c r="H14" s="114">
        <v>28504</v>
      </c>
      <c r="I14" s="115">
        <v>147</v>
      </c>
      <c r="J14" s="116">
        <v>0.51571709233791752</v>
      </c>
    </row>
    <row r="15" spans="1:15" s="110" customFormat="1" ht="13.5" customHeight="1" x14ac:dyDescent="0.2">
      <c r="A15" s="118" t="s">
        <v>105</v>
      </c>
      <c r="B15" s="121" t="s">
        <v>108</v>
      </c>
      <c r="C15" s="113">
        <v>9.7206771099552007</v>
      </c>
      <c r="D15" s="114">
        <v>6466</v>
      </c>
      <c r="E15" s="114">
        <v>6731</v>
      </c>
      <c r="F15" s="114">
        <v>6794</v>
      </c>
      <c r="G15" s="114">
        <v>6240</v>
      </c>
      <c r="H15" s="114">
        <v>6545</v>
      </c>
      <c r="I15" s="115">
        <v>-79</v>
      </c>
      <c r="J15" s="116">
        <v>-1.2070282658517952</v>
      </c>
    </row>
    <row r="16" spans="1:15" s="110" customFormat="1" ht="13.5" customHeight="1" x14ac:dyDescent="0.2">
      <c r="A16" s="118"/>
      <c r="B16" s="121" t="s">
        <v>109</v>
      </c>
      <c r="C16" s="113">
        <v>66.790943804684446</v>
      </c>
      <c r="D16" s="114">
        <v>44428</v>
      </c>
      <c r="E16" s="114">
        <v>44533</v>
      </c>
      <c r="F16" s="114">
        <v>44750</v>
      </c>
      <c r="G16" s="114">
        <v>45098</v>
      </c>
      <c r="H16" s="114">
        <v>45264</v>
      </c>
      <c r="I16" s="115">
        <v>-836</v>
      </c>
      <c r="J16" s="116">
        <v>-1.846942382467303</v>
      </c>
    </row>
    <row r="17" spans="1:10" s="110" customFormat="1" ht="13.5" customHeight="1" x14ac:dyDescent="0.2">
      <c r="A17" s="118"/>
      <c r="B17" s="121" t="s">
        <v>110</v>
      </c>
      <c r="C17" s="113">
        <v>22.434528999669261</v>
      </c>
      <c r="D17" s="114">
        <v>14923</v>
      </c>
      <c r="E17" s="114">
        <v>14758</v>
      </c>
      <c r="F17" s="114">
        <v>14606</v>
      </c>
      <c r="G17" s="114">
        <v>14378</v>
      </c>
      <c r="H17" s="114">
        <v>14135</v>
      </c>
      <c r="I17" s="115">
        <v>788</v>
      </c>
      <c r="J17" s="116">
        <v>5.5748142907675984</v>
      </c>
    </row>
    <row r="18" spans="1:10" s="110" customFormat="1" ht="13.5" customHeight="1" x14ac:dyDescent="0.2">
      <c r="A18" s="120"/>
      <c r="B18" s="121" t="s">
        <v>111</v>
      </c>
      <c r="C18" s="113">
        <v>1.0538500856910911</v>
      </c>
      <c r="D18" s="114">
        <v>701</v>
      </c>
      <c r="E18" s="114">
        <v>704</v>
      </c>
      <c r="F18" s="114">
        <v>681</v>
      </c>
      <c r="G18" s="114">
        <v>654</v>
      </c>
      <c r="H18" s="114">
        <v>627</v>
      </c>
      <c r="I18" s="115">
        <v>74</v>
      </c>
      <c r="J18" s="116">
        <v>11.802232854864434</v>
      </c>
    </row>
    <row r="19" spans="1:10" s="110" customFormat="1" ht="13.5" customHeight="1" x14ac:dyDescent="0.2">
      <c r="A19" s="120"/>
      <c r="B19" s="121" t="s">
        <v>112</v>
      </c>
      <c r="C19" s="113">
        <v>0.35930124176914519</v>
      </c>
      <c r="D19" s="114">
        <v>239</v>
      </c>
      <c r="E19" s="114">
        <v>238</v>
      </c>
      <c r="F19" s="114">
        <v>240</v>
      </c>
      <c r="G19" s="114">
        <v>200</v>
      </c>
      <c r="H19" s="114">
        <v>181</v>
      </c>
      <c r="I19" s="115">
        <v>58</v>
      </c>
      <c r="J19" s="116">
        <v>32.044198895027627</v>
      </c>
    </row>
    <row r="20" spans="1:10" s="110" customFormat="1" ht="13.5" customHeight="1" x14ac:dyDescent="0.2">
      <c r="A20" s="118" t="s">
        <v>113</v>
      </c>
      <c r="B20" s="122" t="s">
        <v>114</v>
      </c>
      <c r="C20" s="113">
        <v>75.167623801076402</v>
      </c>
      <c r="D20" s="114">
        <v>50000</v>
      </c>
      <c r="E20" s="114">
        <v>50220</v>
      </c>
      <c r="F20" s="114">
        <v>50451</v>
      </c>
      <c r="G20" s="114">
        <v>50104</v>
      </c>
      <c r="H20" s="114">
        <v>50409</v>
      </c>
      <c r="I20" s="115">
        <v>-409</v>
      </c>
      <c r="J20" s="116">
        <v>-0.81136305024896349</v>
      </c>
    </row>
    <row r="21" spans="1:10" s="110" customFormat="1" ht="13.5" customHeight="1" x14ac:dyDescent="0.2">
      <c r="A21" s="120"/>
      <c r="B21" s="122" t="s">
        <v>115</v>
      </c>
      <c r="C21" s="113">
        <v>24.832376198923601</v>
      </c>
      <c r="D21" s="114">
        <v>16518</v>
      </c>
      <c r="E21" s="114">
        <v>16506</v>
      </c>
      <c r="F21" s="114">
        <v>16380</v>
      </c>
      <c r="G21" s="114">
        <v>16266</v>
      </c>
      <c r="H21" s="114">
        <v>16162</v>
      </c>
      <c r="I21" s="115">
        <v>356</v>
      </c>
      <c r="J21" s="116">
        <v>2.2026976859299592</v>
      </c>
    </row>
    <row r="22" spans="1:10" s="110" customFormat="1" ht="13.5" customHeight="1" x14ac:dyDescent="0.2">
      <c r="A22" s="118" t="s">
        <v>113</v>
      </c>
      <c r="B22" s="122" t="s">
        <v>116</v>
      </c>
      <c r="C22" s="113">
        <v>88.824077693255958</v>
      </c>
      <c r="D22" s="114">
        <v>59084</v>
      </c>
      <c r="E22" s="114">
        <v>59471</v>
      </c>
      <c r="F22" s="114">
        <v>59599</v>
      </c>
      <c r="G22" s="114">
        <v>59261</v>
      </c>
      <c r="H22" s="114">
        <v>59473</v>
      </c>
      <c r="I22" s="115">
        <v>-389</v>
      </c>
      <c r="J22" s="116">
        <v>-0.6540783212550233</v>
      </c>
    </row>
    <row r="23" spans="1:10" s="110" customFormat="1" ht="13.5" customHeight="1" x14ac:dyDescent="0.2">
      <c r="A23" s="123"/>
      <c r="B23" s="124" t="s">
        <v>117</v>
      </c>
      <c r="C23" s="125">
        <v>11.162392134459845</v>
      </c>
      <c r="D23" s="114">
        <v>7425</v>
      </c>
      <c r="E23" s="114">
        <v>7248</v>
      </c>
      <c r="F23" s="114">
        <v>7225</v>
      </c>
      <c r="G23" s="114">
        <v>7099</v>
      </c>
      <c r="H23" s="114">
        <v>7086</v>
      </c>
      <c r="I23" s="115">
        <v>339</v>
      </c>
      <c r="J23" s="116">
        <v>4.7840812870448772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12738</v>
      </c>
      <c r="E26" s="114">
        <v>13268</v>
      </c>
      <c r="F26" s="114">
        <v>13281</v>
      </c>
      <c r="G26" s="114">
        <v>13368</v>
      </c>
      <c r="H26" s="140">
        <v>13189</v>
      </c>
      <c r="I26" s="115">
        <v>-451</v>
      </c>
      <c r="J26" s="116">
        <v>-3.419516263552961</v>
      </c>
    </row>
    <row r="27" spans="1:10" s="110" customFormat="1" ht="13.5" customHeight="1" x14ac:dyDescent="0.2">
      <c r="A27" s="118" t="s">
        <v>105</v>
      </c>
      <c r="B27" s="119" t="s">
        <v>106</v>
      </c>
      <c r="C27" s="113">
        <v>39.872821479039096</v>
      </c>
      <c r="D27" s="115">
        <v>5079</v>
      </c>
      <c r="E27" s="114">
        <v>5248</v>
      </c>
      <c r="F27" s="114">
        <v>5241</v>
      </c>
      <c r="G27" s="114">
        <v>5287</v>
      </c>
      <c r="H27" s="140">
        <v>5191</v>
      </c>
      <c r="I27" s="115">
        <v>-112</v>
      </c>
      <c r="J27" s="116">
        <v>-2.1575804276632633</v>
      </c>
    </row>
    <row r="28" spans="1:10" s="110" customFormat="1" ht="13.5" customHeight="1" x14ac:dyDescent="0.2">
      <c r="A28" s="120"/>
      <c r="B28" s="119" t="s">
        <v>107</v>
      </c>
      <c r="C28" s="113">
        <v>60.127178520960904</v>
      </c>
      <c r="D28" s="115">
        <v>7659</v>
      </c>
      <c r="E28" s="114">
        <v>8020</v>
      </c>
      <c r="F28" s="114">
        <v>8040</v>
      </c>
      <c r="G28" s="114">
        <v>8081</v>
      </c>
      <c r="H28" s="140">
        <v>7998</v>
      </c>
      <c r="I28" s="115">
        <v>-339</v>
      </c>
      <c r="J28" s="116">
        <v>-4.2385596399099779</v>
      </c>
    </row>
    <row r="29" spans="1:10" s="110" customFormat="1" ht="13.5" customHeight="1" x14ac:dyDescent="0.2">
      <c r="A29" s="118" t="s">
        <v>105</v>
      </c>
      <c r="B29" s="121" t="s">
        <v>108</v>
      </c>
      <c r="C29" s="113">
        <v>14.641230962474486</v>
      </c>
      <c r="D29" s="115">
        <v>1865</v>
      </c>
      <c r="E29" s="114">
        <v>2062</v>
      </c>
      <c r="F29" s="114">
        <v>2063</v>
      </c>
      <c r="G29" s="114">
        <v>2181</v>
      </c>
      <c r="H29" s="140">
        <v>2061</v>
      </c>
      <c r="I29" s="115">
        <v>-196</v>
      </c>
      <c r="J29" s="116">
        <v>-9.5099466278505584</v>
      </c>
    </row>
    <row r="30" spans="1:10" s="110" customFormat="1" ht="13.5" customHeight="1" x14ac:dyDescent="0.2">
      <c r="A30" s="118"/>
      <c r="B30" s="121" t="s">
        <v>109</v>
      </c>
      <c r="C30" s="113">
        <v>44.967812843460514</v>
      </c>
      <c r="D30" s="115">
        <v>5728</v>
      </c>
      <c r="E30" s="114">
        <v>5961</v>
      </c>
      <c r="F30" s="114">
        <v>6000</v>
      </c>
      <c r="G30" s="114">
        <v>5993</v>
      </c>
      <c r="H30" s="140">
        <v>5979</v>
      </c>
      <c r="I30" s="115">
        <v>-251</v>
      </c>
      <c r="J30" s="116">
        <v>-4.1980264258237163</v>
      </c>
    </row>
    <row r="31" spans="1:10" s="110" customFormat="1" ht="13.5" customHeight="1" x14ac:dyDescent="0.2">
      <c r="A31" s="118"/>
      <c r="B31" s="121" t="s">
        <v>110</v>
      </c>
      <c r="C31" s="113">
        <v>23.033443240697128</v>
      </c>
      <c r="D31" s="115">
        <v>2934</v>
      </c>
      <c r="E31" s="114">
        <v>2975</v>
      </c>
      <c r="F31" s="114">
        <v>2954</v>
      </c>
      <c r="G31" s="114">
        <v>2971</v>
      </c>
      <c r="H31" s="140">
        <v>2945</v>
      </c>
      <c r="I31" s="115">
        <v>-11</v>
      </c>
      <c r="J31" s="116">
        <v>-0.37351443123938882</v>
      </c>
    </row>
    <row r="32" spans="1:10" s="110" customFormat="1" ht="13.5" customHeight="1" x14ac:dyDescent="0.2">
      <c r="A32" s="120"/>
      <c r="B32" s="121" t="s">
        <v>111</v>
      </c>
      <c r="C32" s="113">
        <v>17.357512953367877</v>
      </c>
      <c r="D32" s="115">
        <v>2211</v>
      </c>
      <c r="E32" s="114">
        <v>2270</v>
      </c>
      <c r="F32" s="114">
        <v>2264</v>
      </c>
      <c r="G32" s="114">
        <v>2223</v>
      </c>
      <c r="H32" s="140">
        <v>2204</v>
      </c>
      <c r="I32" s="115">
        <v>7</v>
      </c>
      <c r="J32" s="116">
        <v>0.31760435571687839</v>
      </c>
    </row>
    <row r="33" spans="1:10" s="110" customFormat="1" ht="13.5" customHeight="1" x14ac:dyDescent="0.2">
      <c r="A33" s="120"/>
      <c r="B33" s="121" t="s">
        <v>112</v>
      </c>
      <c r="C33" s="113">
        <v>1.6093578269744073</v>
      </c>
      <c r="D33" s="115">
        <v>205</v>
      </c>
      <c r="E33" s="114">
        <v>212</v>
      </c>
      <c r="F33" s="114">
        <v>256</v>
      </c>
      <c r="G33" s="114">
        <v>229</v>
      </c>
      <c r="H33" s="140">
        <v>221</v>
      </c>
      <c r="I33" s="115">
        <v>-16</v>
      </c>
      <c r="J33" s="116">
        <v>-7.2398190045248869</v>
      </c>
    </row>
    <row r="34" spans="1:10" s="110" customFormat="1" ht="13.5" customHeight="1" x14ac:dyDescent="0.2">
      <c r="A34" s="118" t="s">
        <v>113</v>
      </c>
      <c r="B34" s="122" t="s">
        <v>116</v>
      </c>
      <c r="C34" s="113">
        <v>88.5146804835924</v>
      </c>
      <c r="D34" s="115">
        <v>11275</v>
      </c>
      <c r="E34" s="114">
        <v>11782</v>
      </c>
      <c r="F34" s="114">
        <v>11806</v>
      </c>
      <c r="G34" s="114">
        <v>11876</v>
      </c>
      <c r="H34" s="140">
        <v>11767</v>
      </c>
      <c r="I34" s="115">
        <v>-492</v>
      </c>
      <c r="J34" s="116">
        <v>-4.1811846689895473</v>
      </c>
    </row>
    <row r="35" spans="1:10" s="110" customFormat="1" ht="13.5" customHeight="1" x14ac:dyDescent="0.2">
      <c r="A35" s="118"/>
      <c r="B35" s="119" t="s">
        <v>117</v>
      </c>
      <c r="C35" s="113">
        <v>11.289056366776574</v>
      </c>
      <c r="D35" s="115">
        <v>1438</v>
      </c>
      <c r="E35" s="114">
        <v>1461</v>
      </c>
      <c r="F35" s="114">
        <v>1455</v>
      </c>
      <c r="G35" s="114">
        <v>1474</v>
      </c>
      <c r="H35" s="140">
        <v>1407</v>
      </c>
      <c r="I35" s="115">
        <v>31</v>
      </c>
      <c r="J35" s="116">
        <v>2.2032693674484718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8119</v>
      </c>
      <c r="E37" s="114">
        <v>8514</v>
      </c>
      <c r="F37" s="114">
        <v>8523</v>
      </c>
      <c r="G37" s="114">
        <v>8828</v>
      </c>
      <c r="H37" s="140">
        <v>8677</v>
      </c>
      <c r="I37" s="115">
        <v>-558</v>
      </c>
      <c r="J37" s="116">
        <v>-6.4307940532442087</v>
      </c>
    </row>
    <row r="38" spans="1:10" s="110" customFormat="1" ht="13.5" customHeight="1" x14ac:dyDescent="0.2">
      <c r="A38" s="118" t="s">
        <v>105</v>
      </c>
      <c r="B38" s="119" t="s">
        <v>106</v>
      </c>
      <c r="C38" s="113">
        <v>37.701687399926101</v>
      </c>
      <c r="D38" s="115">
        <v>3061</v>
      </c>
      <c r="E38" s="114">
        <v>3203</v>
      </c>
      <c r="F38" s="114">
        <v>3175</v>
      </c>
      <c r="G38" s="114">
        <v>3328</v>
      </c>
      <c r="H38" s="140">
        <v>3248</v>
      </c>
      <c r="I38" s="115">
        <v>-187</v>
      </c>
      <c r="J38" s="116">
        <v>-5.7573891625615765</v>
      </c>
    </row>
    <row r="39" spans="1:10" s="110" customFormat="1" ht="13.5" customHeight="1" x14ac:dyDescent="0.2">
      <c r="A39" s="120"/>
      <c r="B39" s="119" t="s">
        <v>107</v>
      </c>
      <c r="C39" s="113">
        <v>62.298312600073899</v>
      </c>
      <c r="D39" s="115">
        <v>5058</v>
      </c>
      <c r="E39" s="114">
        <v>5311</v>
      </c>
      <c r="F39" s="114">
        <v>5348</v>
      </c>
      <c r="G39" s="114">
        <v>5500</v>
      </c>
      <c r="H39" s="140">
        <v>5429</v>
      </c>
      <c r="I39" s="115">
        <v>-371</v>
      </c>
      <c r="J39" s="116">
        <v>-6.8336710259716336</v>
      </c>
    </row>
    <row r="40" spans="1:10" s="110" customFormat="1" ht="13.5" customHeight="1" x14ac:dyDescent="0.2">
      <c r="A40" s="118" t="s">
        <v>105</v>
      </c>
      <c r="B40" s="121" t="s">
        <v>108</v>
      </c>
      <c r="C40" s="113">
        <v>17.009483926591944</v>
      </c>
      <c r="D40" s="115">
        <v>1381</v>
      </c>
      <c r="E40" s="114">
        <v>1526</v>
      </c>
      <c r="F40" s="114">
        <v>1519</v>
      </c>
      <c r="G40" s="114">
        <v>1700</v>
      </c>
      <c r="H40" s="140">
        <v>1573</v>
      </c>
      <c r="I40" s="115">
        <v>-192</v>
      </c>
      <c r="J40" s="116">
        <v>-12.205975842339479</v>
      </c>
    </row>
    <row r="41" spans="1:10" s="110" customFormat="1" ht="13.5" customHeight="1" x14ac:dyDescent="0.2">
      <c r="A41" s="118"/>
      <c r="B41" s="121" t="s">
        <v>109</v>
      </c>
      <c r="C41" s="113">
        <v>32.134499322576673</v>
      </c>
      <c r="D41" s="115">
        <v>2609</v>
      </c>
      <c r="E41" s="114">
        <v>2764</v>
      </c>
      <c r="F41" s="114">
        <v>2798</v>
      </c>
      <c r="G41" s="114">
        <v>2904</v>
      </c>
      <c r="H41" s="140">
        <v>2896</v>
      </c>
      <c r="I41" s="115">
        <v>-287</v>
      </c>
      <c r="J41" s="116">
        <v>-9.9102209944751376</v>
      </c>
    </row>
    <row r="42" spans="1:10" s="110" customFormat="1" ht="13.5" customHeight="1" x14ac:dyDescent="0.2">
      <c r="A42" s="118"/>
      <c r="B42" s="121" t="s">
        <v>110</v>
      </c>
      <c r="C42" s="113">
        <v>24.31333908116763</v>
      </c>
      <c r="D42" s="115">
        <v>1974</v>
      </c>
      <c r="E42" s="114">
        <v>2016</v>
      </c>
      <c r="F42" s="114">
        <v>2008</v>
      </c>
      <c r="G42" s="114">
        <v>2050</v>
      </c>
      <c r="H42" s="140">
        <v>2063</v>
      </c>
      <c r="I42" s="115">
        <v>-89</v>
      </c>
      <c r="J42" s="116">
        <v>-4.3141056713523991</v>
      </c>
    </row>
    <row r="43" spans="1:10" s="110" customFormat="1" ht="13.5" customHeight="1" x14ac:dyDescent="0.2">
      <c r="A43" s="120"/>
      <c r="B43" s="121" t="s">
        <v>111</v>
      </c>
      <c r="C43" s="113">
        <v>26.542677669663753</v>
      </c>
      <c r="D43" s="115">
        <v>2155</v>
      </c>
      <c r="E43" s="114">
        <v>2208</v>
      </c>
      <c r="F43" s="114">
        <v>2198</v>
      </c>
      <c r="G43" s="114">
        <v>2174</v>
      </c>
      <c r="H43" s="140">
        <v>2145</v>
      </c>
      <c r="I43" s="115">
        <v>10</v>
      </c>
      <c r="J43" s="116">
        <v>0.46620046620046618</v>
      </c>
    </row>
    <row r="44" spans="1:10" s="110" customFormat="1" ht="13.5" customHeight="1" x14ac:dyDescent="0.2">
      <c r="A44" s="120"/>
      <c r="B44" s="121" t="s">
        <v>112</v>
      </c>
      <c r="C44" s="113">
        <v>2.3032393151865995</v>
      </c>
      <c r="D44" s="115">
        <v>187</v>
      </c>
      <c r="E44" s="114">
        <v>194</v>
      </c>
      <c r="F44" s="114">
        <v>235</v>
      </c>
      <c r="G44" s="114">
        <v>215</v>
      </c>
      <c r="H44" s="140">
        <v>203</v>
      </c>
      <c r="I44" s="115">
        <v>-16</v>
      </c>
      <c r="J44" s="116">
        <v>-7.8817733990147785</v>
      </c>
    </row>
    <row r="45" spans="1:10" s="110" customFormat="1" ht="13.5" customHeight="1" x14ac:dyDescent="0.2">
      <c r="A45" s="118" t="s">
        <v>113</v>
      </c>
      <c r="B45" s="122" t="s">
        <v>116</v>
      </c>
      <c r="C45" s="113">
        <v>88.520753787412247</v>
      </c>
      <c r="D45" s="115">
        <v>7187</v>
      </c>
      <c r="E45" s="114">
        <v>7523</v>
      </c>
      <c r="F45" s="114">
        <v>7541</v>
      </c>
      <c r="G45" s="114">
        <v>7779</v>
      </c>
      <c r="H45" s="140">
        <v>7664</v>
      </c>
      <c r="I45" s="115">
        <v>-477</v>
      </c>
      <c r="J45" s="116">
        <v>-6.223903966597077</v>
      </c>
    </row>
    <row r="46" spans="1:10" s="110" customFormat="1" ht="13.5" customHeight="1" x14ac:dyDescent="0.2">
      <c r="A46" s="118"/>
      <c r="B46" s="119" t="s">
        <v>117</v>
      </c>
      <c r="C46" s="113">
        <v>11.171326518044093</v>
      </c>
      <c r="D46" s="115">
        <v>907</v>
      </c>
      <c r="E46" s="114">
        <v>966</v>
      </c>
      <c r="F46" s="114">
        <v>962</v>
      </c>
      <c r="G46" s="114">
        <v>1031</v>
      </c>
      <c r="H46" s="140">
        <v>998</v>
      </c>
      <c r="I46" s="115">
        <v>-91</v>
      </c>
      <c r="J46" s="116">
        <v>-9.1182364729458918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4619</v>
      </c>
      <c r="E48" s="114">
        <v>4754</v>
      </c>
      <c r="F48" s="114">
        <v>4758</v>
      </c>
      <c r="G48" s="114">
        <v>4540</v>
      </c>
      <c r="H48" s="140">
        <v>4512</v>
      </c>
      <c r="I48" s="115">
        <v>107</v>
      </c>
      <c r="J48" s="116">
        <v>2.3714539007092199</v>
      </c>
    </row>
    <row r="49" spans="1:12" s="110" customFormat="1" ht="13.5" customHeight="1" x14ac:dyDescent="0.2">
      <c r="A49" s="118" t="s">
        <v>105</v>
      </c>
      <c r="B49" s="119" t="s">
        <v>106</v>
      </c>
      <c r="C49" s="113">
        <v>43.68911019701234</v>
      </c>
      <c r="D49" s="115">
        <v>2018</v>
      </c>
      <c r="E49" s="114">
        <v>2045</v>
      </c>
      <c r="F49" s="114">
        <v>2066</v>
      </c>
      <c r="G49" s="114">
        <v>1959</v>
      </c>
      <c r="H49" s="140">
        <v>1943</v>
      </c>
      <c r="I49" s="115">
        <v>75</v>
      </c>
      <c r="J49" s="116">
        <v>3.8600102933607823</v>
      </c>
    </row>
    <row r="50" spans="1:12" s="110" customFormat="1" ht="13.5" customHeight="1" x14ac:dyDescent="0.2">
      <c r="A50" s="120"/>
      <c r="B50" s="119" t="s">
        <v>107</v>
      </c>
      <c r="C50" s="113">
        <v>56.31088980298766</v>
      </c>
      <c r="D50" s="115">
        <v>2601</v>
      </c>
      <c r="E50" s="114">
        <v>2709</v>
      </c>
      <c r="F50" s="114">
        <v>2692</v>
      </c>
      <c r="G50" s="114">
        <v>2581</v>
      </c>
      <c r="H50" s="140">
        <v>2569</v>
      </c>
      <c r="I50" s="115">
        <v>32</v>
      </c>
      <c r="J50" s="116">
        <v>1.2456208641494746</v>
      </c>
    </row>
    <row r="51" spans="1:12" s="110" customFormat="1" ht="13.5" customHeight="1" x14ac:dyDescent="0.2">
      <c r="A51" s="118" t="s">
        <v>105</v>
      </c>
      <c r="B51" s="121" t="s">
        <v>108</v>
      </c>
      <c r="C51" s="113">
        <v>10.478458540809699</v>
      </c>
      <c r="D51" s="115">
        <v>484</v>
      </c>
      <c r="E51" s="114">
        <v>536</v>
      </c>
      <c r="F51" s="114">
        <v>544</v>
      </c>
      <c r="G51" s="114">
        <v>481</v>
      </c>
      <c r="H51" s="140">
        <v>488</v>
      </c>
      <c r="I51" s="115">
        <v>-4</v>
      </c>
      <c r="J51" s="116">
        <v>-0.81967213114754101</v>
      </c>
    </row>
    <row r="52" spans="1:12" s="110" customFormat="1" ht="13.5" customHeight="1" x14ac:dyDescent="0.2">
      <c r="A52" s="118"/>
      <c r="B52" s="121" t="s">
        <v>109</v>
      </c>
      <c r="C52" s="113">
        <v>67.525438406581515</v>
      </c>
      <c r="D52" s="115">
        <v>3119</v>
      </c>
      <c r="E52" s="114">
        <v>3197</v>
      </c>
      <c r="F52" s="114">
        <v>3202</v>
      </c>
      <c r="G52" s="114">
        <v>3089</v>
      </c>
      <c r="H52" s="140">
        <v>3083</v>
      </c>
      <c r="I52" s="115">
        <v>36</v>
      </c>
      <c r="J52" s="116">
        <v>1.1676938047356471</v>
      </c>
    </row>
    <row r="53" spans="1:12" s="110" customFormat="1" ht="13.5" customHeight="1" x14ac:dyDescent="0.2">
      <c r="A53" s="118"/>
      <c r="B53" s="121" t="s">
        <v>110</v>
      </c>
      <c r="C53" s="113">
        <v>20.783719419787833</v>
      </c>
      <c r="D53" s="115">
        <v>960</v>
      </c>
      <c r="E53" s="114">
        <v>959</v>
      </c>
      <c r="F53" s="114">
        <v>946</v>
      </c>
      <c r="G53" s="114">
        <v>921</v>
      </c>
      <c r="H53" s="140">
        <v>882</v>
      </c>
      <c r="I53" s="115">
        <v>78</v>
      </c>
      <c r="J53" s="116">
        <v>8.8435374149659864</v>
      </c>
    </row>
    <row r="54" spans="1:12" s="110" customFormat="1" ht="13.5" customHeight="1" x14ac:dyDescent="0.2">
      <c r="A54" s="120"/>
      <c r="B54" s="121" t="s">
        <v>111</v>
      </c>
      <c r="C54" s="113">
        <v>1.212383632820957</v>
      </c>
      <c r="D54" s="115">
        <v>56</v>
      </c>
      <c r="E54" s="114">
        <v>62</v>
      </c>
      <c r="F54" s="114">
        <v>66</v>
      </c>
      <c r="G54" s="114">
        <v>49</v>
      </c>
      <c r="H54" s="140">
        <v>59</v>
      </c>
      <c r="I54" s="115">
        <v>-3</v>
      </c>
      <c r="J54" s="116">
        <v>-5.0847457627118642</v>
      </c>
    </row>
    <row r="55" spans="1:12" s="110" customFormat="1" ht="13.5" customHeight="1" x14ac:dyDescent="0.2">
      <c r="A55" s="120"/>
      <c r="B55" s="121" t="s">
        <v>112</v>
      </c>
      <c r="C55" s="113">
        <v>0.38969473912102187</v>
      </c>
      <c r="D55" s="115">
        <v>18</v>
      </c>
      <c r="E55" s="114">
        <v>18</v>
      </c>
      <c r="F55" s="114">
        <v>21</v>
      </c>
      <c r="G55" s="114">
        <v>14</v>
      </c>
      <c r="H55" s="140">
        <v>18</v>
      </c>
      <c r="I55" s="115">
        <v>0</v>
      </c>
      <c r="J55" s="116">
        <v>0</v>
      </c>
    </row>
    <row r="56" spans="1:12" s="110" customFormat="1" ht="13.5" customHeight="1" x14ac:dyDescent="0.2">
      <c r="A56" s="118" t="s">
        <v>113</v>
      </c>
      <c r="B56" s="122" t="s">
        <v>116</v>
      </c>
      <c r="C56" s="113">
        <v>88.504005195929849</v>
      </c>
      <c r="D56" s="115">
        <v>4088</v>
      </c>
      <c r="E56" s="114">
        <v>4259</v>
      </c>
      <c r="F56" s="114">
        <v>4265</v>
      </c>
      <c r="G56" s="114">
        <v>4097</v>
      </c>
      <c r="H56" s="140">
        <v>4103</v>
      </c>
      <c r="I56" s="115">
        <v>-15</v>
      </c>
      <c r="J56" s="116">
        <v>-0.36558615647087495</v>
      </c>
    </row>
    <row r="57" spans="1:12" s="110" customFormat="1" ht="13.5" customHeight="1" x14ac:dyDescent="0.2">
      <c r="A57" s="142"/>
      <c r="B57" s="124" t="s">
        <v>117</v>
      </c>
      <c r="C57" s="125">
        <v>11.495994804070145</v>
      </c>
      <c r="D57" s="143">
        <v>531</v>
      </c>
      <c r="E57" s="144">
        <v>495</v>
      </c>
      <c r="F57" s="144">
        <v>493</v>
      </c>
      <c r="G57" s="144">
        <v>443</v>
      </c>
      <c r="H57" s="145">
        <v>409</v>
      </c>
      <c r="I57" s="143">
        <v>122</v>
      </c>
      <c r="J57" s="146">
        <v>29.828850855745721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66518</v>
      </c>
      <c r="E12" s="236">
        <v>66726</v>
      </c>
      <c r="F12" s="114">
        <v>66831</v>
      </c>
      <c r="G12" s="114">
        <v>66370</v>
      </c>
      <c r="H12" s="140">
        <v>66571</v>
      </c>
      <c r="I12" s="115">
        <v>-53</v>
      </c>
      <c r="J12" s="116">
        <v>-7.9614246443646633E-2</v>
      </c>
    </row>
    <row r="13" spans="1:15" s="110" customFormat="1" ht="12" customHeight="1" x14ac:dyDescent="0.2">
      <c r="A13" s="118" t="s">
        <v>105</v>
      </c>
      <c r="B13" s="119" t="s">
        <v>106</v>
      </c>
      <c r="C13" s="113">
        <v>56.927448209507205</v>
      </c>
      <c r="D13" s="115">
        <v>37867</v>
      </c>
      <c r="E13" s="114">
        <v>37989</v>
      </c>
      <c r="F13" s="114">
        <v>38060</v>
      </c>
      <c r="G13" s="114">
        <v>37985</v>
      </c>
      <c r="H13" s="140">
        <v>38067</v>
      </c>
      <c r="I13" s="115">
        <v>-200</v>
      </c>
      <c r="J13" s="116">
        <v>-0.52538944492605144</v>
      </c>
    </row>
    <row r="14" spans="1:15" s="110" customFormat="1" ht="12" customHeight="1" x14ac:dyDescent="0.2">
      <c r="A14" s="118"/>
      <c r="B14" s="119" t="s">
        <v>107</v>
      </c>
      <c r="C14" s="113">
        <v>43.072551790492795</v>
      </c>
      <c r="D14" s="115">
        <v>28651</v>
      </c>
      <c r="E14" s="114">
        <v>28737</v>
      </c>
      <c r="F14" s="114">
        <v>28771</v>
      </c>
      <c r="G14" s="114">
        <v>28385</v>
      </c>
      <c r="H14" s="140">
        <v>28504</v>
      </c>
      <c r="I14" s="115">
        <v>147</v>
      </c>
      <c r="J14" s="116">
        <v>0.51571709233791752</v>
      </c>
    </row>
    <row r="15" spans="1:15" s="110" customFormat="1" ht="12" customHeight="1" x14ac:dyDescent="0.2">
      <c r="A15" s="118" t="s">
        <v>105</v>
      </c>
      <c r="B15" s="121" t="s">
        <v>108</v>
      </c>
      <c r="C15" s="113">
        <v>9.7206771099552007</v>
      </c>
      <c r="D15" s="115">
        <v>6466</v>
      </c>
      <c r="E15" s="114">
        <v>6731</v>
      </c>
      <c r="F15" s="114">
        <v>6794</v>
      </c>
      <c r="G15" s="114">
        <v>6240</v>
      </c>
      <c r="H15" s="140">
        <v>6545</v>
      </c>
      <c r="I15" s="115">
        <v>-79</v>
      </c>
      <c r="J15" s="116">
        <v>-1.2070282658517952</v>
      </c>
    </row>
    <row r="16" spans="1:15" s="110" customFormat="1" ht="12" customHeight="1" x14ac:dyDescent="0.2">
      <c r="A16" s="118"/>
      <c r="B16" s="121" t="s">
        <v>109</v>
      </c>
      <c r="C16" s="113">
        <v>66.790943804684446</v>
      </c>
      <c r="D16" s="115">
        <v>44428</v>
      </c>
      <c r="E16" s="114">
        <v>44533</v>
      </c>
      <c r="F16" s="114">
        <v>44750</v>
      </c>
      <c r="G16" s="114">
        <v>45098</v>
      </c>
      <c r="H16" s="140">
        <v>45264</v>
      </c>
      <c r="I16" s="115">
        <v>-836</v>
      </c>
      <c r="J16" s="116">
        <v>-1.846942382467303</v>
      </c>
    </row>
    <row r="17" spans="1:10" s="110" customFormat="1" ht="12" customHeight="1" x14ac:dyDescent="0.2">
      <c r="A17" s="118"/>
      <c r="B17" s="121" t="s">
        <v>110</v>
      </c>
      <c r="C17" s="113">
        <v>22.434528999669261</v>
      </c>
      <c r="D17" s="115">
        <v>14923</v>
      </c>
      <c r="E17" s="114">
        <v>14758</v>
      </c>
      <c r="F17" s="114">
        <v>14606</v>
      </c>
      <c r="G17" s="114">
        <v>14378</v>
      </c>
      <c r="H17" s="140">
        <v>14135</v>
      </c>
      <c r="I17" s="115">
        <v>788</v>
      </c>
      <c r="J17" s="116">
        <v>5.5748142907675984</v>
      </c>
    </row>
    <row r="18" spans="1:10" s="110" customFormat="1" ht="12" customHeight="1" x14ac:dyDescent="0.2">
      <c r="A18" s="120"/>
      <c r="B18" s="121" t="s">
        <v>111</v>
      </c>
      <c r="C18" s="113">
        <v>1.0538500856910911</v>
      </c>
      <c r="D18" s="115">
        <v>701</v>
      </c>
      <c r="E18" s="114">
        <v>704</v>
      </c>
      <c r="F18" s="114">
        <v>681</v>
      </c>
      <c r="G18" s="114">
        <v>654</v>
      </c>
      <c r="H18" s="140">
        <v>627</v>
      </c>
      <c r="I18" s="115">
        <v>74</v>
      </c>
      <c r="J18" s="116">
        <v>11.802232854864434</v>
      </c>
    </row>
    <row r="19" spans="1:10" s="110" customFormat="1" ht="12" customHeight="1" x14ac:dyDescent="0.2">
      <c r="A19" s="120"/>
      <c r="B19" s="121" t="s">
        <v>112</v>
      </c>
      <c r="C19" s="113">
        <v>0.35930124176914519</v>
      </c>
      <c r="D19" s="115">
        <v>239</v>
      </c>
      <c r="E19" s="114">
        <v>238</v>
      </c>
      <c r="F19" s="114">
        <v>240</v>
      </c>
      <c r="G19" s="114">
        <v>200</v>
      </c>
      <c r="H19" s="140">
        <v>181</v>
      </c>
      <c r="I19" s="115">
        <v>58</v>
      </c>
      <c r="J19" s="116">
        <v>32.044198895027627</v>
      </c>
    </row>
    <row r="20" spans="1:10" s="110" customFormat="1" ht="12" customHeight="1" x14ac:dyDescent="0.2">
      <c r="A20" s="118" t="s">
        <v>113</v>
      </c>
      <c r="B20" s="119" t="s">
        <v>181</v>
      </c>
      <c r="C20" s="113">
        <v>75.167623801076402</v>
      </c>
      <c r="D20" s="115">
        <v>50000</v>
      </c>
      <c r="E20" s="114">
        <v>50220</v>
      </c>
      <c r="F20" s="114">
        <v>50451</v>
      </c>
      <c r="G20" s="114">
        <v>50104</v>
      </c>
      <c r="H20" s="140">
        <v>50409</v>
      </c>
      <c r="I20" s="115">
        <v>-409</v>
      </c>
      <c r="J20" s="116">
        <v>-0.81136305024896349</v>
      </c>
    </row>
    <row r="21" spans="1:10" s="110" customFormat="1" ht="12" customHeight="1" x14ac:dyDescent="0.2">
      <c r="A21" s="118"/>
      <c r="B21" s="119" t="s">
        <v>182</v>
      </c>
      <c r="C21" s="113">
        <v>24.832376198923601</v>
      </c>
      <c r="D21" s="115">
        <v>16518</v>
      </c>
      <c r="E21" s="114">
        <v>16506</v>
      </c>
      <c r="F21" s="114">
        <v>16380</v>
      </c>
      <c r="G21" s="114">
        <v>16266</v>
      </c>
      <c r="H21" s="140">
        <v>16162</v>
      </c>
      <c r="I21" s="115">
        <v>356</v>
      </c>
      <c r="J21" s="116">
        <v>2.2026976859299592</v>
      </c>
    </row>
    <row r="22" spans="1:10" s="110" customFormat="1" ht="12" customHeight="1" x14ac:dyDescent="0.2">
      <c r="A22" s="118" t="s">
        <v>113</v>
      </c>
      <c r="B22" s="119" t="s">
        <v>116</v>
      </c>
      <c r="C22" s="113">
        <v>88.824077693255958</v>
      </c>
      <c r="D22" s="115">
        <v>59084</v>
      </c>
      <c r="E22" s="114">
        <v>59471</v>
      </c>
      <c r="F22" s="114">
        <v>59599</v>
      </c>
      <c r="G22" s="114">
        <v>59261</v>
      </c>
      <c r="H22" s="140">
        <v>59473</v>
      </c>
      <c r="I22" s="115">
        <v>-389</v>
      </c>
      <c r="J22" s="116">
        <v>-0.6540783212550233</v>
      </c>
    </row>
    <row r="23" spans="1:10" s="110" customFormat="1" ht="12" customHeight="1" x14ac:dyDescent="0.2">
      <c r="A23" s="118"/>
      <c r="B23" s="119" t="s">
        <v>117</v>
      </c>
      <c r="C23" s="113">
        <v>11.162392134459845</v>
      </c>
      <c r="D23" s="115">
        <v>7425</v>
      </c>
      <c r="E23" s="114">
        <v>7248</v>
      </c>
      <c r="F23" s="114">
        <v>7225</v>
      </c>
      <c r="G23" s="114">
        <v>7099</v>
      </c>
      <c r="H23" s="140">
        <v>7086</v>
      </c>
      <c r="I23" s="115">
        <v>339</v>
      </c>
      <c r="J23" s="116">
        <v>4.7840812870448772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391175</v>
      </c>
      <c r="E25" s="236">
        <v>393534</v>
      </c>
      <c r="F25" s="236">
        <v>395985</v>
      </c>
      <c r="G25" s="236">
        <v>391368</v>
      </c>
      <c r="H25" s="241">
        <v>391966</v>
      </c>
      <c r="I25" s="235">
        <v>-791</v>
      </c>
      <c r="J25" s="116">
        <v>-0.20180321762601858</v>
      </c>
    </row>
    <row r="26" spans="1:10" s="110" customFormat="1" ht="12" customHeight="1" x14ac:dyDescent="0.2">
      <c r="A26" s="118" t="s">
        <v>105</v>
      </c>
      <c r="B26" s="119" t="s">
        <v>106</v>
      </c>
      <c r="C26" s="113">
        <v>53.819645938518569</v>
      </c>
      <c r="D26" s="115">
        <v>210529</v>
      </c>
      <c r="E26" s="114">
        <v>212106</v>
      </c>
      <c r="F26" s="114">
        <v>214813</v>
      </c>
      <c r="G26" s="114">
        <v>213235</v>
      </c>
      <c r="H26" s="140">
        <v>212930</v>
      </c>
      <c r="I26" s="115">
        <v>-2401</v>
      </c>
      <c r="J26" s="116">
        <v>-1.1276006199220401</v>
      </c>
    </row>
    <row r="27" spans="1:10" s="110" customFormat="1" ht="12" customHeight="1" x14ac:dyDescent="0.2">
      <c r="A27" s="118"/>
      <c r="B27" s="119" t="s">
        <v>107</v>
      </c>
      <c r="C27" s="113">
        <v>46.180354061481431</v>
      </c>
      <c r="D27" s="115">
        <v>180646</v>
      </c>
      <c r="E27" s="114">
        <v>181428</v>
      </c>
      <c r="F27" s="114">
        <v>181172</v>
      </c>
      <c r="G27" s="114">
        <v>178133</v>
      </c>
      <c r="H27" s="140">
        <v>179036</v>
      </c>
      <c r="I27" s="115">
        <v>1610</v>
      </c>
      <c r="J27" s="116">
        <v>0.89926048392502067</v>
      </c>
    </row>
    <row r="28" spans="1:10" s="110" customFormat="1" ht="12" customHeight="1" x14ac:dyDescent="0.2">
      <c r="A28" s="118" t="s">
        <v>105</v>
      </c>
      <c r="B28" s="121" t="s">
        <v>108</v>
      </c>
      <c r="C28" s="113">
        <v>9.951044928740334</v>
      </c>
      <c r="D28" s="115">
        <v>38926</v>
      </c>
      <c r="E28" s="114">
        <v>40825</v>
      </c>
      <c r="F28" s="114">
        <v>41783</v>
      </c>
      <c r="G28" s="114">
        <v>38231</v>
      </c>
      <c r="H28" s="140">
        <v>39545</v>
      </c>
      <c r="I28" s="115">
        <v>-619</v>
      </c>
      <c r="J28" s="116">
        <v>-1.5653053483373371</v>
      </c>
    </row>
    <row r="29" spans="1:10" s="110" customFormat="1" ht="12" customHeight="1" x14ac:dyDescent="0.2">
      <c r="A29" s="118"/>
      <c r="B29" s="121" t="s">
        <v>109</v>
      </c>
      <c r="C29" s="113">
        <v>66.454144564453244</v>
      </c>
      <c r="D29" s="115">
        <v>259952</v>
      </c>
      <c r="E29" s="114">
        <v>260929</v>
      </c>
      <c r="F29" s="114">
        <v>263132</v>
      </c>
      <c r="G29" s="114">
        <v>263303</v>
      </c>
      <c r="H29" s="140">
        <v>263919</v>
      </c>
      <c r="I29" s="115">
        <v>-3967</v>
      </c>
      <c r="J29" s="116">
        <v>-1.5031126974564166</v>
      </c>
    </row>
    <row r="30" spans="1:10" s="110" customFormat="1" ht="12" customHeight="1" x14ac:dyDescent="0.2">
      <c r="A30" s="118"/>
      <c r="B30" s="121" t="s">
        <v>110</v>
      </c>
      <c r="C30" s="113">
        <v>22.314309452291173</v>
      </c>
      <c r="D30" s="115">
        <v>87288</v>
      </c>
      <c r="E30" s="114">
        <v>86718</v>
      </c>
      <c r="F30" s="114">
        <v>86129</v>
      </c>
      <c r="G30" s="114">
        <v>85057</v>
      </c>
      <c r="H30" s="140">
        <v>83962</v>
      </c>
      <c r="I30" s="115">
        <v>3326</v>
      </c>
      <c r="J30" s="116">
        <v>3.9613158333531837</v>
      </c>
    </row>
    <row r="31" spans="1:10" s="110" customFormat="1" ht="12" customHeight="1" x14ac:dyDescent="0.2">
      <c r="A31" s="120"/>
      <c r="B31" s="121" t="s">
        <v>111</v>
      </c>
      <c r="C31" s="113">
        <v>1.2805010545152424</v>
      </c>
      <c r="D31" s="115">
        <v>5009</v>
      </c>
      <c r="E31" s="114">
        <v>5062</v>
      </c>
      <c r="F31" s="114">
        <v>4941</v>
      </c>
      <c r="G31" s="114">
        <v>4777</v>
      </c>
      <c r="H31" s="140">
        <v>4540</v>
      </c>
      <c r="I31" s="115">
        <v>469</v>
      </c>
      <c r="J31" s="116">
        <v>10.330396475770925</v>
      </c>
    </row>
    <row r="32" spans="1:10" s="110" customFormat="1" ht="12" customHeight="1" x14ac:dyDescent="0.2">
      <c r="A32" s="120"/>
      <c r="B32" s="121" t="s">
        <v>112</v>
      </c>
      <c r="C32" s="113">
        <v>0.36965552502077076</v>
      </c>
      <c r="D32" s="115">
        <v>1446</v>
      </c>
      <c r="E32" s="114">
        <v>1452</v>
      </c>
      <c r="F32" s="114">
        <v>1507</v>
      </c>
      <c r="G32" s="114">
        <v>1358</v>
      </c>
      <c r="H32" s="140">
        <v>1262</v>
      </c>
      <c r="I32" s="115">
        <v>184</v>
      </c>
      <c r="J32" s="116">
        <v>14.580031695721077</v>
      </c>
    </row>
    <row r="33" spans="1:10" s="110" customFormat="1" ht="12" customHeight="1" x14ac:dyDescent="0.2">
      <c r="A33" s="118" t="s">
        <v>113</v>
      </c>
      <c r="B33" s="119" t="s">
        <v>181</v>
      </c>
      <c r="C33" s="113">
        <v>72.472934108774851</v>
      </c>
      <c r="D33" s="115">
        <v>283496</v>
      </c>
      <c r="E33" s="114">
        <v>285688</v>
      </c>
      <c r="F33" s="114">
        <v>288623</v>
      </c>
      <c r="G33" s="114">
        <v>284964</v>
      </c>
      <c r="H33" s="140">
        <v>286234</v>
      </c>
      <c r="I33" s="115">
        <v>-2738</v>
      </c>
      <c r="J33" s="116">
        <v>-0.95656001732847951</v>
      </c>
    </row>
    <row r="34" spans="1:10" s="110" customFormat="1" ht="12" customHeight="1" x14ac:dyDescent="0.2">
      <c r="A34" s="118"/>
      <c r="B34" s="119" t="s">
        <v>182</v>
      </c>
      <c r="C34" s="113">
        <v>27.527065891225156</v>
      </c>
      <c r="D34" s="115">
        <v>107679</v>
      </c>
      <c r="E34" s="114">
        <v>107846</v>
      </c>
      <c r="F34" s="114">
        <v>107362</v>
      </c>
      <c r="G34" s="114">
        <v>106404</v>
      </c>
      <c r="H34" s="140">
        <v>105732</v>
      </c>
      <c r="I34" s="115">
        <v>1947</v>
      </c>
      <c r="J34" s="116">
        <v>1.8414481897627966</v>
      </c>
    </row>
    <row r="35" spans="1:10" s="110" customFormat="1" ht="12" customHeight="1" x14ac:dyDescent="0.2">
      <c r="A35" s="118" t="s">
        <v>113</v>
      </c>
      <c r="B35" s="119" t="s">
        <v>116</v>
      </c>
      <c r="C35" s="113">
        <v>87.212117338786982</v>
      </c>
      <c r="D35" s="115">
        <v>341152</v>
      </c>
      <c r="E35" s="114">
        <v>343674</v>
      </c>
      <c r="F35" s="114">
        <v>345324</v>
      </c>
      <c r="G35" s="114">
        <v>341152</v>
      </c>
      <c r="H35" s="140">
        <v>342561</v>
      </c>
      <c r="I35" s="115">
        <v>-1409</v>
      </c>
      <c r="J35" s="116">
        <v>-0.41131360546004947</v>
      </c>
    </row>
    <row r="36" spans="1:10" s="110" customFormat="1" ht="12" customHeight="1" x14ac:dyDescent="0.2">
      <c r="A36" s="118"/>
      <c r="B36" s="119" t="s">
        <v>117</v>
      </c>
      <c r="C36" s="113">
        <v>12.760273534862913</v>
      </c>
      <c r="D36" s="115">
        <v>49915</v>
      </c>
      <c r="E36" s="114">
        <v>49752</v>
      </c>
      <c r="F36" s="114">
        <v>50555</v>
      </c>
      <c r="G36" s="114">
        <v>50103</v>
      </c>
      <c r="H36" s="140">
        <v>49294</v>
      </c>
      <c r="I36" s="115">
        <v>621</v>
      </c>
      <c r="J36" s="116">
        <v>1.2597882095183999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55251</v>
      </c>
      <c r="E64" s="236">
        <v>55461</v>
      </c>
      <c r="F64" s="236">
        <v>55710</v>
      </c>
      <c r="G64" s="236">
        <v>55046</v>
      </c>
      <c r="H64" s="140">
        <v>54971</v>
      </c>
      <c r="I64" s="115">
        <v>280</v>
      </c>
      <c r="J64" s="116">
        <v>0.5093594804533299</v>
      </c>
    </row>
    <row r="65" spans="1:12" s="110" customFormat="1" ht="12" customHeight="1" x14ac:dyDescent="0.2">
      <c r="A65" s="118" t="s">
        <v>105</v>
      </c>
      <c r="B65" s="119" t="s">
        <v>106</v>
      </c>
      <c r="C65" s="113">
        <v>53.349260646866121</v>
      </c>
      <c r="D65" s="235">
        <v>29476</v>
      </c>
      <c r="E65" s="236">
        <v>29623</v>
      </c>
      <c r="F65" s="236">
        <v>29898</v>
      </c>
      <c r="G65" s="236">
        <v>29605</v>
      </c>
      <c r="H65" s="140">
        <v>29452</v>
      </c>
      <c r="I65" s="115">
        <v>24</v>
      </c>
      <c r="J65" s="116">
        <v>8.1488523699578971E-2</v>
      </c>
    </row>
    <row r="66" spans="1:12" s="110" customFormat="1" ht="12" customHeight="1" x14ac:dyDescent="0.2">
      <c r="A66" s="118"/>
      <c r="B66" s="119" t="s">
        <v>107</v>
      </c>
      <c r="C66" s="113">
        <v>46.650739353133879</v>
      </c>
      <c r="D66" s="235">
        <v>25775</v>
      </c>
      <c r="E66" s="236">
        <v>25838</v>
      </c>
      <c r="F66" s="236">
        <v>25812</v>
      </c>
      <c r="G66" s="236">
        <v>25441</v>
      </c>
      <c r="H66" s="140">
        <v>25519</v>
      </c>
      <c r="I66" s="115">
        <v>256</v>
      </c>
      <c r="J66" s="116">
        <v>1.0031741055684</v>
      </c>
    </row>
    <row r="67" spans="1:12" s="110" customFormat="1" ht="12" customHeight="1" x14ac:dyDescent="0.2">
      <c r="A67" s="118" t="s">
        <v>105</v>
      </c>
      <c r="B67" s="121" t="s">
        <v>108</v>
      </c>
      <c r="C67" s="113">
        <v>9.2776601328482737</v>
      </c>
      <c r="D67" s="235">
        <v>5126</v>
      </c>
      <c r="E67" s="236">
        <v>5309</v>
      </c>
      <c r="F67" s="236">
        <v>5357</v>
      </c>
      <c r="G67" s="236">
        <v>4934</v>
      </c>
      <c r="H67" s="140">
        <v>5081</v>
      </c>
      <c r="I67" s="115">
        <v>45</v>
      </c>
      <c r="J67" s="116">
        <v>0.88565243062389298</v>
      </c>
    </row>
    <row r="68" spans="1:12" s="110" customFormat="1" ht="12" customHeight="1" x14ac:dyDescent="0.2">
      <c r="A68" s="118"/>
      <c r="B68" s="121" t="s">
        <v>109</v>
      </c>
      <c r="C68" s="113">
        <v>66.053103111255908</v>
      </c>
      <c r="D68" s="235">
        <v>36495</v>
      </c>
      <c r="E68" s="236">
        <v>36604</v>
      </c>
      <c r="F68" s="236">
        <v>36927</v>
      </c>
      <c r="G68" s="236">
        <v>36902</v>
      </c>
      <c r="H68" s="140">
        <v>36876</v>
      </c>
      <c r="I68" s="115">
        <v>-381</v>
      </c>
      <c r="J68" s="116">
        <v>-1.0331923202082656</v>
      </c>
    </row>
    <row r="69" spans="1:12" s="110" customFormat="1" ht="12" customHeight="1" x14ac:dyDescent="0.2">
      <c r="A69" s="118"/>
      <c r="B69" s="121" t="s">
        <v>110</v>
      </c>
      <c r="C69" s="113">
        <v>23.427630269135399</v>
      </c>
      <c r="D69" s="235">
        <v>12944</v>
      </c>
      <c r="E69" s="236">
        <v>12841</v>
      </c>
      <c r="F69" s="236">
        <v>12736</v>
      </c>
      <c r="G69" s="236">
        <v>12538</v>
      </c>
      <c r="H69" s="140">
        <v>12366</v>
      </c>
      <c r="I69" s="115">
        <v>578</v>
      </c>
      <c r="J69" s="116">
        <v>4.6741064208313112</v>
      </c>
    </row>
    <row r="70" spans="1:12" s="110" customFormat="1" ht="12" customHeight="1" x14ac:dyDescent="0.2">
      <c r="A70" s="120"/>
      <c r="B70" s="121" t="s">
        <v>111</v>
      </c>
      <c r="C70" s="113">
        <v>1.2416064867604206</v>
      </c>
      <c r="D70" s="235">
        <v>686</v>
      </c>
      <c r="E70" s="236">
        <v>707</v>
      </c>
      <c r="F70" s="236">
        <v>690</v>
      </c>
      <c r="G70" s="236">
        <v>672</v>
      </c>
      <c r="H70" s="140">
        <v>648</v>
      </c>
      <c r="I70" s="115">
        <v>38</v>
      </c>
      <c r="J70" s="116">
        <v>5.8641975308641978</v>
      </c>
    </row>
    <row r="71" spans="1:12" s="110" customFormat="1" ht="12" customHeight="1" x14ac:dyDescent="0.2">
      <c r="A71" s="120"/>
      <c r="B71" s="121" t="s">
        <v>112</v>
      </c>
      <c r="C71" s="113">
        <v>0.39818283831966844</v>
      </c>
      <c r="D71" s="235">
        <v>220</v>
      </c>
      <c r="E71" s="236">
        <v>218</v>
      </c>
      <c r="F71" s="236">
        <v>228</v>
      </c>
      <c r="G71" s="236">
        <v>205</v>
      </c>
      <c r="H71" s="140">
        <v>192</v>
      </c>
      <c r="I71" s="115">
        <v>28</v>
      </c>
      <c r="J71" s="116">
        <v>14.583333333333334</v>
      </c>
    </row>
    <row r="72" spans="1:12" s="110" customFormat="1" ht="12" customHeight="1" x14ac:dyDescent="0.2">
      <c r="A72" s="118" t="s">
        <v>113</v>
      </c>
      <c r="B72" s="119" t="s">
        <v>181</v>
      </c>
      <c r="C72" s="113">
        <v>72.521764311958151</v>
      </c>
      <c r="D72" s="235">
        <v>40069</v>
      </c>
      <c r="E72" s="236">
        <v>40286</v>
      </c>
      <c r="F72" s="236">
        <v>40603</v>
      </c>
      <c r="G72" s="236">
        <v>40032</v>
      </c>
      <c r="H72" s="140">
        <v>40154</v>
      </c>
      <c r="I72" s="115">
        <v>-85</v>
      </c>
      <c r="J72" s="116">
        <v>-0.21168501270110077</v>
      </c>
    </row>
    <row r="73" spans="1:12" s="110" customFormat="1" ht="12" customHeight="1" x14ac:dyDescent="0.2">
      <c r="A73" s="118"/>
      <c r="B73" s="119" t="s">
        <v>182</v>
      </c>
      <c r="C73" s="113">
        <v>27.478235688041845</v>
      </c>
      <c r="D73" s="115">
        <v>15182</v>
      </c>
      <c r="E73" s="114">
        <v>15175</v>
      </c>
      <c r="F73" s="114">
        <v>15107</v>
      </c>
      <c r="G73" s="114">
        <v>15014</v>
      </c>
      <c r="H73" s="140">
        <v>14817</v>
      </c>
      <c r="I73" s="115">
        <v>365</v>
      </c>
      <c r="J73" s="116">
        <v>2.4633866504690558</v>
      </c>
    </row>
    <row r="74" spans="1:12" s="110" customFormat="1" ht="12" customHeight="1" x14ac:dyDescent="0.2">
      <c r="A74" s="118" t="s">
        <v>113</v>
      </c>
      <c r="B74" s="119" t="s">
        <v>116</v>
      </c>
      <c r="C74" s="113">
        <v>91.1820600532117</v>
      </c>
      <c r="D74" s="115">
        <v>50379</v>
      </c>
      <c r="E74" s="114">
        <v>50709</v>
      </c>
      <c r="F74" s="114">
        <v>50906</v>
      </c>
      <c r="G74" s="114">
        <v>50351</v>
      </c>
      <c r="H74" s="140">
        <v>50458</v>
      </c>
      <c r="I74" s="115">
        <v>-79</v>
      </c>
      <c r="J74" s="116">
        <v>-0.15656585675215029</v>
      </c>
    </row>
    <row r="75" spans="1:12" s="110" customFormat="1" ht="12" customHeight="1" x14ac:dyDescent="0.2">
      <c r="A75" s="142"/>
      <c r="B75" s="124" t="s">
        <v>117</v>
      </c>
      <c r="C75" s="125">
        <v>8.799840726864673</v>
      </c>
      <c r="D75" s="143">
        <v>4862</v>
      </c>
      <c r="E75" s="144">
        <v>4742</v>
      </c>
      <c r="F75" s="144">
        <v>4794</v>
      </c>
      <c r="G75" s="144">
        <v>4682</v>
      </c>
      <c r="H75" s="145">
        <v>4500</v>
      </c>
      <c r="I75" s="143">
        <v>362</v>
      </c>
      <c r="J75" s="146">
        <v>8.0444444444444443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66518</v>
      </c>
      <c r="G11" s="114">
        <v>66726</v>
      </c>
      <c r="H11" s="114">
        <v>66831</v>
      </c>
      <c r="I11" s="114">
        <v>66370</v>
      </c>
      <c r="J11" s="140">
        <v>66571</v>
      </c>
      <c r="K11" s="114">
        <v>-53</v>
      </c>
      <c r="L11" s="116">
        <v>-7.9614246443646633E-2</v>
      </c>
    </row>
    <row r="12" spans="1:17" s="110" customFormat="1" ht="24.95" customHeight="1" x14ac:dyDescent="0.2">
      <c r="A12" s="604" t="s">
        <v>185</v>
      </c>
      <c r="B12" s="605"/>
      <c r="C12" s="605"/>
      <c r="D12" s="606"/>
      <c r="E12" s="113">
        <v>56.927448209507205</v>
      </c>
      <c r="F12" s="115">
        <v>37867</v>
      </c>
      <c r="G12" s="114">
        <v>37989</v>
      </c>
      <c r="H12" s="114">
        <v>38060</v>
      </c>
      <c r="I12" s="114">
        <v>37985</v>
      </c>
      <c r="J12" s="140">
        <v>38067</v>
      </c>
      <c r="K12" s="114">
        <v>-200</v>
      </c>
      <c r="L12" s="116">
        <v>-0.52538944492605144</v>
      </c>
    </row>
    <row r="13" spans="1:17" s="110" customFormat="1" ht="15" customHeight="1" x14ac:dyDescent="0.2">
      <c r="A13" s="120"/>
      <c r="B13" s="612" t="s">
        <v>107</v>
      </c>
      <c r="C13" s="612"/>
      <c r="E13" s="113">
        <v>43.072551790492795</v>
      </c>
      <c r="F13" s="115">
        <v>28651</v>
      </c>
      <c r="G13" s="114">
        <v>28737</v>
      </c>
      <c r="H13" s="114">
        <v>28771</v>
      </c>
      <c r="I13" s="114">
        <v>28385</v>
      </c>
      <c r="J13" s="140">
        <v>28504</v>
      </c>
      <c r="K13" s="114">
        <v>147</v>
      </c>
      <c r="L13" s="116">
        <v>0.51571709233791752</v>
      </c>
    </row>
    <row r="14" spans="1:17" s="110" customFormat="1" ht="24.95" customHeight="1" x14ac:dyDescent="0.2">
      <c r="A14" s="604" t="s">
        <v>186</v>
      </c>
      <c r="B14" s="605"/>
      <c r="C14" s="605"/>
      <c r="D14" s="606"/>
      <c r="E14" s="113">
        <v>9.7206771099552007</v>
      </c>
      <c r="F14" s="115">
        <v>6466</v>
      </c>
      <c r="G14" s="114">
        <v>6731</v>
      </c>
      <c r="H14" s="114">
        <v>6794</v>
      </c>
      <c r="I14" s="114">
        <v>6240</v>
      </c>
      <c r="J14" s="140">
        <v>6545</v>
      </c>
      <c r="K14" s="114">
        <v>-79</v>
      </c>
      <c r="L14" s="116">
        <v>-1.2070282658517952</v>
      </c>
    </row>
    <row r="15" spans="1:17" s="110" customFormat="1" ht="15" customHeight="1" x14ac:dyDescent="0.2">
      <c r="A15" s="120"/>
      <c r="B15" s="119"/>
      <c r="C15" s="258" t="s">
        <v>106</v>
      </c>
      <c r="E15" s="113">
        <v>57.779152489947414</v>
      </c>
      <c r="F15" s="115">
        <v>3736</v>
      </c>
      <c r="G15" s="114">
        <v>3895</v>
      </c>
      <c r="H15" s="114">
        <v>3954</v>
      </c>
      <c r="I15" s="114">
        <v>3597</v>
      </c>
      <c r="J15" s="140">
        <v>3790</v>
      </c>
      <c r="K15" s="114">
        <v>-54</v>
      </c>
      <c r="L15" s="116">
        <v>-1.4248021108179421</v>
      </c>
    </row>
    <row r="16" spans="1:17" s="110" customFormat="1" ht="15" customHeight="1" x14ac:dyDescent="0.2">
      <c r="A16" s="120"/>
      <c r="B16" s="119"/>
      <c r="C16" s="258" t="s">
        <v>107</v>
      </c>
      <c r="E16" s="113">
        <v>42.220847510052586</v>
      </c>
      <c r="F16" s="115">
        <v>2730</v>
      </c>
      <c r="G16" s="114">
        <v>2836</v>
      </c>
      <c r="H16" s="114">
        <v>2840</v>
      </c>
      <c r="I16" s="114">
        <v>2643</v>
      </c>
      <c r="J16" s="140">
        <v>2755</v>
      </c>
      <c r="K16" s="114">
        <v>-25</v>
      </c>
      <c r="L16" s="116">
        <v>-0.90744101633393826</v>
      </c>
    </row>
    <row r="17" spans="1:12" s="110" customFormat="1" ht="15" customHeight="1" x14ac:dyDescent="0.2">
      <c r="A17" s="120"/>
      <c r="B17" s="121" t="s">
        <v>109</v>
      </c>
      <c r="C17" s="258"/>
      <c r="E17" s="113">
        <v>66.790943804684446</v>
      </c>
      <c r="F17" s="115">
        <v>44428</v>
      </c>
      <c r="G17" s="114">
        <v>44533</v>
      </c>
      <c r="H17" s="114">
        <v>44750</v>
      </c>
      <c r="I17" s="114">
        <v>45098</v>
      </c>
      <c r="J17" s="140">
        <v>45264</v>
      </c>
      <c r="K17" s="114">
        <v>-836</v>
      </c>
      <c r="L17" s="116">
        <v>-1.846942382467303</v>
      </c>
    </row>
    <row r="18" spans="1:12" s="110" customFormat="1" ht="15" customHeight="1" x14ac:dyDescent="0.2">
      <c r="A18" s="120"/>
      <c r="B18" s="119"/>
      <c r="C18" s="258" t="s">
        <v>106</v>
      </c>
      <c r="E18" s="113">
        <v>57.096875844062303</v>
      </c>
      <c r="F18" s="115">
        <v>25367</v>
      </c>
      <c r="G18" s="114">
        <v>25413</v>
      </c>
      <c r="H18" s="114">
        <v>25506</v>
      </c>
      <c r="I18" s="114">
        <v>25877</v>
      </c>
      <c r="J18" s="140">
        <v>25941</v>
      </c>
      <c r="K18" s="114">
        <v>-574</v>
      </c>
      <c r="L18" s="116">
        <v>-2.2127134651709648</v>
      </c>
    </row>
    <row r="19" spans="1:12" s="110" customFormat="1" ht="15" customHeight="1" x14ac:dyDescent="0.2">
      <c r="A19" s="120"/>
      <c r="B19" s="119"/>
      <c r="C19" s="258" t="s">
        <v>107</v>
      </c>
      <c r="E19" s="113">
        <v>42.903124155937697</v>
      </c>
      <c r="F19" s="115">
        <v>19061</v>
      </c>
      <c r="G19" s="114">
        <v>19120</v>
      </c>
      <c r="H19" s="114">
        <v>19244</v>
      </c>
      <c r="I19" s="114">
        <v>19221</v>
      </c>
      <c r="J19" s="140">
        <v>19323</v>
      </c>
      <c r="K19" s="114">
        <v>-262</v>
      </c>
      <c r="L19" s="116">
        <v>-1.3558971174248304</v>
      </c>
    </row>
    <row r="20" spans="1:12" s="110" customFormat="1" ht="15" customHeight="1" x14ac:dyDescent="0.2">
      <c r="A20" s="120"/>
      <c r="B20" s="121" t="s">
        <v>110</v>
      </c>
      <c r="C20" s="258"/>
      <c r="E20" s="113">
        <v>22.434528999669261</v>
      </c>
      <c r="F20" s="115">
        <v>14923</v>
      </c>
      <c r="G20" s="114">
        <v>14758</v>
      </c>
      <c r="H20" s="114">
        <v>14606</v>
      </c>
      <c r="I20" s="114">
        <v>14378</v>
      </c>
      <c r="J20" s="140">
        <v>14135</v>
      </c>
      <c r="K20" s="114">
        <v>788</v>
      </c>
      <c r="L20" s="116">
        <v>5.5748142907675984</v>
      </c>
    </row>
    <row r="21" spans="1:12" s="110" customFormat="1" ht="15" customHeight="1" x14ac:dyDescent="0.2">
      <c r="A21" s="120"/>
      <c r="B21" s="119"/>
      <c r="C21" s="258" t="s">
        <v>106</v>
      </c>
      <c r="E21" s="113">
        <v>55.79307109830463</v>
      </c>
      <c r="F21" s="115">
        <v>8326</v>
      </c>
      <c r="G21" s="114">
        <v>8241</v>
      </c>
      <c r="H21" s="114">
        <v>8164</v>
      </c>
      <c r="I21" s="114">
        <v>8093</v>
      </c>
      <c r="J21" s="140">
        <v>7941</v>
      </c>
      <c r="K21" s="114">
        <v>385</v>
      </c>
      <c r="L21" s="116">
        <v>4.8482558871678627</v>
      </c>
    </row>
    <row r="22" spans="1:12" s="110" customFormat="1" ht="15" customHeight="1" x14ac:dyDescent="0.2">
      <c r="A22" s="120"/>
      <c r="B22" s="119"/>
      <c r="C22" s="258" t="s">
        <v>107</v>
      </c>
      <c r="E22" s="113">
        <v>44.20692890169537</v>
      </c>
      <c r="F22" s="115">
        <v>6597</v>
      </c>
      <c r="G22" s="114">
        <v>6517</v>
      </c>
      <c r="H22" s="114">
        <v>6442</v>
      </c>
      <c r="I22" s="114">
        <v>6285</v>
      </c>
      <c r="J22" s="140">
        <v>6194</v>
      </c>
      <c r="K22" s="114">
        <v>403</v>
      </c>
      <c r="L22" s="116">
        <v>6.5062964158863412</v>
      </c>
    </row>
    <row r="23" spans="1:12" s="110" customFormat="1" ht="15" customHeight="1" x14ac:dyDescent="0.2">
      <c r="A23" s="120"/>
      <c r="B23" s="121" t="s">
        <v>111</v>
      </c>
      <c r="C23" s="258"/>
      <c r="E23" s="113">
        <v>1.0538500856910911</v>
      </c>
      <c r="F23" s="115">
        <v>701</v>
      </c>
      <c r="G23" s="114">
        <v>704</v>
      </c>
      <c r="H23" s="114">
        <v>681</v>
      </c>
      <c r="I23" s="114">
        <v>654</v>
      </c>
      <c r="J23" s="140">
        <v>627</v>
      </c>
      <c r="K23" s="114">
        <v>74</v>
      </c>
      <c r="L23" s="116">
        <v>11.802232854864434</v>
      </c>
    </row>
    <row r="24" spans="1:12" s="110" customFormat="1" ht="15" customHeight="1" x14ac:dyDescent="0.2">
      <c r="A24" s="120"/>
      <c r="B24" s="119"/>
      <c r="C24" s="258" t="s">
        <v>106</v>
      </c>
      <c r="E24" s="113">
        <v>62.48216833095578</v>
      </c>
      <c r="F24" s="115">
        <v>438</v>
      </c>
      <c r="G24" s="114">
        <v>440</v>
      </c>
      <c r="H24" s="114">
        <v>436</v>
      </c>
      <c r="I24" s="114">
        <v>418</v>
      </c>
      <c r="J24" s="140">
        <v>395</v>
      </c>
      <c r="K24" s="114">
        <v>43</v>
      </c>
      <c r="L24" s="116">
        <v>10.886075949367088</v>
      </c>
    </row>
    <row r="25" spans="1:12" s="110" customFormat="1" ht="15" customHeight="1" x14ac:dyDescent="0.2">
      <c r="A25" s="120"/>
      <c r="B25" s="119"/>
      <c r="C25" s="258" t="s">
        <v>107</v>
      </c>
      <c r="E25" s="113">
        <v>37.51783166904422</v>
      </c>
      <c r="F25" s="115">
        <v>263</v>
      </c>
      <c r="G25" s="114">
        <v>264</v>
      </c>
      <c r="H25" s="114">
        <v>245</v>
      </c>
      <c r="I25" s="114">
        <v>236</v>
      </c>
      <c r="J25" s="140">
        <v>232</v>
      </c>
      <c r="K25" s="114">
        <v>31</v>
      </c>
      <c r="L25" s="116">
        <v>13.362068965517242</v>
      </c>
    </row>
    <row r="26" spans="1:12" s="110" customFormat="1" ht="15" customHeight="1" x14ac:dyDescent="0.2">
      <c r="A26" s="120"/>
      <c r="C26" s="121" t="s">
        <v>187</v>
      </c>
      <c r="D26" s="110" t="s">
        <v>188</v>
      </c>
      <c r="E26" s="113">
        <v>0.35930124176914519</v>
      </c>
      <c r="F26" s="115">
        <v>239</v>
      </c>
      <c r="G26" s="114">
        <v>238</v>
      </c>
      <c r="H26" s="114">
        <v>240</v>
      </c>
      <c r="I26" s="114">
        <v>200</v>
      </c>
      <c r="J26" s="140">
        <v>181</v>
      </c>
      <c r="K26" s="114">
        <v>58</v>
      </c>
      <c r="L26" s="116">
        <v>32.044198895027627</v>
      </c>
    </row>
    <row r="27" spans="1:12" s="110" customFormat="1" ht="15" customHeight="1" x14ac:dyDescent="0.2">
      <c r="A27" s="120"/>
      <c r="B27" s="119"/>
      <c r="D27" s="259" t="s">
        <v>106</v>
      </c>
      <c r="E27" s="113">
        <v>55.648535564853553</v>
      </c>
      <c r="F27" s="115">
        <v>133</v>
      </c>
      <c r="G27" s="114">
        <v>133</v>
      </c>
      <c r="H27" s="114">
        <v>143</v>
      </c>
      <c r="I27" s="114">
        <v>109</v>
      </c>
      <c r="J27" s="140">
        <v>92</v>
      </c>
      <c r="K27" s="114">
        <v>41</v>
      </c>
      <c r="L27" s="116">
        <v>44.565217391304351</v>
      </c>
    </row>
    <row r="28" spans="1:12" s="110" customFormat="1" ht="15" customHeight="1" x14ac:dyDescent="0.2">
      <c r="A28" s="120"/>
      <c r="B28" s="119"/>
      <c r="D28" s="259" t="s">
        <v>107</v>
      </c>
      <c r="E28" s="113">
        <v>44.351464435146447</v>
      </c>
      <c r="F28" s="115">
        <v>106</v>
      </c>
      <c r="G28" s="114">
        <v>105</v>
      </c>
      <c r="H28" s="114">
        <v>97</v>
      </c>
      <c r="I28" s="114">
        <v>91</v>
      </c>
      <c r="J28" s="140">
        <v>89</v>
      </c>
      <c r="K28" s="114">
        <v>17</v>
      </c>
      <c r="L28" s="116">
        <v>19.101123595505619</v>
      </c>
    </row>
    <row r="29" spans="1:12" s="110" customFormat="1" ht="24.95" customHeight="1" x14ac:dyDescent="0.2">
      <c r="A29" s="604" t="s">
        <v>189</v>
      </c>
      <c r="B29" s="605"/>
      <c r="C29" s="605"/>
      <c r="D29" s="606"/>
      <c r="E29" s="113">
        <v>88.824077693255958</v>
      </c>
      <c r="F29" s="115">
        <v>59084</v>
      </c>
      <c r="G29" s="114">
        <v>59471</v>
      </c>
      <c r="H29" s="114">
        <v>59599</v>
      </c>
      <c r="I29" s="114">
        <v>59261</v>
      </c>
      <c r="J29" s="140">
        <v>59473</v>
      </c>
      <c r="K29" s="114">
        <v>-389</v>
      </c>
      <c r="L29" s="116">
        <v>-0.6540783212550233</v>
      </c>
    </row>
    <row r="30" spans="1:12" s="110" customFormat="1" ht="15" customHeight="1" x14ac:dyDescent="0.2">
      <c r="A30" s="120"/>
      <c r="B30" s="119"/>
      <c r="C30" s="258" t="s">
        <v>106</v>
      </c>
      <c r="E30" s="113">
        <v>55.45833051249069</v>
      </c>
      <c r="F30" s="115">
        <v>32767</v>
      </c>
      <c r="G30" s="114">
        <v>33041</v>
      </c>
      <c r="H30" s="114">
        <v>33122</v>
      </c>
      <c r="I30" s="114">
        <v>33108</v>
      </c>
      <c r="J30" s="140">
        <v>33167</v>
      </c>
      <c r="K30" s="114">
        <v>-400</v>
      </c>
      <c r="L30" s="116">
        <v>-1.206018029969548</v>
      </c>
    </row>
    <row r="31" spans="1:12" s="110" customFormat="1" ht="15" customHeight="1" x14ac:dyDescent="0.2">
      <c r="A31" s="120"/>
      <c r="B31" s="119"/>
      <c r="C31" s="258" t="s">
        <v>107</v>
      </c>
      <c r="E31" s="113">
        <v>44.54166948750931</v>
      </c>
      <c r="F31" s="115">
        <v>26317</v>
      </c>
      <c r="G31" s="114">
        <v>26430</v>
      </c>
      <c r="H31" s="114">
        <v>26477</v>
      </c>
      <c r="I31" s="114">
        <v>26153</v>
      </c>
      <c r="J31" s="140">
        <v>26306</v>
      </c>
      <c r="K31" s="114">
        <v>11</v>
      </c>
      <c r="L31" s="116">
        <v>4.1815555386603816E-2</v>
      </c>
    </row>
    <row r="32" spans="1:12" s="110" customFormat="1" ht="15" customHeight="1" x14ac:dyDescent="0.2">
      <c r="A32" s="120"/>
      <c r="B32" s="119" t="s">
        <v>117</v>
      </c>
      <c r="C32" s="258"/>
      <c r="E32" s="113">
        <v>11.162392134459845</v>
      </c>
      <c r="F32" s="115">
        <v>7425</v>
      </c>
      <c r="G32" s="114">
        <v>7248</v>
      </c>
      <c r="H32" s="114">
        <v>7225</v>
      </c>
      <c r="I32" s="114">
        <v>7099</v>
      </c>
      <c r="J32" s="140">
        <v>7086</v>
      </c>
      <c r="K32" s="114">
        <v>339</v>
      </c>
      <c r="L32" s="116">
        <v>4.7840812870448772</v>
      </c>
    </row>
    <row r="33" spans="1:12" s="110" customFormat="1" ht="15" customHeight="1" x14ac:dyDescent="0.2">
      <c r="A33" s="120"/>
      <c r="B33" s="119"/>
      <c r="C33" s="258" t="s">
        <v>106</v>
      </c>
      <c r="E33" s="113">
        <v>68.592592592592595</v>
      </c>
      <c r="F33" s="115">
        <v>5093</v>
      </c>
      <c r="G33" s="114">
        <v>4943</v>
      </c>
      <c r="H33" s="114">
        <v>4934</v>
      </c>
      <c r="I33" s="114">
        <v>4870</v>
      </c>
      <c r="J33" s="140">
        <v>4891</v>
      </c>
      <c r="K33" s="114">
        <v>202</v>
      </c>
      <c r="L33" s="116">
        <v>4.1300347577182581</v>
      </c>
    </row>
    <row r="34" spans="1:12" s="110" customFormat="1" ht="15" customHeight="1" x14ac:dyDescent="0.2">
      <c r="A34" s="120"/>
      <c r="B34" s="119"/>
      <c r="C34" s="258" t="s">
        <v>107</v>
      </c>
      <c r="E34" s="113">
        <v>31.407407407407408</v>
      </c>
      <c r="F34" s="115">
        <v>2332</v>
      </c>
      <c r="G34" s="114">
        <v>2305</v>
      </c>
      <c r="H34" s="114">
        <v>2291</v>
      </c>
      <c r="I34" s="114">
        <v>2229</v>
      </c>
      <c r="J34" s="140">
        <v>2195</v>
      </c>
      <c r="K34" s="114">
        <v>137</v>
      </c>
      <c r="L34" s="116">
        <v>6.2414578587699321</v>
      </c>
    </row>
    <row r="35" spans="1:12" s="110" customFormat="1" ht="24.95" customHeight="1" x14ac:dyDescent="0.2">
      <c r="A35" s="604" t="s">
        <v>190</v>
      </c>
      <c r="B35" s="605"/>
      <c r="C35" s="605"/>
      <c r="D35" s="606"/>
      <c r="E35" s="113">
        <v>75.167623801076402</v>
      </c>
      <c r="F35" s="115">
        <v>50000</v>
      </c>
      <c r="G35" s="114">
        <v>50220</v>
      </c>
      <c r="H35" s="114">
        <v>50451</v>
      </c>
      <c r="I35" s="114">
        <v>50104</v>
      </c>
      <c r="J35" s="140">
        <v>50409</v>
      </c>
      <c r="K35" s="114">
        <v>-409</v>
      </c>
      <c r="L35" s="116">
        <v>-0.81136305024896349</v>
      </c>
    </row>
    <row r="36" spans="1:12" s="110" customFormat="1" ht="15" customHeight="1" x14ac:dyDescent="0.2">
      <c r="A36" s="120"/>
      <c r="B36" s="119"/>
      <c r="C36" s="258" t="s">
        <v>106</v>
      </c>
      <c r="E36" s="113">
        <v>69.254000000000005</v>
      </c>
      <c r="F36" s="115">
        <v>34627</v>
      </c>
      <c r="G36" s="114">
        <v>34834</v>
      </c>
      <c r="H36" s="114">
        <v>34954</v>
      </c>
      <c r="I36" s="114">
        <v>34937</v>
      </c>
      <c r="J36" s="140">
        <v>35152</v>
      </c>
      <c r="K36" s="114">
        <v>-525</v>
      </c>
      <c r="L36" s="116">
        <v>-1.493513882567137</v>
      </c>
    </row>
    <row r="37" spans="1:12" s="110" customFormat="1" ht="15" customHeight="1" x14ac:dyDescent="0.2">
      <c r="A37" s="120"/>
      <c r="B37" s="119"/>
      <c r="C37" s="258" t="s">
        <v>107</v>
      </c>
      <c r="E37" s="113">
        <v>30.745999999999999</v>
      </c>
      <c r="F37" s="115">
        <v>15373</v>
      </c>
      <c r="G37" s="114">
        <v>15386</v>
      </c>
      <c r="H37" s="114">
        <v>15497</v>
      </c>
      <c r="I37" s="114">
        <v>15167</v>
      </c>
      <c r="J37" s="140">
        <v>15257</v>
      </c>
      <c r="K37" s="114">
        <v>116</v>
      </c>
      <c r="L37" s="116">
        <v>0.76030674444517266</v>
      </c>
    </row>
    <row r="38" spans="1:12" s="110" customFormat="1" ht="15" customHeight="1" x14ac:dyDescent="0.2">
      <c r="A38" s="120"/>
      <c r="B38" s="119" t="s">
        <v>182</v>
      </c>
      <c r="C38" s="258"/>
      <c r="E38" s="113">
        <v>24.832376198923601</v>
      </c>
      <c r="F38" s="115">
        <v>16518</v>
      </c>
      <c r="G38" s="114">
        <v>16506</v>
      </c>
      <c r="H38" s="114">
        <v>16380</v>
      </c>
      <c r="I38" s="114">
        <v>16266</v>
      </c>
      <c r="J38" s="140">
        <v>16162</v>
      </c>
      <c r="K38" s="114">
        <v>356</v>
      </c>
      <c r="L38" s="116">
        <v>2.2026976859299592</v>
      </c>
    </row>
    <row r="39" spans="1:12" s="110" customFormat="1" ht="15" customHeight="1" x14ac:dyDescent="0.2">
      <c r="A39" s="120"/>
      <c r="B39" s="119"/>
      <c r="C39" s="258" t="s">
        <v>106</v>
      </c>
      <c r="E39" s="113">
        <v>19.614965492190336</v>
      </c>
      <c r="F39" s="115">
        <v>3240</v>
      </c>
      <c r="G39" s="114">
        <v>3155</v>
      </c>
      <c r="H39" s="114">
        <v>3106</v>
      </c>
      <c r="I39" s="114">
        <v>3048</v>
      </c>
      <c r="J39" s="140">
        <v>2915</v>
      </c>
      <c r="K39" s="114">
        <v>325</v>
      </c>
      <c r="L39" s="116">
        <v>11.149228130360205</v>
      </c>
    </row>
    <row r="40" spans="1:12" s="110" customFormat="1" ht="15" customHeight="1" x14ac:dyDescent="0.2">
      <c r="A40" s="120"/>
      <c r="B40" s="119"/>
      <c r="C40" s="258" t="s">
        <v>107</v>
      </c>
      <c r="E40" s="113">
        <v>80.385034507809664</v>
      </c>
      <c r="F40" s="115">
        <v>13278</v>
      </c>
      <c r="G40" s="114">
        <v>13351</v>
      </c>
      <c r="H40" s="114">
        <v>13274</v>
      </c>
      <c r="I40" s="114">
        <v>13218</v>
      </c>
      <c r="J40" s="140">
        <v>13247</v>
      </c>
      <c r="K40" s="114">
        <v>31</v>
      </c>
      <c r="L40" s="116">
        <v>0.23401524873556276</v>
      </c>
    </row>
    <row r="41" spans="1:12" s="110" customFormat="1" ht="24.75" customHeight="1" x14ac:dyDescent="0.2">
      <c r="A41" s="604" t="s">
        <v>519</v>
      </c>
      <c r="B41" s="605"/>
      <c r="C41" s="605"/>
      <c r="D41" s="606"/>
      <c r="E41" s="113">
        <v>4.5807149944375958</v>
      </c>
      <c r="F41" s="115">
        <v>3047</v>
      </c>
      <c r="G41" s="114">
        <v>3366</v>
      </c>
      <c r="H41" s="114">
        <v>3335</v>
      </c>
      <c r="I41" s="114">
        <v>2666</v>
      </c>
      <c r="J41" s="140">
        <v>3091</v>
      </c>
      <c r="K41" s="114">
        <v>-44</v>
      </c>
      <c r="L41" s="116">
        <v>-1.4234875444839858</v>
      </c>
    </row>
    <row r="42" spans="1:12" s="110" customFormat="1" ht="15" customHeight="1" x14ac:dyDescent="0.2">
      <c r="A42" s="120"/>
      <c r="B42" s="119"/>
      <c r="C42" s="258" t="s">
        <v>106</v>
      </c>
      <c r="E42" s="113">
        <v>56.875615359369874</v>
      </c>
      <c r="F42" s="115">
        <v>1733</v>
      </c>
      <c r="G42" s="114">
        <v>1928</v>
      </c>
      <c r="H42" s="114">
        <v>1941</v>
      </c>
      <c r="I42" s="114">
        <v>1489</v>
      </c>
      <c r="J42" s="140">
        <v>1725</v>
      </c>
      <c r="K42" s="114">
        <v>8</v>
      </c>
      <c r="L42" s="116">
        <v>0.46376811594202899</v>
      </c>
    </row>
    <row r="43" spans="1:12" s="110" customFormat="1" ht="15" customHeight="1" x14ac:dyDescent="0.2">
      <c r="A43" s="123"/>
      <c r="B43" s="124"/>
      <c r="C43" s="260" t="s">
        <v>107</v>
      </c>
      <c r="D43" s="261"/>
      <c r="E43" s="125">
        <v>43.124384640630126</v>
      </c>
      <c r="F43" s="143">
        <v>1314</v>
      </c>
      <c r="G43" s="144">
        <v>1438</v>
      </c>
      <c r="H43" s="144">
        <v>1394</v>
      </c>
      <c r="I43" s="144">
        <v>1177</v>
      </c>
      <c r="J43" s="145">
        <v>1366</v>
      </c>
      <c r="K43" s="144">
        <v>-52</v>
      </c>
      <c r="L43" s="146">
        <v>-3.8067349926793557</v>
      </c>
    </row>
    <row r="44" spans="1:12" s="110" customFormat="1" ht="45.75" customHeight="1" x14ac:dyDescent="0.2">
      <c r="A44" s="604" t="s">
        <v>191</v>
      </c>
      <c r="B44" s="605"/>
      <c r="C44" s="605"/>
      <c r="D44" s="606"/>
      <c r="E44" s="113">
        <v>1.2522926125259328</v>
      </c>
      <c r="F44" s="115">
        <v>833</v>
      </c>
      <c r="G44" s="114">
        <v>844</v>
      </c>
      <c r="H44" s="114">
        <v>847</v>
      </c>
      <c r="I44" s="114">
        <v>738</v>
      </c>
      <c r="J44" s="140">
        <v>801</v>
      </c>
      <c r="K44" s="114">
        <v>32</v>
      </c>
      <c r="L44" s="116">
        <v>3.9950062421972534</v>
      </c>
    </row>
    <row r="45" spans="1:12" s="110" customFormat="1" ht="15" customHeight="1" x14ac:dyDescent="0.2">
      <c r="A45" s="120"/>
      <c r="B45" s="119"/>
      <c r="C45" s="258" t="s">
        <v>106</v>
      </c>
      <c r="E45" s="113">
        <v>62.665066026410564</v>
      </c>
      <c r="F45" s="115">
        <v>522</v>
      </c>
      <c r="G45" s="114">
        <v>533</v>
      </c>
      <c r="H45" s="114">
        <v>532</v>
      </c>
      <c r="I45" s="114">
        <v>468</v>
      </c>
      <c r="J45" s="140">
        <v>509</v>
      </c>
      <c r="K45" s="114">
        <v>13</v>
      </c>
      <c r="L45" s="116">
        <v>2.5540275049115913</v>
      </c>
    </row>
    <row r="46" spans="1:12" s="110" customFormat="1" ht="15" customHeight="1" x14ac:dyDescent="0.2">
      <c r="A46" s="123"/>
      <c r="B46" s="124"/>
      <c r="C46" s="260" t="s">
        <v>107</v>
      </c>
      <c r="D46" s="261"/>
      <c r="E46" s="125">
        <v>37.334933973589436</v>
      </c>
      <c r="F46" s="143">
        <v>311</v>
      </c>
      <c r="G46" s="144">
        <v>311</v>
      </c>
      <c r="H46" s="144">
        <v>315</v>
      </c>
      <c r="I46" s="144">
        <v>270</v>
      </c>
      <c r="J46" s="145">
        <v>292</v>
      </c>
      <c r="K46" s="144">
        <v>19</v>
      </c>
      <c r="L46" s="146">
        <v>6.506849315068493</v>
      </c>
    </row>
    <row r="47" spans="1:12" s="110" customFormat="1" ht="39" customHeight="1" x14ac:dyDescent="0.2">
      <c r="A47" s="604" t="s">
        <v>520</v>
      </c>
      <c r="B47" s="607"/>
      <c r="C47" s="607"/>
      <c r="D47" s="608"/>
      <c r="E47" s="113">
        <v>0.17438888721849724</v>
      </c>
      <c r="F47" s="115">
        <v>116</v>
      </c>
      <c r="G47" s="114">
        <v>117</v>
      </c>
      <c r="H47" s="114">
        <v>109</v>
      </c>
      <c r="I47" s="114">
        <v>115</v>
      </c>
      <c r="J47" s="140">
        <v>126</v>
      </c>
      <c r="K47" s="114">
        <v>-10</v>
      </c>
      <c r="L47" s="116">
        <v>-7.9365079365079367</v>
      </c>
    </row>
    <row r="48" spans="1:12" s="110" customFormat="1" ht="15" customHeight="1" x14ac:dyDescent="0.2">
      <c r="A48" s="120"/>
      <c r="B48" s="119"/>
      <c r="C48" s="258" t="s">
        <v>106</v>
      </c>
      <c r="E48" s="113">
        <v>42.241379310344826</v>
      </c>
      <c r="F48" s="115">
        <v>49</v>
      </c>
      <c r="G48" s="114">
        <v>45</v>
      </c>
      <c r="H48" s="114">
        <v>46</v>
      </c>
      <c r="I48" s="114">
        <v>57</v>
      </c>
      <c r="J48" s="140">
        <v>63</v>
      </c>
      <c r="K48" s="114">
        <v>-14</v>
      </c>
      <c r="L48" s="116">
        <v>-22.222222222222221</v>
      </c>
    </row>
    <row r="49" spans="1:12" s="110" customFormat="1" ht="15" customHeight="1" x14ac:dyDescent="0.2">
      <c r="A49" s="123"/>
      <c r="B49" s="124"/>
      <c r="C49" s="260" t="s">
        <v>107</v>
      </c>
      <c r="D49" s="261"/>
      <c r="E49" s="125">
        <v>57.758620689655174</v>
      </c>
      <c r="F49" s="143">
        <v>67</v>
      </c>
      <c r="G49" s="144">
        <v>72</v>
      </c>
      <c r="H49" s="144">
        <v>63</v>
      </c>
      <c r="I49" s="144">
        <v>58</v>
      </c>
      <c r="J49" s="145">
        <v>63</v>
      </c>
      <c r="K49" s="144">
        <v>4</v>
      </c>
      <c r="L49" s="146">
        <v>6.3492063492063489</v>
      </c>
    </row>
    <row r="50" spans="1:12" s="110" customFormat="1" ht="24.95" customHeight="1" x14ac:dyDescent="0.2">
      <c r="A50" s="609" t="s">
        <v>192</v>
      </c>
      <c r="B50" s="610"/>
      <c r="C50" s="610"/>
      <c r="D50" s="611"/>
      <c r="E50" s="262">
        <v>14.474277639135272</v>
      </c>
      <c r="F50" s="263">
        <v>9628</v>
      </c>
      <c r="G50" s="264">
        <v>9925</v>
      </c>
      <c r="H50" s="264">
        <v>9861</v>
      </c>
      <c r="I50" s="264">
        <v>9304</v>
      </c>
      <c r="J50" s="265">
        <v>9529</v>
      </c>
      <c r="K50" s="263">
        <v>99</v>
      </c>
      <c r="L50" s="266">
        <v>1.0389337810893062</v>
      </c>
    </row>
    <row r="51" spans="1:12" s="110" customFormat="1" ht="15" customHeight="1" x14ac:dyDescent="0.2">
      <c r="A51" s="120"/>
      <c r="B51" s="119"/>
      <c r="C51" s="258" t="s">
        <v>106</v>
      </c>
      <c r="E51" s="113">
        <v>59.534690486082262</v>
      </c>
      <c r="F51" s="115">
        <v>5732</v>
      </c>
      <c r="G51" s="114">
        <v>5868</v>
      </c>
      <c r="H51" s="114">
        <v>5845</v>
      </c>
      <c r="I51" s="114">
        <v>5507</v>
      </c>
      <c r="J51" s="140">
        <v>5581</v>
      </c>
      <c r="K51" s="114">
        <v>151</v>
      </c>
      <c r="L51" s="116">
        <v>2.705608313922236</v>
      </c>
    </row>
    <row r="52" spans="1:12" s="110" customFormat="1" ht="15" customHeight="1" x14ac:dyDescent="0.2">
      <c r="A52" s="120"/>
      <c r="B52" s="119"/>
      <c r="C52" s="258" t="s">
        <v>107</v>
      </c>
      <c r="E52" s="113">
        <v>40.465309513917738</v>
      </c>
      <c r="F52" s="115">
        <v>3896</v>
      </c>
      <c r="G52" s="114">
        <v>4057</v>
      </c>
      <c r="H52" s="114">
        <v>4016</v>
      </c>
      <c r="I52" s="114">
        <v>3797</v>
      </c>
      <c r="J52" s="140">
        <v>3948</v>
      </c>
      <c r="K52" s="114">
        <v>-52</v>
      </c>
      <c r="L52" s="116">
        <v>-1.3171225937183384</v>
      </c>
    </row>
    <row r="53" spans="1:12" s="110" customFormat="1" ht="15" customHeight="1" x14ac:dyDescent="0.2">
      <c r="A53" s="120"/>
      <c r="B53" s="119"/>
      <c r="C53" s="258" t="s">
        <v>187</v>
      </c>
      <c r="D53" s="110" t="s">
        <v>193</v>
      </c>
      <c r="E53" s="113">
        <v>22.673452430411299</v>
      </c>
      <c r="F53" s="115">
        <v>2183</v>
      </c>
      <c r="G53" s="114">
        <v>2494</v>
      </c>
      <c r="H53" s="114">
        <v>2450</v>
      </c>
      <c r="I53" s="114">
        <v>1920</v>
      </c>
      <c r="J53" s="140">
        <v>2159</v>
      </c>
      <c r="K53" s="114">
        <v>24</v>
      </c>
      <c r="L53" s="116">
        <v>1.11162575266327</v>
      </c>
    </row>
    <row r="54" spans="1:12" s="110" customFormat="1" ht="15" customHeight="1" x14ac:dyDescent="0.2">
      <c r="A54" s="120"/>
      <c r="B54" s="119"/>
      <c r="D54" s="267" t="s">
        <v>194</v>
      </c>
      <c r="E54" s="113">
        <v>58.451672010994045</v>
      </c>
      <c r="F54" s="115">
        <v>1276</v>
      </c>
      <c r="G54" s="114">
        <v>1453</v>
      </c>
      <c r="H54" s="114">
        <v>1472</v>
      </c>
      <c r="I54" s="114">
        <v>1118</v>
      </c>
      <c r="J54" s="140">
        <v>1229</v>
      </c>
      <c r="K54" s="114">
        <v>47</v>
      </c>
      <c r="L54" s="116">
        <v>3.8242473555736369</v>
      </c>
    </row>
    <row r="55" spans="1:12" s="110" customFormat="1" ht="15" customHeight="1" x14ac:dyDescent="0.2">
      <c r="A55" s="120"/>
      <c r="B55" s="119"/>
      <c r="D55" s="267" t="s">
        <v>195</v>
      </c>
      <c r="E55" s="113">
        <v>41.548327989005955</v>
      </c>
      <c r="F55" s="115">
        <v>907</v>
      </c>
      <c r="G55" s="114">
        <v>1041</v>
      </c>
      <c r="H55" s="114">
        <v>978</v>
      </c>
      <c r="I55" s="114">
        <v>802</v>
      </c>
      <c r="J55" s="140">
        <v>930</v>
      </c>
      <c r="K55" s="114">
        <v>-23</v>
      </c>
      <c r="L55" s="116">
        <v>-2.4731182795698925</v>
      </c>
    </row>
    <row r="56" spans="1:12" s="110" customFormat="1" ht="15" customHeight="1" x14ac:dyDescent="0.2">
      <c r="A56" s="120"/>
      <c r="B56" s="119" t="s">
        <v>196</v>
      </c>
      <c r="C56" s="258"/>
      <c r="E56" s="113">
        <v>66.481253194624017</v>
      </c>
      <c r="F56" s="115">
        <v>44222</v>
      </c>
      <c r="G56" s="114">
        <v>44189</v>
      </c>
      <c r="H56" s="114">
        <v>44413</v>
      </c>
      <c r="I56" s="114">
        <v>44608</v>
      </c>
      <c r="J56" s="140">
        <v>44727</v>
      </c>
      <c r="K56" s="114">
        <v>-505</v>
      </c>
      <c r="L56" s="116">
        <v>-1.1290719252353165</v>
      </c>
    </row>
    <row r="57" spans="1:12" s="110" customFormat="1" ht="15" customHeight="1" x14ac:dyDescent="0.2">
      <c r="A57" s="120"/>
      <c r="B57" s="119"/>
      <c r="C57" s="258" t="s">
        <v>106</v>
      </c>
      <c r="E57" s="113">
        <v>56.363348559540498</v>
      </c>
      <c r="F57" s="115">
        <v>24925</v>
      </c>
      <c r="G57" s="114">
        <v>24966</v>
      </c>
      <c r="H57" s="114">
        <v>25105</v>
      </c>
      <c r="I57" s="114">
        <v>25397</v>
      </c>
      <c r="J57" s="140">
        <v>25474</v>
      </c>
      <c r="K57" s="114">
        <v>-549</v>
      </c>
      <c r="L57" s="116">
        <v>-2.1551385726623224</v>
      </c>
    </row>
    <row r="58" spans="1:12" s="110" customFormat="1" ht="15" customHeight="1" x14ac:dyDescent="0.2">
      <c r="A58" s="120"/>
      <c r="B58" s="119"/>
      <c r="C58" s="258" t="s">
        <v>107</v>
      </c>
      <c r="E58" s="113">
        <v>43.636651440459502</v>
      </c>
      <c r="F58" s="115">
        <v>19297</v>
      </c>
      <c r="G58" s="114">
        <v>19223</v>
      </c>
      <c r="H58" s="114">
        <v>19308</v>
      </c>
      <c r="I58" s="114">
        <v>19211</v>
      </c>
      <c r="J58" s="140">
        <v>19253</v>
      </c>
      <c r="K58" s="114">
        <v>44</v>
      </c>
      <c r="L58" s="116">
        <v>0.22853581260063366</v>
      </c>
    </row>
    <row r="59" spans="1:12" s="110" customFormat="1" ht="15" customHeight="1" x14ac:dyDescent="0.2">
      <c r="A59" s="120"/>
      <c r="B59" s="119"/>
      <c r="C59" s="258" t="s">
        <v>105</v>
      </c>
      <c r="D59" s="110" t="s">
        <v>197</v>
      </c>
      <c r="E59" s="113">
        <v>93.589163764642038</v>
      </c>
      <c r="F59" s="115">
        <v>41387</v>
      </c>
      <c r="G59" s="114">
        <v>41373</v>
      </c>
      <c r="H59" s="114">
        <v>41616</v>
      </c>
      <c r="I59" s="114">
        <v>41823</v>
      </c>
      <c r="J59" s="140">
        <v>41938</v>
      </c>
      <c r="K59" s="114">
        <v>-551</v>
      </c>
      <c r="L59" s="116">
        <v>-1.3138442462683009</v>
      </c>
    </row>
    <row r="60" spans="1:12" s="110" customFormat="1" ht="15" customHeight="1" x14ac:dyDescent="0.2">
      <c r="A60" s="120"/>
      <c r="B60" s="119"/>
      <c r="C60" s="258"/>
      <c r="D60" s="267" t="s">
        <v>198</v>
      </c>
      <c r="E60" s="113">
        <v>54.855389373474765</v>
      </c>
      <c r="F60" s="115">
        <v>22703</v>
      </c>
      <c r="G60" s="114">
        <v>22742</v>
      </c>
      <c r="H60" s="114">
        <v>22895</v>
      </c>
      <c r="I60" s="114">
        <v>23197</v>
      </c>
      <c r="J60" s="140">
        <v>23269</v>
      </c>
      <c r="K60" s="114">
        <v>-566</v>
      </c>
      <c r="L60" s="116">
        <v>-2.4324208173965363</v>
      </c>
    </row>
    <row r="61" spans="1:12" s="110" customFormat="1" ht="15" customHeight="1" x14ac:dyDescent="0.2">
      <c r="A61" s="120"/>
      <c r="B61" s="119"/>
      <c r="C61" s="258"/>
      <c r="D61" s="267" t="s">
        <v>199</v>
      </c>
      <c r="E61" s="113">
        <v>45.144610626525235</v>
      </c>
      <c r="F61" s="115">
        <v>18684</v>
      </c>
      <c r="G61" s="114">
        <v>18631</v>
      </c>
      <c r="H61" s="114">
        <v>18721</v>
      </c>
      <c r="I61" s="114">
        <v>18626</v>
      </c>
      <c r="J61" s="140">
        <v>18669</v>
      </c>
      <c r="K61" s="114">
        <v>15</v>
      </c>
      <c r="L61" s="116">
        <v>8.0347099469709138E-2</v>
      </c>
    </row>
    <row r="62" spans="1:12" s="110" customFormat="1" ht="15" customHeight="1" x14ac:dyDescent="0.2">
      <c r="A62" s="120"/>
      <c r="B62" s="119"/>
      <c r="C62" s="258"/>
      <c r="D62" s="258" t="s">
        <v>200</v>
      </c>
      <c r="E62" s="113">
        <v>6.4108362353579667</v>
      </c>
      <c r="F62" s="115">
        <v>2835</v>
      </c>
      <c r="G62" s="114">
        <v>2816</v>
      </c>
      <c r="H62" s="114">
        <v>2797</v>
      </c>
      <c r="I62" s="114">
        <v>2785</v>
      </c>
      <c r="J62" s="140">
        <v>2789</v>
      </c>
      <c r="K62" s="114">
        <v>46</v>
      </c>
      <c r="L62" s="116">
        <v>1.6493366798135531</v>
      </c>
    </row>
    <row r="63" spans="1:12" s="110" customFormat="1" ht="15" customHeight="1" x14ac:dyDescent="0.2">
      <c r="A63" s="120"/>
      <c r="B63" s="119"/>
      <c r="C63" s="258"/>
      <c r="D63" s="267" t="s">
        <v>198</v>
      </c>
      <c r="E63" s="113">
        <v>78.377425044091709</v>
      </c>
      <c r="F63" s="115">
        <v>2222</v>
      </c>
      <c r="G63" s="114">
        <v>2224</v>
      </c>
      <c r="H63" s="114">
        <v>2210</v>
      </c>
      <c r="I63" s="114">
        <v>2200</v>
      </c>
      <c r="J63" s="140">
        <v>2205</v>
      </c>
      <c r="K63" s="114">
        <v>17</v>
      </c>
      <c r="L63" s="116">
        <v>0.77097505668934241</v>
      </c>
    </row>
    <row r="64" spans="1:12" s="110" customFormat="1" ht="15" customHeight="1" x14ac:dyDescent="0.2">
      <c r="A64" s="120"/>
      <c r="B64" s="119"/>
      <c r="C64" s="258"/>
      <c r="D64" s="267" t="s">
        <v>199</v>
      </c>
      <c r="E64" s="113">
        <v>21.622574955908288</v>
      </c>
      <c r="F64" s="115">
        <v>613</v>
      </c>
      <c r="G64" s="114">
        <v>592</v>
      </c>
      <c r="H64" s="114">
        <v>587</v>
      </c>
      <c r="I64" s="114">
        <v>585</v>
      </c>
      <c r="J64" s="140">
        <v>584</v>
      </c>
      <c r="K64" s="114">
        <v>29</v>
      </c>
      <c r="L64" s="116">
        <v>4.9657534246575343</v>
      </c>
    </row>
    <row r="65" spans="1:12" s="110" customFormat="1" ht="15" customHeight="1" x14ac:dyDescent="0.2">
      <c r="A65" s="120"/>
      <c r="B65" s="119" t="s">
        <v>201</v>
      </c>
      <c r="C65" s="258"/>
      <c r="E65" s="113">
        <v>12.623650741152771</v>
      </c>
      <c r="F65" s="115">
        <v>8397</v>
      </c>
      <c r="G65" s="114">
        <v>8338</v>
      </c>
      <c r="H65" s="114">
        <v>8228</v>
      </c>
      <c r="I65" s="114">
        <v>8158</v>
      </c>
      <c r="J65" s="140">
        <v>7996</v>
      </c>
      <c r="K65" s="114">
        <v>401</v>
      </c>
      <c r="L65" s="116">
        <v>5.0150075037518755</v>
      </c>
    </row>
    <row r="66" spans="1:12" s="110" customFormat="1" ht="15" customHeight="1" x14ac:dyDescent="0.2">
      <c r="A66" s="120"/>
      <c r="B66" s="119"/>
      <c r="C66" s="258" t="s">
        <v>106</v>
      </c>
      <c r="E66" s="113">
        <v>55.317375253066572</v>
      </c>
      <c r="F66" s="115">
        <v>4645</v>
      </c>
      <c r="G66" s="114">
        <v>4626</v>
      </c>
      <c r="H66" s="114">
        <v>4553</v>
      </c>
      <c r="I66" s="114">
        <v>4526</v>
      </c>
      <c r="J66" s="140">
        <v>4452</v>
      </c>
      <c r="K66" s="114">
        <v>193</v>
      </c>
      <c r="L66" s="116">
        <v>4.3351302785265053</v>
      </c>
    </row>
    <row r="67" spans="1:12" s="110" customFormat="1" ht="15" customHeight="1" x14ac:dyDescent="0.2">
      <c r="A67" s="120"/>
      <c r="B67" s="119"/>
      <c r="C67" s="258" t="s">
        <v>107</v>
      </c>
      <c r="E67" s="113">
        <v>44.682624746933428</v>
      </c>
      <c r="F67" s="115">
        <v>3752</v>
      </c>
      <c r="G67" s="114">
        <v>3712</v>
      </c>
      <c r="H67" s="114">
        <v>3675</v>
      </c>
      <c r="I67" s="114">
        <v>3632</v>
      </c>
      <c r="J67" s="140">
        <v>3544</v>
      </c>
      <c r="K67" s="114">
        <v>208</v>
      </c>
      <c r="L67" s="116">
        <v>5.8690744920993225</v>
      </c>
    </row>
    <row r="68" spans="1:12" s="110" customFormat="1" ht="15" customHeight="1" x14ac:dyDescent="0.2">
      <c r="A68" s="120"/>
      <c r="B68" s="119"/>
      <c r="C68" s="258" t="s">
        <v>105</v>
      </c>
      <c r="D68" s="110" t="s">
        <v>202</v>
      </c>
      <c r="E68" s="113">
        <v>17.077527688460165</v>
      </c>
      <c r="F68" s="115">
        <v>1434</v>
      </c>
      <c r="G68" s="114">
        <v>1392</v>
      </c>
      <c r="H68" s="114">
        <v>1362</v>
      </c>
      <c r="I68" s="114">
        <v>1357</v>
      </c>
      <c r="J68" s="140">
        <v>1304</v>
      </c>
      <c r="K68" s="114">
        <v>130</v>
      </c>
      <c r="L68" s="116">
        <v>9.9693251533742338</v>
      </c>
    </row>
    <row r="69" spans="1:12" s="110" customFormat="1" ht="15" customHeight="1" x14ac:dyDescent="0.2">
      <c r="A69" s="120"/>
      <c r="B69" s="119"/>
      <c r="C69" s="258"/>
      <c r="D69" s="267" t="s">
        <v>198</v>
      </c>
      <c r="E69" s="113">
        <v>60.0418410041841</v>
      </c>
      <c r="F69" s="115">
        <v>861</v>
      </c>
      <c r="G69" s="114">
        <v>831</v>
      </c>
      <c r="H69" s="114">
        <v>813</v>
      </c>
      <c r="I69" s="114">
        <v>810</v>
      </c>
      <c r="J69" s="140">
        <v>791</v>
      </c>
      <c r="K69" s="114">
        <v>70</v>
      </c>
      <c r="L69" s="116">
        <v>8.8495575221238933</v>
      </c>
    </row>
    <row r="70" spans="1:12" s="110" customFormat="1" ht="15" customHeight="1" x14ac:dyDescent="0.2">
      <c r="A70" s="120"/>
      <c r="B70" s="119"/>
      <c r="C70" s="258"/>
      <c r="D70" s="267" t="s">
        <v>199</v>
      </c>
      <c r="E70" s="113">
        <v>39.9581589958159</v>
      </c>
      <c r="F70" s="115">
        <v>573</v>
      </c>
      <c r="G70" s="114">
        <v>561</v>
      </c>
      <c r="H70" s="114">
        <v>549</v>
      </c>
      <c r="I70" s="114">
        <v>547</v>
      </c>
      <c r="J70" s="140">
        <v>513</v>
      </c>
      <c r="K70" s="114">
        <v>60</v>
      </c>
      <c r="L70" s="116">
        <v>11.695906432748538</v>
      </c>
    </row>
    <row r="71" spans="1:12" s="110" customFormat="1" ht="15" customHeight="1" x14ac:dyDescent="0.2">
      <c r="A71" s="120"/>
      <c r="B71" s="119"/>
      <c r="C71" s="258"/>
      <c r="D71" s="110" t="s">
        <v>203</v>
      </c>
      <c r="E71" s="113">
        <v>74.12171013457187</v>
      </c>
      <c r="F71" s="115">
        <v>6224</v>
      </c>
      <c r="G71" s="114">
        <v>6201</v>
      </c>
      <c r="H71" s="114">
        <v>6149</v>
      </c>
      <c r="I71" s="114">
        <v>6091</v>
      </c>
      <c r="J71" s="140">
        <v>5984</v>
      </c>
      <c r="K71" s="114">
        <v>240</v>
      </c>
      <c r="L71" s="116">
        <v>4.0106951871657754</v>
      </c>
    </row>
    <row r="72" spans="1:12" s="110" customFormat="1" ht="15" customHeight="1" x14ac:dyDescent="0.2">
      <c r="A72" s="120"/>
      <c r="B72" s="119"/>
      <c r="C72" s="258"/>
      <c r="D72" s="267" t="s">
        <v>198</v>
      </c>
      <c r="E72" s="113">
        <v>54.402313624678662</v>
      </c>
      <c r="F72" s="115">
        <v>3386</v>
      </c>
      <c r="G72" s="114">
        <v>3392</v>
      </c>
      <c r="H72" s="114">
        <v>3353</v>
      </c>
      <c r="I72" s="114">
        <v>3329</v>
      </c>
      <c r="J72" s="140">
        <v>3278</v>
      </c>
      <c r="K72" s="114">
        <v>108</v>
      </c>
      <c r="L72" s="116">
        <v>3.2946918852959119</v>
      </c>
    </row>
    <row r="73" spans="1:12" s="110" customFormat="1" ht="15" customHeight="1" x14ac:dyDescent="0.2">
      <c r="A73" s="120"/>
      <c r="B73" s="119"/>
      <c r="C73" s="258"/>
      <c r="D73" s="267" t="s">
        <v>199</v>
      </c>
      <c r="E73" s="113">
        <v>45.597686375321338</v>
      </c>
      <c r="F73" s="115">
        <v>2838</v>
      </c>
      <c r="G73" s="114">
        <v>2809</v>
      </c>
      <c r="H73" s="114">
        <v>2796</v>
      </c>
      <c r="I73" s="114">
        <v>2762</v>
      </c>
      <c r="J73" s="140">
        <v>2706</v>
      </c>
      <c r="K73" s="114">
        <v>132</v>
      </c>
      <c r="L73" s="116">
        <v>4.8780487804878048</v>
      </c>
    </row>
    <row r="74" spans="1:12" s="110" customFormat="1" ht="15" customHeight="1" x14ac:dyDescent="0.2">
      <c r="A74" s="120"/>
      <c r="B74" s="119"/>
      <c r="C74" s="258"/>
      <c r="D74" s="110" t="s">
        <v>204</v>
      </c>
      <c r="E74" s="113">
        <v>8.8007621769679645</v>
      </c>
      <c r="F74" s="115">
        <v>739</v>
      </c>
      <c r="G74" s="114">
        <v>745</v>
      </c>
      <c r="H74" s="114">
        <v>717</v>
      </c>
      <c r="I74" s="114">
        <v>710</v>
      </c>
      <c r="J74" s="140">
        <v>708</v>
      </c>
      <c r="K74" s="114">
        <v>31</v>
      </c>
      <c r="L74" s="116">
        <v>4.3785310734463279</v>
      </c>
    </row>
    <row r="75" spans="1:12" s="110" customFormat="1" ht="15" customHeight="1" x14ac:dyDescent="0.2">
      <c r="A75" s="120"/>
      <c r="B75" s="119"/>
      <c r="C75" s="258"/>
      <c r="D75" s="267" t="s">
        <v>198</v>
      </c>
      <c r="E75" s="113">
        <v>53.85656292286874</v>
      </c>
      <c r="F75" s="115">
        <v>398</v>
      </c>
      <c r="G75" s="114">
        <v>403</v>
      </c>
      <c r="H75" s="114">
        <v>387</v>
      </c>
      <c r="I75" s="114">
        <v>387</v>
      </c>
      <c r="J75" s="140">
        <v>383</v>
      </c>
      <c r="K75" s="114">
        <v>15</v>
      </c>
      <c r="L75" s="116">
        <v>3.9164490861618799</v>
      </c>
    </row>
    <row r="76" spans="1:12" s="110" customFormat="1" ht="15" customHeight="1" x14ac:dyDescent="0.2">
      <c r="A76" s="120"/>
      <c r="B76" s="119"/>
      <c r="C76" s="258"/>
      <c r="D76" s="267" t="s">
        <v>199</v>
      </c>
      <c r="E76" s="113">
        <v>46.14343707713126</v>
      </c>
      <c r="F76" s="115">
        <v>341</v>
      </c>
      <c r="G76" s="114">
        <v>342</v>
      </c>
      <c r="H76" s="114">
        <v>330</v>
      </c>
      <c r="I76" s="114">
        <v>323</v>
      </c>
      <c r="J76" s="140">
        <v>325</v>
      </c>
      <c r="K76" s="114">
        <v>16</v>
      </c>
      <c r="L76" s="116">
        <v>4.9230769230769234</v>
      </c>
    </row>
    <row r="77" spans="1:12" s="110" customFormat="1" ht="15" customHeight="1" x14ac:dyDescent="0.2">
      <c r="A77" s="534"/>
      <c r="B77" s="119" t="s">
        <v>205</v>
      </c>
      <c r="C77" s="268"/>
      <c r="D77" s="182"/>
      <c r="E77" s="113">
        <v>6.4208184250879459</v>
      </c>
      <c r="F77" s="115">
        <v>4271</v>
      </c>
      <c r="G77" s="114">
        <v>4274</v>
      </c>
      <c r="H77" s="114">
        <v>4329</v>
      </c>
      <c r="I77" s="114">
        <v>4300</v>
      </c>
      <c r="J77" s="140">
        <v>4319</v>
      </c>
      <c r="K77" s="114">
        <v>-48</v>
      </c>
      <c r="L77" s="116">
        <v>-1.1113683723084047</v>
      </c>
    </row>
    <row r="78" spans="1:12" s="110" customFormat="1" ht="15" customHeight="1" x14ac:dyDescent="0.2">
      <c r="A78" s="120"/>
      <c r="B78" s="119"/>
      <c r="C78" s="268" t="s">
        <v>106</v>
      </c>
      <c r="D78" s="182"/>
      <c r="E78" s="113">
        <v>60.056192929056429</v>
      </c>
      <c r="F78" s="115">
        <v>2565</v>
      </c>
      <c r="G78" s="114">
        <v>2529</v>
      </c>
      <c r="H78" s="114">
        <v>2557</v>
      </c>
      <c r="I78" s="114">
        <v>2555</v>
      </c>
      <c r="J78" s="140">
        <v>2560</v>
      </c>
      <c r="K78" s="114">
        <v>5</v>
      </c>
      <c r="L78" s="116">
        <v>0.1953125</v>
      </c>
    </row>
    <row r="79" spans="1:12" s="110" customFormat="1" ht="15" customHeight="1" x14ac:dyDescent="0.2">
      <c r="A79" s="123"/>
      <c r="B79" s="124"/>
      <c r="C79" s="260" t="s">
        <v>107</v>
      </c>
      <c r="D79" s="261"/>
      <c r="E79" s="125">
        <v>39.943807070943571</v>
      </c>
      <c r="F79" s="143">
        <v>1706</v>
      </c>
      <c r="G79" s="144">
        <v>1745</v>
      </c>
      <c r="H79" s="144">
        <v>1772</v>
      </c>
      <c r="I79" s="144">
        <v>1745</v>
      </c>
      <c r="J79" s="145">
        <v>1759</v>
      </c>
      <c r="K79" s="144">
        <v>-53</v>
      </c>
      <c r="L79" s="146">
        <v>-3.0130756111426948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66518</v>
      </c>
      <c r="E11" s="114">
        <v>66726</v>
      </c>
      <c r="F11" s="114">
        <v>66831</v>
      </c>
      <c r="G11" s="114">
        <v>66370</v>
      </c>
      <c r="H11" s="140">
        <v>66571</v>
      </c>
      <c r="I11" s="115">
        <v>-53</v>
      </c>
      <c r="J11" s="116">
        <v>-7.9614246443646633E-2</v>
      </c>
    </row>
    <row r="12" spans="1:15" s="110" customFormat="1" ht="24.95" customHeight="1" x14ac:dyDescent="0.2">
      <c r="A12" s="193" t="s">
        <v>132</v>
      </c>
      <c r="B12" s="194" t="s">
        <v>133</v>
      </c>
      <c r="C12" s="113">
        <v>0.2465498060675306</v>
      </c>
      <c r="D12" s="115">
        <v>164</v>
      </c>
      <c r="E12" s="114">
        <v>154</v>
      </c>
      <c r="F12" s="114">
        <v>160</v>
      </c>
      <c r="G12" s="114">
        <v>166</v>
      </c>
      <c r="H12" s="140">
        <v>171</v>
      </c>
      <c r="I12" s="115">
        <v>-7</v>
      </c>
      <c r="J12" s="116">
        <v>-4.0935672514619883</v>
      </c>
    </row>
    <row r="13" spans="1:15" s="110" customFormat="1" ht="24.95" customHeight="1" x14ac:dyDescent="0.2">
      <c r="A13" s="193" t="s">
        <v>134</v>
      </c>
      <c r="B13" s="199" t="s">
        <v>214</v>
      </c>
      <c r="C13" s="113">
        <v>1.5845335097266906</v>
      </c>
      <c r="D13" s="115">
        <v>1054</v>
      </c>
      <c r="E13" s="114">
        <v>1068</v>
      </c>
      <c r="F13" s="114">
        <v>1076</v>
      </c>
      <c r="G13" s="114">
        <v>1026</v>
      </c>
      <c r="H13" s="140">
        <v>1026</v>
      </c>
      <c r="I13" s="115">
        <v>28</v>
      </c>
      <c r="J13" s="116">
        <v>2.7290448343079921</v>
      </c>
    </row>
    <row r="14" spans="1:15" s="287" customFormat="1" ht="24" customHeight="1" x14ac:dyDescent="0.2">
      <c r="A14" s="193" t="s">
        <v>215</v>
      </c>
      <c r="B14" s="199" t="s">
        <v>137</v>
      </c>
      <c r="C14" s="113">
        <v>31.389999699329504</v>
      </c>
      <c r="D14" s="115">
        <v>20880</v>
      </c>
      <c r="E14" s="114">
        <v>21145</v>
      </c>
      <c r="F14" s="114">
        <v>21469</v>
      </c>
      <c r="G14" s="114">
        <v>21569</v>
      </c>
      <c r="H14" s="140">
        <v>21826</v>
      </c>
      <c r="I14" s="115">
        <v>-946</v>
      </c>
      <c r="J14" s="116">
        <v>-4.3342802162558414</v>
      </c>
      <c r="K14" s="110"/>
      <c r="L14" s="110"/>
      <c r="M14" s="110"/>
      <c r="N14" s="110"/>
      <c r="O14" s="110"/>
    </row>
    <row r="15" spans="1:15" s="110" customFormat="1" ht="24.75" customHeight="1" x14ac:dyDescent="0.2">
      <c r="A15" s="193" t="s">
        <v>216</v>
      </c>
      <c r="B15" s="199" t="s">
        <v>217</v>
      </c>
      <c r="C15" s="113">
        <v>3.0472954688956371</v>
      </c>
      <c r="D15" s="115">
        <v>2027</v>
      </c>
      <c r="E15" s="114">
        <v>2032</v>
      </c>
      <c r="F15" s="114">
        <v>2044</v>
      </c>
      <c r="G15" s="114">
        <v>2017</v>
      </c>
      <c r="H15" s="140">
        <v>1994</v>
      </c>
      <c r="I15" s="115">
        <v>33</v>
      </c>
      <c r="J15" s="116">
        <v>1.6549648946840521</v>
      </c>
    </row>
    <row r="16" spans="1:15" s="287" customFormat="1" ht="24.95" customHeight="1" x14ac:dyDescent="0.2">
      <c r="A16" s="193" t="s">
        <v>218</v>
      </c>
      <c r="B16" s="199" t="s">
        <v>141</v>
      </c>
      <c r="C16" s="113">
        <v>24.84289966625575</v>
      </c>
      <c r="D16" s="115">
        <v>16525</v>
      </c>
      <c r="E16" s="114">
        <v>16736</v>
      </c>
      <c r="F16" s="114">
        <v>17043</v>
      </c>
      <c r="G16" s="114">
        <v>17163</v>
      </c>
      <c r="H16" s="140">
        <v>17434</v>
      </c>
      <c r="I16" s="115">
        <v>-909</v>
      </c>
      <c r="J16" s="116">
        <v>-5.2139497533555126</v>
      </c>
      <c r="K16" s="110"/>
      <c r="L16" s="110"/>
      <c r="M16" s="110"/>
      <c r="N16" s="110"/>
      <c r="O16" s="110"/>
    </row>
    <row r="17" spans="1:15" s="110" customFormat="1" ht="24.95" customHeight="1" x14ac:dyDescent="0.2">
      <c r="A17" s="193" t="s">
        <v>219</v>
      </c>
      <c r="B17" s="199" t="s">
        <v>220</v>
      </c>
      <c r="C17" s="113">
        <v>3.4998045641781172</v>
      </c>
      <c r="D17" s="115">
        <v>2328</v>
      </c>
      <c r="E17" s="114">
        <v>2377</v>
      </c>
      <c r="F17" s="114">
        <v>2382</v>
      </c>
      <c r="G17" s="114">
        <v>2389</v>
      </c>
      <c r="H17" s="140">
        <v>2398</v>
      </c>
      <c r="I17" s="115">
        <v>-70</v>
      </c>
      <c r="J17" s="116">
        <v>-2.9190992493744785</v>
      </c>
    </row>
    <row r="18" spans="1:15" s="287" customFormat="1" ht="24.95" customHeight="1" x14ac:dyDescent="0.2">
      <c r="A18" s="201" t="s">
        <v>144</v>
      </c>
      <c r="B18" s="202" t="s">
        <v>145</v>
      </c>
      <c r="C18" s="113">
        <v>5.0166872124838386</v>
      </c>
      <c r="D18" s="115">
        <v>3337</v>
      </c>
      <c r="E18" s="114">
        <v>3392</v>
      </c>
      <c r="F18" s="114">
        <v>3199</v>
      </c>
      <c r="G18" s="114">
        <v>3374</v>
      </c>
      <c r="H18" s="140">
        <v>3342</v>
      </c>
      <c r="I18" s="115">
        <v>-5</v>
      </c>
      <c r="J18" s="116">
        <v>-0.14961101137043686</v>
      </c>
      <c r="K18" s="110"/>
      <c r="L18" s="110"/>
      <c r="M18" s="110"/>
      <c r="N18" s="110"/>
      <c r="O18" s="110"/>
    </row>
    <row r="19" spans="1:15" s="110" customFormat="1" ht="24.95" customHeight="1" x14ac:dyDescent="0.2">
      <c r="A19" s="193" t="s">
        <v>146</v>
      </c>
      <c r="B19" s="199" t="s">
        <v>147</v>
      </c>
      <c r="C19" s="113">
        <v>13.766198622929132</v>
      </c>
      <c r="D19" s="115">
        <v>9157</v>
      </c>
      <c r="E19" s="114">
        <v>9158</v>
      </c>
      <c r="F19" s="114">
        <v>9181</v>
      </c>
      <c r="G19" s="114">
        <v>9029</v>
      </c>
      <c r="H19" s="140">
        <v>9077</v>
      </c>
      <c r="I19" s="115">
        <v>80</v>
      </c>
      <c r="J19" s="116">
        <v>0.88134846314861737</v>
      </c>
    </row>
    <row r="20" spans="1:15" s="287" customFormat="1" ht="24.95" customHeight="1" x14ac:dyDescent="0.2">
      <c r="A20" s="193" t="s">
        <v>148</v>
      </c>
      <c r="B20" s="199" t="s">
        <v>149</v>
      </c>
      <c r="C20" s="113">
        <v>3.656153221684356</v>
      </c>
      <c r="D20" s="115">
        <v>2432</v>
      </c>
      <c r="E20" s="114">
        <v>2486</v>
      </c>
      <c r="F20" s="114">
        <v>2495</v>
      </c>
      <c r="G20" s="114">
        <v>2532</v>
      </c>
      <c r="H20" s="140">
        <v>2559</v>
      </c>
      <c r="I20" s="115">
        <v>-127</v>
      </c>
      <c r="J20" s="116">
        <v>-4.9628761234857368</v>
      </c>
      <c r="K20" s="110"/>
      <c r="L20" s="110"/>
      <c r="M20" s="110"/>
      <c r="N20" s="110"/>
      <c r="O20" s="110"/>
    </row>
    <row r="21" spans="1:15" s="110" customFormat="1" ht="24.95" customHeight="1" x14ac:dyDescent="0.2">
      <c r="A21" s="201" t="s">
        <v>150</v>
      </c>
      <c r="B21" s="202" t="s">
        <v>151</v>
      </c>
      <c r="C21" s="113">
        <v>2.1392705733786341</v>
      </c>
      <c r="D21" s="115">
        <v>1423</v>
      </c>
      <c r="E21" s="114">
        <v>1433</v>
      </c>
      <c r="F21" s="114">
        <v>1466</v>
      </c>
      <c r="G21" s="114">
        <v>1426</v>
      </c>
      <c r="H21" s="140">
        <v>1406</v>
      </c>
      <c r="I21" s="115">
        <v>17</v>
      </c>
      <c r="J21" s="116">
        <v>1.2091038406827881</v>
      </c>
    </row>
    <row r="22" spans="1:15" s="110" customFormat="1" ht="24.95" customHeight="1" x14ac:dyDescent="0.2">
      <c r="A22" s="201" t="s">
        <v>152</v>
      </c>
      <c r="B22" s="199" t="s">
        <v>153</v>
      </c>
      <c r="C22" s="113">
        <v>2.4745181755314349</v>
      </c>
      <c r="D22" s="115">
        <v>1646</v>
      </c>
      <c r="E22" s="114">
        <v>1620</v>
      </c>
      <c r="F22" s="114">
        <v>1605</v>
      </c>
      <c r="G22" s="114">
        <v>1569</v>
      </c>
      <c r="H22" s="140">
        <v>1514</v>
      </c>
      <c r="I22" s="115">
        <v>132</v>
      </c>
      <c r="J22" s="116">
        <v>8.7186261558784679</v>
      </c>
    </row>
    <row r="23" spans="1:15" s="110" customFormat="1" ht="24.95" customHeight="1" x14ac:dyDescent="0.2">
      <c r="A23" s="193" t="s">
        <v>154</v>
      </c>
      <c r="B23" s="199" t="s">
        <v>155</v>
      </c>
      <c r="C23" s="113">
        <v>1.4116479749842148</v>
      </c>
      <c r="D23" s="115">
        <v>939</v>
      </c>
      <c r="E23" s="114">
        <v>962</v>
      </c>
      <c r="F23" s="114">
        <v>1001</v>
      </c>
      <c r="G23" s="114">
        <v>993</v>
      </c>
      <c r="H23" s="140">
        <v>1014</v>
      </c>
      <c r="I23" s="115">
        <v>-75</v>
      </c>
      <c r="J23" s="116">
        <v>-7.3964497041420119</v>
      </c>
    </row>
    <row r="24" spans="1:15" s="110" customFormat="1" ht="24.95" customHeight="1" x14ac:dyDescent="0.2">
      <c r="A24" s="193" t="s">
        <v>156</v>
      </c>
      <c r="B24" s="199" t="s">
        <v>221</v>
      </c>
      <c r="C24" s="113">
        <v>5.3203644126401874</v>
      </c>
      <c r="D24" s="115">
        <v>3539</v>
      </c>
      <c r="E24" s="114">
        <v>3520</v>
      </c>
      <c r="F24" s="114">
        <v>3551</v>
      </c>
      <c r="G24" s="114">
        <v>3389</v>
      </c>
      <c r="H24" s="140">
        <v>3318</v>
      </c>
      <c r="I24" s="115">
        <v>221</v>
      </c>
      <c r="J24" s="116">
        <v>6.6606389391199521</v>
      </c>
    </row>
    <row r="25" spans="1:15" s="110" customFormat="1" ht="24.95" customHeight="1" x14ac:dyDescent="0.2">
      <c r="A25" s="193" t="s">
        <v>222</v>
      </c>
      <c r="B25" s="204" t="s">
        <v>159</v>
      </c>
      <c r="C25" s="113">
        <v>4.3807691151267329</v>
      </c>
      <c r="D25" s="115">
        <v>2914</v>
      </c>
      <c r="E25" s="114">
        <v>2685</v>
      </c>
      <c r="F25" s="114">
        <v>2694</v>
      </c>
      <c r="G25" s="114">
        <v>2673</v>
      </c>
      <c r="H25" s="140">
        <v>2605</v>
      </c>
      <c r="I25" s="115">
        <v>309</v>
      </c>
      <c r="J25" s="116">
        <v>11.861804222648752</v>
      </c>
    </row>
    <row r="26" spans="1:15" s="110" customFormat="1" ht="24.95" customHeight="1" x14ac:dyDescent="0.2">
      <c r="A26" s="201">
        <v>782.78300000000002</v>
      </c>
      <c r="B26" s="203" t="s">
        <v>160</v>
      </c>
      <c r="C26" s="113">
        <v>1.6612044860037884</v>
      </c>
      <c r="D26" s="115">
        <v>1105</v>
      </c>
      <c r="E26" s="114">
        <v>1134</v>
      </c>
      <c r="F26" s="114">
        <v>1136</v>
      </c>
      <c r="G26" s="114">
        <v>1166</v>
      </c>
      <c r="H26" s="140">
        <v>1208</v>
      </c>
      <c r="I26" s="115">
        <v>-103</v>
      </c>
      <c r="J26" s="116">
        <v>-8.5264900662251648</v>
      </c>
    </row>
    <row r="27" spans="1:15" s="110" customFormat="1" ht="24.95" customHeight="1" x14ac:dyDescent="0.2">
      <c r="A27" s="193" t="s">
        <v>161</v>
      </c>
      <c r="B27" s="199" t="s">
        <v>223</v>
      </c>
      <c r="C27" s="113">
        <v>3.627589524639947</v>
      </c>
      <c r="D27" s="115">
        <v>2413</v>
      </c>
      <c r="E27" s="114">
        <v>2431</v>
      </c>
      <c r="F27" s="114">
        <v>2440</v>
      </c>
      <c r="G27" s="114">
        <v>2386</v>
      </c>
      <c r="H27" s="140">
        <v>2332</v>
      </c>
      <c r="I27" s="115">
        <v>81</v>
      </c>
      <c r="J27" s="116">
        <v>3.4734133790737562</v>
      </c>
    </row>
    <row r="28" spans="1:15" s="110" customFormat="1" ht="24.95" customHeight="1" x14ac:dyDescent="0.2">
      <c r="A28" s="193" t="s">
        <v>163</v>
      </c>
      <c r="B28" s="199" t="s">
        <v>164</v>
      </c>
      <c r="C28" s="113">
        <v>3.1961273640217684</v>
      </c>
      <c r="D28" s="115">
        <v>2126</v>
      </c>
      <c r="E28" s="114">
        <v>2139</v>
      </c>
      <c r="F28" s="114">
        <v>2130</v>
      </c>
      <c r="G28" s="114">
        <v>2098</v>
      </c>
      <c r="H28" s="140">
        <v>2123</v>
      </c>
      <c r="I28" s="115">
        <v>3</v>
      </c>
      <c r="J28" s="116">
        <v>0.1413094677343382</v>
      </c>
    </row>
    <row r="29" spans="1:15" s="110" customFormat="1" ht="24.95" customHeight="1" x14ac:dyDescent="0.2">
      <c r="A29" s="193">
        <v>86</v>
      </c>
      <c r="B29" s="199" t="s">
        <v>165</v>
      </c>
      <c r="C29" s="113">
        <v>12.629664151056856</v>
      </c>
      <c r="D29" s="115">
        <v>8401</v>
      </c>
      <c r="E29" s="114">
        <v>8403</v>
      </c>
      <c r="F29" s="114">
        <v>8245</v>
      </c>
      <c r="G29" s="114">
        <v>8173</v>
      </c>
      <c r="H29" s="140">
        <v>8192</v>
      </c>
      <c r="I29" s="115">
        <v>209</v>
      </c>
      <c r="J29" s="116">
        <v>2.55126953125</v>
      </c>
    </row>
    <row r="30" spans="1:15" s="110" customFormat="1" ht="24.95" customHeight="1" x14ac:dyDescent="0.2">
      <c r="A30" s="193">
        <v>87.88</v>
      </c>
      <c r="B30" s="204" t="s">
        <v>166</v>
      </c>
      <c r="C30" s="113">
        <v>5.7758802128747107</v>
      </c>
      <c r="D30" s="115">
        <v>3842</v>
      </c>
      <c r="E30" s="114">
        <v>3851</v>
      </c>
      <c r="F30" s="114">
        <v>3842</v>
      </c>
      <c r="G30" s="114">
        <v>3690</v>
      </c>
      <c r="H30" s="140">
        <v>3745</v>
      </c>
      <c r="I30" s="115">
        <v>97</v>
      </c>
      <c r="J30" s="116">
        <v>2.5901201602136181</v>
      </c>
    </row>
    <row r="31" spans="1:15" s="110" customFormat="1" ht="24.95" customHeight="1" x14ac:dyDescent="0.2">
      <c r="A31" s="193" t="s">
        <v>167</v>
      </c>
      <c r="B31" s="199" t="s">
        <v>168</v>
      </c>
      <c r="C31" s="113">
        <v>1.7198352325686281</v>
      </c>
      <c r="D31" s="115">
        <v>1144</v>
      </c>
      <c r="E31" s="114">
        <v>1145</v>
      </c>
      <c r="F31" s="114">
        <v>1141</v>
      </c>
      <c r="G31" s="114">
        <v>1111</v>
      </c>
      <c r="H31" s="140">
        <v>1113</v>
      </c>
      <c r="I31" s="115">
        <v>31</v>
      </c>
      <c r="J31" s="116">
        <v>2.785265049415993</v>
      </c>
    </row>
    <row r="32" spans="1:15" s="110" customFormat="1" ht="24.95" customHeight="1" x14ac:dyDescent="0.2">
      <c r="A32" s="193"/>
      <c r="B32" s="288" t="s">
        <v>224</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0.2465498060675306</v>
      </c>
      <c r="D34" s="115">
        <v>164</v>
      </c>
      <c r="E34" s="114">
        <v>154</v>
      </c>
      <c r="F34" s="114">
        <v>160</v>
      </c>
      <c r="G34" s="114">
        <v>166</v>
      </c>
      <c r="H34" s="140">
        <v>171</v>
      </c>
      <c r="I34" s="115">
        <v>-7</v>
      </c>
      <c r="J34" s="116">
        <v>-4.0935672514619883</v>
      </c>
    </row>
    <row r="35" spans="1:10" s="110" customFormat="1" ht="24.95" customHeight="1" x14ac:dyDescent="0.2">
      <c r="A35" s="292" t="s">
        <v>171</v>
      </c>
      <c r="B35" s="293" t="s">
        <v>172</v>
      </c>
      <c r="C35" s="113">
        <v>37.991220421540035</v>
      </c>
      <c r="D35" s="115">
        <v>25271</v>
      </c>
      <c r="E35" s="114">
        <v>25605</v>
      </c>
      <c r="F35" s="114">
        <v>25744</v>
      </c>
      <c r="G35" s="114">
        <v>25969</v>
      </c>
      <c r="H35" s="140">
        <v>26194</v>
      </c>
      <c r="I35" s="115">
        <v>-923</v>
      </c>
      <c r="J35" s="116">
        <v>-3.5237077193250363</v>
      </c>
    </row>
    <row r="36" spans="1:10" s="110" customFormat="1" ht="24.95" customHeight="1" x14ac:dyDescent="0.2">
      <c r="A36" s="294" t="s">
        <v>173</v>
      </c>
      <c r="B36" s="295" t="s">
        <v>174</v>
      </c>
      <c r="C36" s="125">
        <v>61.759223067440395</v>
      </c>
      <c r="D36" s="143">
        <v>41081</v>
      </c>
      <c r="E36" s="144">
        <v>40967</v>
      </c>
      <c r="F36" s="144">
        <v>40927</v>
      </c>
      <c r="G36" s="144">
        <v>40235</v>
      </c>
      <c r="H36" s="145">
        <v>40206</v>
      </c>
      <c r="I36" s="143">
        <v>875</v>
      </c>
      <c r="J36" s="146">
        <v>2.1762920957071086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2020-09-25T12:27:17Z</dcterms:created>
  <dcterms:modified xsi:type="dcterms:W3CDTF">2020-09-28T08:12:36Z</dcterms:modified>
</cp:coreProperties>
</file>