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C43" i="24"/>
  <c r="B43" i="24"/>
  <c r="D43" i="24" s="1"/>
  <c r="L42" i="24"/>
  <c r="I42" i="24"/>
  <c r="G42" i="24"/>
  <c r="D42" i="24"/>
  <c r="C42" i="24"/>
  <c r="M42" i="24" s="1"/>
  <c r="B42" i="24"/>
  <c r="K42" i="24" s="1"/>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K57" i="15"/>
  <c r="L57" i="15" s="1"/>
  <c r="C38" i="24"/>
  <c r="C37" i="24"/>
  <c r="C35" i="24"/>
  <c r="C34" i="24"/>
  <c r="M34" i="24" s="1"/>
  <c r="C33" i="24"/>
  <c r="C32" i="24"/>
  <c r="M32" i="24" s="1"/>
  <c r="C31" i="24"/>
  <c r="C30" i="24"/>
  <c r="C29" i="24"/>
  <c r="C28" i="24"/>
  <c r="C27" i="24"/>
  <c r="C26" i="24"/>
  <c r="M26" i="24" s="1"/>
  <c r="C25" i="24"/>
  <c r="C24" i="24"/>
  <c r="M24" i="24" s="1"/>
  <c r="C23" i="24"/>
  <c r="I23" i="24" s="1"/>
  <c r="C22" i="24"/>
  <c r="C21" i="24"/>
  <c r="C20" i="24"/>
  <c r="M20" i="24" s="1"/>
  <c r="C19" i="24"/>
  <c r="C18" i="24"/>
  <c r="M18" i="24" s="1"/>
  <c r="C17" i="24"/>
  <c r="C16" i="24"/>
  <c r="M16" i="24" s="1"/>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34" i="24" l="1"/>
  <c r="E18" i="24"/>
  <c r="E26" i="24"/>
  <c r="M8" i="24"/>
  <c r="F7" i="24"/>
  <c r="D7" i="24"/>
  <c r="J7" i="24"/>
  <c r="H7" i="24"/>
  <c r="K7" i="24"/>
  <c r="F9" i="24"/>
  <c r="D9" i="24"/>
  <c r="J9" i="24"/>
  <c r="H9" i="24"/>
  <c r="K9" i="24"/>
  <c r="K26" i="24"/>
  <c r="J26" i="24"/>
  <c r="H26" i="24"/>
  <c r="F26" i="24"/>
  <c r="D26" i="24"/>
  <c r="I37" i="24"/>
  <c r="G37" i="24"/>
  <c r="L37" i="24"/>
  <c r="M37" i="24"/>
  <c r="E37" i="24"/>
  <c r="K20" i="24"/>
  <c r="J20" i="24"/>
  <c r="H20" i="24"/>
  <c r="F20" i="24"/>
  <c r="D20" i="24"/>
  <c r="F23" i="24"/>
  <c r="D23" i="24"/>
  <c r="J23" i="24"/>
  <c r="H23" i="24"/>
  <c r="K23" i="24"/>
  <c r="H37" i="24"/>
  <c r="F37" i="24"/>
  <c r="D37" i="24"/>
  <c r="J37" i="24"/>
  <c r="K37" i="24"/>
  <c r="G7" i="24"/>
  <c r="M7" i="24"/>
  <c r="E7" i="24"/>
  <c r="L7" i="24"/>
  <c r="I7" i="24"/>
  <c r="G21" i="24"/>
  <c r="M21" i="24"/>
  <c r="E21" i="24"/>
  <c r="L21" i="24"/>
  <c r="I21" i="24"/>
  <c r="C39" i="24"/>
  <c r="C45" i="24"/>
  <c r="F27" i="24"/>
  <c r="D27" i="24"/>
  <c r="J27" i="24"/>
  <c r="H27" i="24"/>
  <c r="K27" i="24"/>
  <c r="F33" i="24"/>
  <c r="D33" i="24"/>
  <c r="J33" i="24"/>
  <c r="H33" i="24"/>
  <c r="K33" i="24"/>
  <c r="G9" i="24"/>
  <c r="M9" i="24"/>
  <c r="E9" i="24"/>
  <c r="L9" i="24"/>
  <c r="I9" i="24"/>
  <c r="G15" i="24"/>
  <c r="M15" i="24"/>
  <c r="E15" i="24"/>
  <c r="L15" i="24"/>
  <c r="I28" i="24"/>
  <c r="L28" i="24"/>
  <c r="E28" i="24"/>
  <c r="G28" i="24"/>
  <c r="K8" i="24"/>
  <c r="J8" i="24"/>
  <c r="H8" i="24"/>
  <c r="F8" i="24"/>
  <c r="D8" i="24"/>
  <c r="K16" i="24"/>
  <c r="J16" i="24"/>
  <c r="H16" i="24"/>
  <c r="F16" i="24"/>
  <c r="D16" i="24"/>
  <c r="F17" i="24"/>
  <c r="D17" i="24"/>
  <c r="J17" i="24"/>
  <c r="H17" i="24"/>
  <c r="K17" i="24"/>
  <c r="B14" i="24"/>
  <c r="B6" i="24"/>
  <c r="K30" i="24"/>
  <c r="J30" i="24"/>
  <c r="H30" i="24"/>
  <c r="F30" i="24"/>
  <c r="D30" i="24"/>
  <c r="I22" i="24"/>
  <c r="L22" i="24"/>
  <c r="M22" i="24"/>
  <c r="G22" i="24"/>
  <c r="E22" i="24"/>
  <c r="G25" i="24"/>
  <c r="M25" i="24"/>
  <c r="E25" i="24"/>
  <c r="L25" i="24"/>
  <c r="I25" i="24"/>
  <c r="G35" i="24"/>
  <c r="M35" i="24"/>
  <c r="E35" i="24"/>
  <c r="L35" i="24"/>
  <c r="I35" i="24"/>
  <c r="M28" i="24"/>
  <c r="K58" i="24"/>
  <c r="I58" i="24"/>
  <c r="J58" i="24"/>
  <c r="K74" i="24"/>
  <c r="I74" i="24"/>
  <c r="J74" i="24"/>
  <c r="J77" i="24" s="1"/>
  <c r="G31" i="24"/>
  <c r="M31" i="24"/>
  <c r="E31" i="24"/>
  <c r="L31" i="24"/>
  <c r="K18" i="24"/>
  <c r="J18" i="24"/>
  <c r="H18" i="24"/>
  <c r="F18" i="24"/>
  <c r="D18" i="24"/>
  <c r="F21" i="24"/>
  <c r="D21" i="24"/>
  <c r="J21" i="24"/>
  <c r="H21" i="24"/>
  <c r="K21" i="24"/>
  <c r="K24" i="24"/>
  <c r="J24" i="24"/>
  <c r="H24" i="24"/>
  <c r="F24" i="24"/>
  <c r="D24" i="24"/>
  <c r="K34" i="24"/>
  <c r="J34" i="24"/>
  <c r="H34" i="24"/>
  <c r="F34" i="24"/>
  <c r="D34" i="24"/>
  <c r="D38" i="24"/>
  <c r="K38" i="24"/>
  <c r="J38" i="24"/>
  <c r="H38" i="24"/>
  <c r="F38" i="24"/>
  <c r="G29" i="24"/>
  <c r="M29" i="24"/>
  <c r="E29" i="24"/>
  <c r="L29" i="24"/>
  <c r="I29" i="24"/>
  <c r="I31" i="24"/>
  <c r="C14" i="24"/>
  <c r="C6" i="24"/>
  <c r="F15" i="24"/>
  <c r="D15" i="24"/>
  <c r="J15" i="24"/>
  <c r="H15" i="24"/>
  <c r="K15" i="24"/>
  <c r="K28" i="24"/>
  <c r="J28" i="24"/>
  <c r="H28" i="24"/>
  <c r="F28" i="24"/>
  <c r="D28" i="24"/>
  <c r="F31" i="24"/>
  <c r="D31" i="24"/>
  <c r="J31" i="24"/>
  <c r="H31" i="24"/>
  <c r="K31" i="24"/>
  <c r="G19" i="24"/>
  <c r="M19" i="24"/>
  <c r="E19" i="24"/>
  <c r="L19" i="24"/>
  <c r="I19" i="24"/>
  <c r="G23" i="24"/>
  <c r="M23" i="24"/>
  <c r="E23" i="24"/>
  <c r="L23" i="24"/>
  <c r="F29" i="24"/>
  <c r="D29" i="24"/>
  <c r="J29" i="24"/>
  <c r="H29" i="24"/>
  <c r="K29" i="24"/>
  <c r="G17" i="24"/>
  <c r="M17" i="24"/>
  <c r="E17" i="24"/>
  <c r="L17" i="24"/>
  <c r="I17" i="24"/>
  <c r="F19" i="24"/>
  <c r="D19" i="24"/>
  <c r="J19" i="24"/>
  <c r="H19" i="24"/>
  <c r="K19" i="24"/>
  <c r="F25" i="24"/>
  <c r="D25" i="24"/>
  <c r="J25" i="24"/>
  <c r="H25" i="24"/>
  <c r="K25" i="24"/>
  <c r="F35" i="24"/>
  <c r="D35" i="24"/>
  <c r="J35" i="24"/>
  <c r="H35" i="24"/>
  <c r="K35" i="24"/>
  <c r="I30" i="24"/>
  <c r="L30" i="24"/>
  <c r="M30" i="24"/>
  <c r="G30" i="24"/>
  <c r="E30" i="24"/>
  <c r="G33" i="24"/>
  <c r="M33" i="24"/>
  <c r="E33" i="24"/>
  <c r="L33" i="24"/>
  <c r="I33" i="24"/>
  <c r="I15" i="24"/>
  <c r="K32" i="24"/>
  <c r="J32" i="24"/>
  <c r="H32" i="24"/>
  <c r="F32" i="24"/>
  <c r="D32" i="24"/>
  <c r="G27" i="24"/>
  <c r="M27" i="24"/>
  <c r="E27" i="24"/>
  <c r="L27" i="24"/>
  <c r="I27" i="24"/>
  <c r="K22" i="24"/>
  <c r="J22" i="24"/>
  <c r="H22" i="24"/>
  <c r="F22" i="24"/>
  <c r="D22" i="24"/>
  <c r="B45" i="24"/>
  <c r="B39" i="24"/>
  <c r="I20" i="24"/>
  <c r="L20" i="24"/>
  <c r="E20" i="24"/>
  <c r="G20" i="24"/>
  <c r="M38" i="24"/>
  <c r="E38" i="24"/>
  <c r="L38" i="24"/>
  <c r="I38" i="24"/>
  <c r="G38" i="24"/>
  <c r="K66" i="24"/>
  <c r="I66" i="24"/>
  <c r="J66" i="24"/>
  <c r="K53" i="24"/>
  <c r="I53" i="24"/>
  <c r="K61" i="24"/>
  <c r="I61" i="24"/>
  <c r="K69" i="24"/>
  <c r="I69" i="24"/>
  <c r="G18" i="24"/>
  <c r="G26" i="24"/>
  <c r="G34" i="24"/>
  <c r="I41" i="24"/>
  <c r="G41" i="24"/>
  <c r="M41" i="24"/>
  <c r="L41" i="24"/>
  <c r="K55" i="24"/>
  <c r="I55" i="24"/>
  <c r="K63" i="24"/>
  <c r="I63" i="24"/>
  <c r="K71" i="24"/>
  <c r="I71" i="24"/>
  <c r="E16" i="24"/>
  <c r="E24" i="24"/>
  <c r="E32" i="24"/>
  <c r="K52" i="24"/>
  <c r="I52" i="24"/>
  <c r="K60" i="24"/>
  <c r="I60" i="24"/>
  <c r="K68" i="24"/>
  <c r="I68" i="24"/>
  <c r="I8" i="24"/>
  <c r="L8" i="24"/>
  <c r="I18" i="24"/>
  <c r="L18" i="24"/>
  <c r="I26" i="24"/>
  <c r="L26" i="24"/>
  <c r="I34" i="24"/>
  <c r="L34" i="24"/>
  <c r="G16" i="24"/>
  <c r="G24" i="24"/>
  <c r="G32" i="24"/>
  <c r="K57" i="24"/>
  <c r="I57" i="24"/>
  <c r="K65" i="24"/>
  <c r="I65" i="24"/>
  <c r="K73" i="24"/>
  <c r="I73" i="24"/>
  <c r="K54" i="24"/>
  <c r="I54" i="24"/>
  <c r="K62" i="24"/>
  <c r="I62" i="24"/>
  <c r="K70" i="24"/>
  <c r="I70" i="24"/>
  <c r="I16" i="24"/>
  <c r="L16" i="24"/>
  <c r="I24" i="24"/>
  <c r="L24" i="24"/>
  <c r="I32" i="24"/>
  <c r="L32" i="24"/>
  <c r="I43" i="24"/>
  <c r="G43" i="24"/>
  <c r="M43" i="24"/>
  <c r="E43" i="24"/>
  <c r="L43" i="24"/>
  <c r="K51" i="24"/>
  <c r="I51" i="24"/>
  <c r="K59" i="24"/>
  <c r="I59" i="24"/>
  <c r="K67" i="24"/>
  <c r="I67" i="24"/>
  <c r="K75" i="24"/>
  <c r="I75" i="24"/>
  <c r="I77" i="24" s="1"/>
  <c r="E8" i="24"/>
  <c r="K56" i="24"/>
  <c r="I56" i="24"/>
  <c r="K64" i="24"/>
  <c r="I64" i="24"/>
  <c r="K72" i="24"/>
  <c r="I72" i="24"/>
  <c r="F40" i="24"/>
  <c r="J41" i="24"/>
  <c r="F42" i="24"/>
  <c r="J43" i="24"/>
  <c r="F44" i="24"/>
  <c r="H40" i="24"/>
  <c r="H42" i="24"/>
  <c r="H44" i="24"/>
  <c r="J40" i="24"/>
  <c r="J42" i="24"/>
  <c r="J44" i="24"/>
  <c r="E40" i="24"/>
  <c r="E42" i="24"/>
  <c r="E44" i="24"/>
  <c r="J79" i="24" l="1"/>
  <c r="K77" i="24"/>
  <c r="I14" i="24"/>
  <c r="L14" i="24"/>
  <c r="M14" i="24"/>
  <c r="G14" i="24"/>
  <c r="E14" i="24"/>
  <c r="K14" i="24"/>
  <c r="J14" i="24"/>
  <c r="H14" i="24"/>
  <c r="F14" i="24"/>
  <c r="D14" i="24"/>
  <c r="I39" i="24"/>
  <c r="G39" i="24"/>
  <c r="L39" i="24"/>
  <c r="M39" i="24"/>
  <c r="E39" i="24"/>
  <c r="I6" i="24"/>
  <c r="L6" i="24"/>
  <c r="M6" i="24"/>
  <c r="G6" i="24"/>
  <c r="E6" i="24"/>
  <c r="K6" i="24"/>
  <c r="J6" i="24"/>
  <c r="H6" i="24"/>
  <c r="F6" i="24"/>
  <c r="D6" i="24"/>
  <c r="I45" i="24"/>
  <c r="G45" i="24"/>
  <c r="M45" i="24"/>
  <c r="E45" i="24"/>
  <c r="L45" i="24"/>
  <c r="I78" i="24"/>
  <c r="I79" i="24"/>
  <c r="H39" i="24"/>
  <c r="F39" i="24"/>
  <c r="D39" i="24"/>
  <c r="J39" i="24"/>
  <c r="K39" i="24"/>
  <c r="H45" i="24"/>
  <c r="F45" i="24"/>
  <c r="D45" i="24"/>
  <c r="J45" i="24"/>
  <c r="K45" i="24"/>
  <c r="K79" i="24" l="1"/>
  <c r="K78" i="24"/>
  <c r="I82" i="24"/>
  <c r="J78" i="24"/>
  <c r="I83" i="24" s="1"/>
  <c r="I81" i="24" l="1"/>
</calcChain>
</file>

<file path=xl/sharedStrings.xml><?xml version="1.0" encoding="utf-8"?>
<sst xmlns="http://schemas.openxmlformats.org/spreadsheetml/2006/main" count="1914" uniqueCount="520">
  <si>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</si>
  <si>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</si>
  <si>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</si>
  <si>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</si>
  <si>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</si>
  <si>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</si>
  <si>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</si>
  <si>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</si>
  <si>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</si>
  <si>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</si>
  <si>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</si>
  <si>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</si>
  <si>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</si>
  <si>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 Wendel (10046)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</si>
  <si>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</si>
  <si>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</si>
  <si>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</si>
  <si>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</si>
  <si>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</si>
  <si>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</si>
  <si>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</si>
  <si>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</si>
  <si>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</si>
  <si>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</si>
  <si>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</si>
  <si>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</si>
  <si>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</si>
  <si>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</si>
  <si>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</si>
  <si>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</si>
  <si>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</si>
  <si>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</si>
  <si>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</si>
  <si>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</si>
  <si>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</si>
  <si>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</si>
  <si>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</si>
  <si>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</si>
  <si>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</si>
  <si>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</si>
  <si>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</si>
  <si>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</si>
  <si>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</si>
  <si>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</si>
  <si>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</si>
  <si>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</si>
  <si>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</si>
  <si>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</si>
  <si>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</si>
  <si>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</si>
  <si>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</si>
  <si>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</si>
  <si>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</si>
  <si>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</si>
  <si>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</si>
  <si>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</si>
  <si>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</si>
  <si>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</si>
  <si>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</si>
  <si>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</si>
  <si>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</si>
  <si>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</si>
  <si>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</si>
  <si>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</si>
  <si>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</si>
  <si>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</si>
  <si>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</si>
  <si>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</si>
  <si>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</si>
  <si>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</si>
  <si>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</si>
  <si>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</si>
  <si>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</si>
  <si>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</si>
  <si>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</si>
  <si>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</si>
  <si>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</si>
  <si>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</si>
  <si>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</si>
  <si>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</si>
  <si>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</si>
  <si>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</si>
  <si>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</si>
  <si>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</si>
  <si>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</si>
  <si>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</si>
  <si>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</si>
  <si>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</si>
  <si>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</si>
  <si>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</si>
  <si>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</si>
  <si>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</si>
  <si>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 Wendel (10046);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</si>
  <si>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</si>
  <si>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</si>
  <si>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</si>
  <si>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</si>
  <si>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</si>
  <si>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</si>
  <si>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</si>
  <si>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</si>
  <si>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</si>
  <si>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</si>
  <si>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</si>
  <si>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</si>
  <si>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</si>
  <si>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</si>
  <si>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</si>
  <si>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</si>
  <si>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</si>
  <si>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</si>
  <si>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</si>
  <si>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</si>
  <si>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</si>
  <si>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</si>
  <si>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</si>
  <si>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</si>
  <si>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</si>
  <si>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</si>
  <si>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</si>
  <si>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</si>
  <si>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</si>
  <si>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</si>
  <si>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</si>
  <si>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</si>
  <si>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</si>
  <si>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</si>
  <si>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</si>
  <si>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</si>
  <si>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</si>
  <si>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</si>
  <si>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</si>
  <si>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</si>
  <si>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</si>
  <si>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</si>
  <si>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</si>
  <si>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</si>
  <si>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</si>
  <si>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</si>
  <si>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</si>
  <si>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</si>
  <si>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</si>
  <si>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</si>
  <si>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</si>
  <si>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</si>
  <si>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</si>
  <si>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</si>
  <si>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</si>
  <si>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</si>
  <si>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</si>
  <si>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</si>
  <si>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</si>
  <si>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</si>
  <si>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</si>
  <si>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</si>
  <si>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</si>
  <si>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</si>
  <si>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</si>
  <si>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</si>
  <si>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</si>
  <si>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</si>
  <si>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</si>
  <si>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</si>
  <si>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</si>
  <si>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</si>
  <si>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</si>
  <si>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</si>
  <si>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</si>
  <si>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</si>
  <si>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</si>
  <si>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</si>
  <si>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</si>
  <si>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</si>
  <si>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</si>
  <si>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</si>
  <si>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</si>
  <si>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</si>
  <si>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</si>
  <si>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</si>
  <si>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</si>
  <si>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</si>
  <si>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</si>
  <si>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</si>
  <si>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 Wendel (10046)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</si>
  <si>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</si>
  <si>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</si>
  <si>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</si>
  <si>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</si>
  <si>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</si>
  <si>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</si>
  <si>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</si>
  <si>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</si>
  <si>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</si>
  <si>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</si>
  <si>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</si>
  <si>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</si>
  <si>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</si>
  <si>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</si>
  <si>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</si>
  <si>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</si>
  <si>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</si>
  <si>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</si>
  <si>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</si>
  <si>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</si>
  <si>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</si>
  <si>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</si>
  <si>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</si>
  <si>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</si>
  <si>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</si>
  <si>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</si>
  <si>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</si>
  <si>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</si>
  <si>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</si>
  <si>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</si>
  <si>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</si>
  <si>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</si>
  <si>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</si>
  <si>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</si>
  <si>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</si>
  <si>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</si>
  <si>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</si>
  <si>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</si>
  <si>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</si>
  <si>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</si>
  <si>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</si>
  <si>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</si>
  <si>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</si>
  <si>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</si>
  <si>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</si>
  <si>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</si>
  <si>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</si>
  <si>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</si>
  <si>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</si>
  <si>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</si>
  <si>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</si>
  <si>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</si>
  <si>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</si>
  <si>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</si>
  <si>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</si>
  <si>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</si>
  <si>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</si>
  <si>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</si>
  <si>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</si>
  <si>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</si>
  <si>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</si>
  <si>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</si>
  <si>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</si>
  <si>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</si>
  <si>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</si>
  <si>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</si>
  <si>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</si>
  <si>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</si>
  <si>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</si>
  <si>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</si>
  <si>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</si>
  <si>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</si>
  <si>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</si>
  <si>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</si>
  <si>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</si>
  <si>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</si>
  <si>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</si>
  <si>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</si>
  <si>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</si>
  <si>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</si>
  <si>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</si>
  <si>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</si>
  <si>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</si>
  <si>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</si>
  <si>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</si>
  <si>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</si>
  <si>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</si>
  <si>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</si>
  <si>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</si>
  <si>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</si>
  <si>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</si>
  <si>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</si>
  <si>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</si>
  <si>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</si>
  <si>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</si>
  <si>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</si>
  <si>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</si>
  <si>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</si>
  <si>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</si>
  <si>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</si>
  <si>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</si>
  <si>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</si>
  <si>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</si>
  <si>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</si>
  <si>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</si>
  <si>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</si>
  <si>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</si>
  <si>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</si>
  <si>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</si>
  <si>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</si>
  <si>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</si>
  <si>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</si>
  <si>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</si>
  <si>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</si>
  <si>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</si>
  <si>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</si>
  <si>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</si>
  <si>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</si>
  <si>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</si>
  <si>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</si>
  <si>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</si>
  <si>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</si>
  <si>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</si>
  <si>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</si>
  <si>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</si>
  <si>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</si>
  <si>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</si>
  <si>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</si>
  <si>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</si>
  <si>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</si>
  <si>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</si>
  <si>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</si>
  <si>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</si>
  <si>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</si>
  <si>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</si>
  <si>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</si>
  <si>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</si>
  <si>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</si>
  <si>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</si>
  <si>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</si>
  <si>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</si>
  <si>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</si>
  <si>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</si>
  <si>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</si>
  <si>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</si>
  <si>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</si>
  <si>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</si>
  <si>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</si>
  <si>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</si>
  <si>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</si>
  <si>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</si>
  <si>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</si>
  <si>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</si>
  <si>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</si>
  <si>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</si>
  <si>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</si>
  <si>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</si>
  <si>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</si>
  <si>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</si>
  <si>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</si>
  <si>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</si>
  <si>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</si>
  <si>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</si>
  <si>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</si>
  <si>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</si>
  <si>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</si>
  <si>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</si>
  <si>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</si>
  <si>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</si>
  <si>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</si>
  <si>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</si>
  <si>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</si>
  <si>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</si>
  <si>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</si>
  <si>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</si>
  <si>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</si>
  <si>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</si>
  <si>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</si>
  <si>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</si>
  <si>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</si>
  <si>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</si>
  <si>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</si>
  <si>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</si>
  <si>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</si>
  <si>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</si>
  <si>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</si>
  <si>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</si>
  <si>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</si>
  <si>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</si>
  <si>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 Wendel (10046);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</si>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</sst>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{FA068A94-5FA8-4FB1-899F-866CAD9767B0}</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199A-4429-B974-F8318F05FE7E}"/>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{CA4370ED-CB67-4E1D-9A25-2F6EB04C70A8}</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199A-4429-B974-F8318F05FE7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{567B5328-2794-4E52-B173-802F68CD9FD1}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99A-4429-B974-F8318F05FE7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{DD6B63E9-1E72-4697-A932-D50B3BBC33D0}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99A-4429-B974-F8318F05FE7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1.3602457218078103</c:v>
                </c:pt>
                <c:pt idx="1">
                  <c:v>-0.20180321762601858</c:v>
                </c:pt>
                <c:pt idx="2">
                  <c:v>1.1186464311118853</c:v>
                </c:pt>
                <c:pt idx="3">
                  <c:v>1.0875687030768</c:v>
                </c:pt>
              </c:numCache>
            </c:numRef>
          </c:val>
          <c:extLst>
            <c:ext xmlns:c16="http://schemas.microsoft.com/office/drawing/2014/chart" uri="{C3380CC4-5D6E-409C-BE32-E72D297353CC}">
              <c16:uniqueId val="{00000004-199A-4429-B974-F8318F05FE7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{19A18B25-28C9-4514-A4A9-A22379F70028}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99A-4429-B974-F8318F05FE7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{A071B178-5AF6-47ED-AE32-F8D02B6392AE}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99A-4429-B974-F8318F05FE7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{19F686AE-686D-4B4F-B892-9B9CA6A76AF8}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99A-4429-B974-F8318F05FE7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{83657274-00D3-43A9-935D-C08E2BEE1BA5}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99A-4429-B974-F8318F05FE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99A-4429-B974-F8318F05FE7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99A-4429-B974-F8318F05FE7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{70A2B3AB-6704-4C98-992B-947B2D3E3DA9}</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BA72-4AD0-9E6B-ECE86A46F4E7}"/>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{528F9EF0-A85C-4E48-BAFB-9550973593A6}</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BA72-4AD0-9E6B-ECE86A46F4E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{1D9FA579-4F7C-49FC-BBFA-D3278B2283CD}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A72-4AD0-9E6B-ECE86A46F4E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{984B285D-5FA1-4C18-A4C3-62778CFC8759}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A72-4AD0-9E6B-ECE86A46F4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-3.853348297792742</c:v>
                </c:pt>
                <c:pt idx="1">
                  <c:v>-4.2268774619623501</c:v>
                </c:pt>
                <c:pt idx="2">
                  <c:v>-2.7637010795899166</c:v>
                </c:pt>
                <c:pt idx="3">
                  <c:v>-2.8655893304673015</c:v>
                </c:pt>
              </c:numCache>
            </c:numRef>
          </c:val>
          <c:extLst>
            <c:ext xmlns:c16="http://schemas.microsoft.com/office/drawing/2014/chart" uri="{C3380CC4-5D6E-409C-BE32-E72D297353CC}">
              <c16:uniqueId val="{00000004-BA72-4AD0-9E6B-ECE86A46F4E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{EC054CDB-F8DD-4BB1-8AE6-507635C90D62}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A72-4AD0-9E6B-ECE86A46F4E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{A810EB62-8EB0-42EE-A0C8-6D33C84B845A}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A72-4AD0-9E6B-ECE86A46F4E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{6CA85306-96CA-42CA-875A-15EDE2534642}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A72-4AD0-9E6B-ECE86A46F4E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{A3EB4DB8-F322-40B2-848D-541306E0E0BD}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A72-4AD0-9E6B-ECE86A46F4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A72-4AD0-9E6B-ECE86A46F4E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A72-4AD0-9E6B-ECE86A46F4E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{8F9859F8-BD12-4959-B2EA-330E44D951AE}</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07DE-44B3-BB60-3B532DD86289}"/>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{B1885964-A012-4C68-93AD-95C9334316F4}</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07DE-44B3-BB60-3B532DD86289}"/>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{25CF30D7-01F7-4035-B35F-284C6C31A3B4}</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07DE-44B3-BB60-3B532DD86289}"/>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{7E20EBF4-9749-4B17-9722-DF83E2168E8C}</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07DE-44B3-BB60-3B532DD86289}"/>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{3D126B9B-47B3-47AD-A637-573AA11AA29E}</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07DE-44B3-BB60-3B532DD86289}"/>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{572367CE-25BC-4A0B-A58F-09C01DBC9468}</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07DE-44B3-BB60-3B532DD86289}"/>
                </c:ext>
              </c:extLst>
            </c:dLbl>
            <c:dLbl>
              <c:idx val="6"/>
              <c:tx>
                <c:strRef>
                  <c:f>Daten_Diagramme!$D$20</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{E8BC5604-642E-4C45-9AEE-7D4F0E9568F7}</c15:txfldGUID>
                      <c15:f>Daten_Diagramme!$D$20</c15:f>
                      <c15:dlblFieldTableCache>
                        <c:ptCount val="1"/>
                        <c:pt idx="0">
                          <c:v>-12.0</c:v>
                        </c:pt>
                      </c15:dlblFieldTableCache>
                    </c15:dlblFTEntry>
                  </c15:dlblFieldTable>
                  <c15:showDataLabelsRange val="0"/>
                </c:ext>
                <c:ext xmlns:c16="http://schemas.microsoft.com/office/drawing/2014/chart" uri="{C3380CC4-5D6E-409C-BE32-E72D297353CC}">
                  <c16:uniqueId val="{00000006-07DE-44B3-BB60-3B532DD86289}"/>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{291D50DE-0D3C-45F7-B3A0-17A2BFD1D66A}</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07DE-44B3-BB60-3B532DD86289}"/>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{A7FB686B-FD5F-4527-A600-BA9537663B30}</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07DE-44B3-BB60-3B532DD86289}"/>
                </c:ext>
              </c:extLst>
            </c:dLbl>
            <c:dLbl>
              <c:idx val="9"/>
              <c:tx>
                <c:strRef>
                  <c:f>Daten_Diagramme!$D$23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{5EECA3F5-FC79-4BF6-9EBB-5620D5C6A3A8}</c15:txfldGUID>
                      <c15:f>Daten_Diagramme!$D$23</c15:f>
                      <c15:dlblFieldTableCache>
                        <c:ptCount val="1"/>
                        <c:pt idx="0">
                          <c:v>-0.5</c:v>
                        </c:pt>
                      </c15:dlblFieldTableCache>
                    </c15:dlblFTEntry>
                  </c15:dlblFieldTable>
                  <c15:showDataLabelsRange val="0"/>
                </c:ext>
                <c:ext xmlns:c16="http://schemas.microsoft.com/office/drawing/2014/chart" uri="{C3380CC4-5D6E-409C-BE32-E72D297353CC}">
                  <c16:uniqueId val="{00000009-07DE-44B3-BB60-3B532DD86289}"/>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{0F654799-1F2F-485C-86DB-B8F97974FFC6}</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07DE-44B3-BB60-3B532DD86289}"/>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{BFDED64D-4100-481F-BB53-C2EFBEEE2D6D}</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07DE-44B3-BB60-3B532DD86289}"/>
                </c:ext>
              </c:extLst>
            </c:dLbl>
            <c:dLbl>
              <c:idx val="12"/>
              <c:tx>
                <c:strRef>
                  <c:f>Daten_Diagramme!$D$26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{18C40FA4-4C7C-4E0D-8058-C97E54EEFD85}</c15:txfldGUID>
                      <c15:f>Daten_Diagramme!$D$26</c15:f>
                      <c15:dlblFieldTableCache>
                        <c:ptCount val="1"/>
                        <c:pt idx="0">
                          <c:v>-5.5</c:v>
                        </c:pt>
                      </c15:dlblFieldTableCache>
                    </c15:dlblFTEntry>
                  </c15:dlblFieldTable>
                  <c15:showDataLabelsRange val="0"/>
                </c:ext>
                <c:ext xmlns:c16="http://schemas.microsoft.com/office/drawing/2014/chart" uri="{C3380CC4-5D6E-409C-BE32-E72D297353CC}">
                  <c16:uniqueId val="{0000000C-07DE-44B3-BB60-3B532DD86289}"/>
                </c:ext>
              </c:extLst>
            </c:dLbl>
            <c:dLbl>
              <c:idx val="13"/>
              <c:tx>
                <c:strRef>
                  <c:f>Daten_Diagramme!$D$27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{189C1C51-579A-4473-BFB1-CD2F26A6B4C9}</c15:txfldGUID>
                      <c15:f>Daten_Diagramme!$D$27</c15:f>
                      <c15:dlblFieldTableCache>
                        <c:ptCount val="1"/>
                        <c:pt idx="0">
                          <c:v>1.1</c:v>
                        </c:pt>
                      </c15:dlblFieldTableCache>
                    </c15:dlblFTEntry>
                  </c15:dlblFieldTable>
                  <c15:showDataLabelsRange val="0"/>
                </c:ext>
                <c:ext xmlns:c16="http://schemas.microsoft.com/office/drawing/2014/chart" uri="{C3380CC4-5D6E-409C-BE32-E72D297353CC}">
                  <c16:uniqueId val="{0000000D-07DE-44B3-BB60-3B532DD86289}"/>
                </c:ext>
              </c:extLst>
            </c:dLbl>
            <c:dLbl>
              <c:idx val="14"/>
              <c:tx>
                <c:strRef>
                  <c:f>Daten_Diagramme!$D$28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{41145CC5-2D0F-4F21-B5DE-380CF96A7FC6}</c15:txfldGUID>
                      <c15:f>Daten_Diagramme!$D$28</c15:f>
                      <c15:dlblFieldTableCache>
                        <c:ptCount val="1"/>
                        <c:pt idx="0">
                          <c:v>0.0</c:v>
                        </c:pt>
                      </c15:dlblFieldTableCache>
                    </c15:dlblFTEntry>
                  </c15:dlblFieldTable>
                  <c15:showDataLabelsRange val="0"/>
                </c:ext>
                <c:ext xmlns:c16="http://schemas.microsoft.com/office/drawing/2014/chart" uri="{C3380CC4-5D6E-409C-BE32-E72D297353CC}">
                  <c16:uniqueId val="{0000000E-07DE-44B3-BB60-3B532DD86289}"/>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{5FBCCAC8-EE6A-4ABB-AE32-08A32D33D17C}</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07DE-44B3-BB60-3B532DD86289}"/>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{6BF623F8-0850-41F9-8A80-076DF2CECB6E}</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07DE-44B3-BB60-3B532DD86289}"/>
                </c:ext>
              </c:extLst>
            </c:dLbl>
            <c:dLbl>
              <c:idx val="17"/>
              <c:tx>
                <c:strRef>
                  <c:f>Daten_Diagramme!$D$31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{5D01DB65-0584-4732-B851-24330330EF6D}</c15:txfldGUID>
                      <c15:f>Daten_Diagramme!$D$31</c15:f>
                      <c15:dlblFieldTableCache>
                        <c:ptCount val="1"/>
                        <c:pt idx="0">
                          <c:v>4.2</c:v>
                        </c:pt>
                      </c15:dlblFieldTableCache>
                    </c15:dlblFTEntry>
                  </c15:dlblFieldTable>
                  <c15:showDataLabelsRange val="0"/>
                </c:ext>
                <c:ext xmlns:c16="http://schemas.microsoft.com/office/drawing/2014/chart" uri="{C3380CC4-5D6E-409C-BE32-E72D297353CC}">
                  <c16:uniqueId val="{00000011-07DE-44B3-BB60-3B532DD86289}"/>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{3F5864F3-575F-43B5-B424-6DDD2544A0A7}</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07DE-44B3-BB60-3B532DD86289}"/>
                </c:ext>
              </c:extLst>
            </c:dLbl>
            <c:dLbl>
              <c:idx val="19"/>
              <c:tx>
                <c:strRef>
                  <c:f>Daten_Diagramme!$D$33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{538577F5-9EBD-4113-980E-126AFD0D533B}</c15:txfldGUID>
                      <c15:f>Daten_Diagramme!$D$33</c15:f>
                      <c15:dlblFieldTableCache>
                        <c:ptCount val="1"/>
                        <c:pt idx="0">
                          <c:v>0.7</c:v>
                        </c:pt>
                      </c15:dlblFieldTableCache>
                    </c15:dlblFTEntry>
                  </c15:dlblFieldTable>
                  <c15:showDataLabelsRange val="0"/>
                </c:ext>
                <c:ext xmlns:c16="http://schemas.microsoft.com/office/drawing/2014/chart" uri="{C3380CC4-5D6E-409C-BE32-E72D297353CC}">
                  <c16:uniqueId val="{00000013-07DE-44B3-BB60-3B532DD86289}"/>
                </c:ext>
              </c:extLst>
            </c:dLbl>
            <c:dLbl>
              <c:idx val="20"/>
              <c:tx>
                <c:strRef>
                  <c:f>Daten_Diagramme!$D$34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{DF48FA83-9620-4A4D-AB2E-1E2958F7A10D}</c15:txfldGUID>
                      <c15:f>Daten_Diagramme!$D$34</c15:f>
                      <c15:dlblFieldTableCache>
                        <c:ptCount val="1"/>
                        <c:pt idx="0">
                          <c:v>-3.4</c:v>
                        </c:pt>
                      </c15:dlblFieldTableCache>
                    </c15:dlblFTEntry>
                  </c15:dlblFieldTable>
                  <c15:showDataLabelsRange val="0"/>
                </c:ext>
                <c:ext xmlns:c16="http://schemas.microsoft.com/office/drawing/2014/chart" uri="{C3380CC4-5D6E-409C-BE32-E72D297353CC}">
                  <c16:uniqueId val="{00000014-07DE-44B3-BB60-3B532DD8628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{3A3EFF49-AC7A-445B-AB91-AF634B75DD16}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7DE-44B3-BB60-3B532DD8628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{50A762A6-5477-4164-8561-F7EFE40473E1}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7DE-44B3-BB60-3B532DD86289}"/>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{18F98370-DE5F-4DDA-A3E1-7FABBF2F3F87}</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07DE-44B3-BB60-3B532DD86289}"/>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{E19BE862-11C6-46CE-81EF-2EB25DF04F6F}</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07DE-44B3-BB60-3B532DD86289}"/>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{E051FF3D-8196-40F3-9AC9-D8D4A9481EAD}</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07DE-44B3-BB60-3B532DD8628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{FFA49789-33F7-47D3-B309-527D938EDCEC}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7DE-44B3-BB60-3B532DD8628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{1A8B3966-5AD2-4779-A291-D41FD5AFA994}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7DE-44B3-BB60-3B532DD8628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{F621081F-9D20-4411-A6DF-C6EFEF9E8B73}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7DE-44B3-BB60-3B532DD8628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{2751A1DA-2E08-42B8-9156-12A7A1352B98}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7DE-44B3-BB60-3B532DD8628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{575B5339-03A2-4775-A98A-F8041F0A213A}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7DE-44B3-BB60-3B532DD86289}"/>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{D513AAEA-5BB9-4EE6-9B7A-A084FD2868AA}</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07DE-44B3-BB60-3B532DD862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1.3602457218078103</c:v>
                </c:pt>
                <c:pt idx="1">
                  <c:v>0</c:v>
                </c:pt>
                <c:pt idx="2">
                  <c:v>0</c:v>
                </c:pt>
                <c:pt idx="3">
                  <c:v>1.808252427184466</c:v>
                </c:pt>
                <c:pt idx="4">
                  <c:v>4.2692939244663384</c:v>
                </c:pt>
                <c:pt idx="5">
                  <c:v>1.5533625730994152</c:v>
                </c:pt>
                <c:pt idx="6">
                  <c:v>-12.048192771084338</c:v>
                </c:pt>
                <c:pt idx="7">
                  <c:v>0</c:v>
                </c:pt>
                <c:pt idx="8">
                  <c:v>-2.1282553906468777</c:v>
                </c:pt>
                <c:pt idx="9">
                  <c:v>-0.51150895140664965</c:v>
                </c:pt>
                <c:pt idx="10">
                  <c:v>-0.33726812816188873</c:v>
                </c:pt>
                <c:pt idx="11">
                  <c:v>0</c:v>
                </c:pt>
                <c:pt idx="12">
                  <c:v>-5.4773082942097027</c:v>
                </c:pt>
                <c:pt idx="13">
                  <c:v>1.0917030567685591</c:v>
                </c:pt>
                <c:pt idx="14">
                  <c:v>0</c:v>
                </c:pt>
                <c:pt idx="15">
                  <c:v>0</c:v>
                </c:pt>
                <c:pt idx="16">
                  <c:v>2.3821853961677886</c:v>
                </c:pt>
                <c:pt idx="17">
                  <c:v>4.1528239202657806</c:v>
                </c:pt>
                <c:pt idx="18">
                  <c:v>2.945736434108527</c:v>
                </c:pt>
                <c:pt idx="19">
                  <c:v>0.72916666666666663</c:v>
                </c:pt>
                <c:pt idx="20">
                  <c:v>-3.4188034188034186</c:v>
                </c:pt>
                <c:pt idx="21">
                  <c:v>0</c:v>
                </c:pt>
                <c:pt idx="23">
                  <c:v>0</c:v>
                </c:pt>
                <c:pt idx="24">
                  <c:v>0</c:v>
                </c:pt>
                <c:pt idx="25">
                  <c:v>0.9699094361671049</c:v>
                </c:pt>
              </c:numCache>
            </c:numRef>
          </c:val>
          <c:extLst>
            <c:ext xmlns:c16="http://schemas.microsoft.com/office/drawing/2014/chart" uri="{C3380CC4-5D6E-409C-BE32-E72D297353CC}">
              <c16:uniqueId val="{00000020-07DE-44B3-BB60-3B532DD8628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{AD70F9F7-382E-4E07-A62F-31119E14FB12}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7DE-44B3-BB60-3B532DD8628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{8A7FBE3F-CBB1-477C-876E-DA4C048E3F8F}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7DE-44B3-BB60-3B532DD8628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{9D4BCA76-AE9F-46CD-8EFA-8DB0624AADC8}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7DE-44B3-BB60-3B532DD8628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{010794A0-0F11-45EB-94C7-8551B00BA717}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7DE-44B3-BB60-3B532DD8628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{B805A88A-94E9-4B2A-81C5-ACF4EF3BEBEB}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7DE-44B3-BB60-3B532DD8628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{EB8A72D1-6F39-409D-8CD8-373050677DED}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7DE-44B3-BB60-3B532DD8628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{BC458D97-4423-47CA-B753-AA2F5BCA233C}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7DE-44B3-BB60-3B532DD8628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{5B8AD63C-6938-476B-A765-588E5CDCAB7D}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7DE-44B3-BB60-3B532DD8628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{9321BED0-CD99-4D89-BBCD-FBC49A1FF48F}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7DE-44B3-BB60-3B532DD8628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{E770153C-3CEE-40C8-A42B-C064A287C3E9}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7DE-44B3-BB60-3B532DD8628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{5E6D131D-F044-4E53-8AB0-A37AFC1767EB}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7DE-44B3-BB60-3B532DD8628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{F8CD1396-FAF2-45E9-B702-CE27372599EA}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7DE-44B3-BB60-3B532DD8628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{CA0B4657-BBBC-4C13-9E4A-F9F478BF84D9}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7DE-44B3-BB60-3B532DD8628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{91564C5F-B667-4AFD-A35F-B65BAE2D5C2E}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7DE-44B3-BB60-3B532DD8628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{3C99B6CC-9CF5-42D8-82FA-2D5D087AE6ED}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7DE-44B3-BB60-3B532DD8628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{F899734F-7721-468F-A99C-8E42760A08CF}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7DE-44B3-BB60-3B532DD8628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{8969B03A-790F-4A62-876F-0253305DE85C}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7DE-44B3-BB60-3B532DD8628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{C8134F8B-A6AE-477D-9D8A-6B9928CCE30D}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7DE-44B3-BB60-3B532DD8628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{60DA137A-50DA-409F-AB64-DE658D7A571D}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7DE-44B3-BB60-3B532DD8628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{119065C8-3FD3-4C3F-83EB-51197FBF9957}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7DE-44B3-BB60-3B532DD8628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{187EFC50-C77B-45AF-B97B-3B24306B481F}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7DE-44B3-BB60-3B532DD8628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{44F1BDDB-9520-4256-9E29-B2BEEB2BFA5C}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7DE-44B3-BB60-3B532DD8628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{EBAFCEE1-62AB-4CAD-992A-205DB9CA4300}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7DE-44B3-BB60-3B532DD8628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{BF789CC1-6670-47B9-9C19-7558D1669C0D}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7DE-44B3-BB60-3B532DD8628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{34045DE5-3902-4691-B007-E21352171533}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7DE-44B3-BB60-3B532DD8628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{8890AE5F-4532-46B2-8559-91C972016A76}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7DE-44B3-BB60-3B532DD8628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{07FCA894-3C28-4BD4-ACC1-1DDF64D17CFD}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7DE-44B3-BB60-3B532DD8628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{91DD607C-6A88-449D-93A6-E4B4A1D2AF8C}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7DE-44B3-BB60-3B532DD8628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{57905654-40C7-4CF3-AF76-26D160DAC8B7}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7DE-44B3-BB60-3B532DD8628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{E5A21BC3-32AE-4955-8F31-BC69D9C2B83F}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7DE-44B3-BB60-3B532DD8628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{8EDA027C-2E14-4604-A609-809310B4E4E6}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7DE-44B3-BB60-3B532DD8628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{3BAB4388-7DEF-4261-A45E-EE8B3FBF3BD4}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7DE-44B3-BB60-3B532DD862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07DE-44B3-BB60-3B532DD8628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07DE-44B3-BB60-3B532DD8628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{E1DEE914-DB36-4302-B881-E222EC5DC4E9}</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008F-406E-87B5-9FBE65440D48}"/>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{4F9C627E-DC58-4C16-B288-8B6B74F9D641}</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008F-406E-87B5-9FBE65440D48}"/>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{1E9C832F-0CF8-4FE2-A240-EBDAF1960892}</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008F-406E-87B5-9FBE65440D48}"/>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{143C13F8-32C5-4E95-B566-EFE9E5409B41}</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008F-406E-87B5-9FBE65440D48}"/>
                </c:ext>
              </c:extLst>
            </c:dLbl>
            <c:dLbl>
              <c:idx val="4"/>
              <c:tx>
                <c:strRef>
                  <c:f>Daten_Diagramme!$E$18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{EA6CD738-A02A-4CA9-A3A5-F5178D6FE6E5}</c15:txfldGUID>
                      <c15:f>Daten_Diagramme!$E$18</c15:f>
                      <c15:dlblFieldTableCache>
                        <c:ptCount val="1"/>
                        <c:pt idx="0">
                          <c:v>1.1</c:v>
                        </c:pt>
                      </c15:dlblFieldTableCache>
                    </c15:dlblFTEntry>
                  </c15:dlblFieldTable>
                  <c15:showDataLabelsRange val="0"/>
                </c:ext>
                <c:ext xmlns:c16="http://schemas.microsoft.com/office/drawing/2014/chart" uri="{C3380CC4-5D6E-409C-BE32-E72D297353CC}">
                  <c16:uniqueId val="{00000004-008F-406E-87B5-9FBE65440D48}"/>
                </c:ext>
              </c:extLst>
            </c:dLbl>
            <c:dLbl>
              <c:idx val="5"/>
              <c:tx>
                <c:strRef>
                  <c:f>Daten_Diagramme!$E$19</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{B92B0E94-30B9-455F-B9CE-123C91C0C4CC}</c15:txfldGUID>
                      <c15:f>Daten_Diagramme!$E$19</c15:f>
                      <c15:dlblFieldTableCache>
                        <c:ptCount val="1"/>
                        <c:pt idx="0">
                          <c:v>-10.1</c:v>
                        </c:pt>
                      </c15:dlblFieldTableCache>
                    </c15:dlblFTEntry>
                  </c15:dlblFieldTable>
                  <c15:showDataLabelsRange val="0"/>
                </c:ext>
                <c:ext xmlns:c16="http://schemas.microsoft.com/office/drawing/2014/chart" uri="{C3380CC4-5D6E-409C-BE32-E72D297353CC}">
                  <c16:uniqueId val="{00000005-008F-406E-87B5-9FBE65440D48}"/>
                </c:ext>
              </c:extLst>
            </c:dLbl>
            <c:dLbl>
              <c:idx val="6"/>
              <c:tx>
                <c:strRef>
                  <c:f>Daten_Diagramme!$E$20</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{B8F7FF87-D829-499F-B36D-D2FBA519C037}</c15:txfldGUID>
                      <c15:f>Daten_Diagramme!$E$20</c15:f>
                      <c15:dlblFieldTableCache>
                        <c:ptCount val="1"/>
                        <c:pt idx="0">
                          <c:v>-15.9</c:v>
                        </c:pt>
                      </c15:dlblFieldTableCache>
                    </c15:dlblFTEntry>
                  </c15:dlblFieldTable>
                  <c15:showDataLabelsRange val="0"/>
                </c:ext>
                <c:ext xmlns:c16="http://schemas.microsoft.com/office/drawing/2014/chart" uri="{C3380CC4-5D6E-409C-BE32-E72D297353CC}">
                  <c16:uniqueId val="{00000006-008F-406E-87B5-9FBE65440D48}"/>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{76EEE750-2AFC-4115-9533-069B0018E660}</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008F-406E-87B5-9FBE65440D48}"/>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{A6236BA8-6FBF-4E2E-AD51-2E4F0036D73B}</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008F-406E-87B5-9FBE65440D48}"/>
                </c:ext>
              </c:extLst>
            </c:dLbl>
            <c:dLbl>
              <c:idx val="9"/>
              <c:tx>
                <c:strRef>
                  <c:f>Daten_Diagramme!$E$23</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{338A30C3-C6A8-43DE-97B1-A86E53F6C751}</c15:txfldGUID>
                      <c15:f>Daten_Diagramme!$E$23</c15:f>
                      <c15:dlblFieldTableCache>
                        <c:ptCount val="1"/>
                        <c:pt idx="0">
                          <c:v>-9.2</c:v>
                        </c:pt>
                      </c15:dlblFieldTableCache>
                    </c15:dlblFTEntry>
                  </c15:dlblFieldTable>
                  <c15:showDataLabelsRange val="0"/>
                </c:ext>
                <c:ext xmlns:c16="http://schemas.microsoft.com/office/drawing/2014/chart" uri="{C3380CC4-5D6E-409C-BE32-E72D297353CC}">
                  <c16:uniqueId val="{00000009-008F-406E-87B5-9FBE65440D48}"/>
                </c:ext>
              </c:extLst>
            </c:dLbl>
            <c:dLbl>
              <c:idx val="10"/>
              <c:tx>
                <c:strRef>
                  <c:f>Daten_Diagramme!$E$24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{0823D5BE-39CD-4D21-AF04-0EAC6B619759}</c15:txfldGUID>
                      <c15:f>Daten_Diagramme!$E$24</c15:f>
                      <c15:dlblFieldTableCache>
                        <c:ptCount val="1"/>
                        <c:pt idx="0">
                          <c:v>-7.8</c:v>
                        </c:pt>
                      </c15:dlblFieldTableCache>
                    </c15:dlblFTEntry>
                  </c15:dlblFieldTable>
                  <c15:showDataLabelsRange val="0"/>
                </c:ext>
                <c:ext xmlns:c16="http://schemas.microsoft.com/office/drawing/2014/chart" uri="{C3380CC4-5D6E-409C-BE32-E72D297353CC}">
                  <c16:uniqueId val="{0000000A-008F-406E-87B5-9FBE65440D48}"/>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{FC4EFA18-822E-46E5-882F-CDCB5EB87BB9}</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008F-406E-87B5-9FBE65440D48}"/>
                </c:ext>
              </c:extLst>
            </c:dLbl>
            <c:dLbl>
              <c:idx val="12"/>
              <c:tx>
                <c:strRef>
                  <c:f>Daten_Diagramme!$E$26</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{0A513595-2679-4E8C-806D-95AC322F611C}</c15:txfldGUID>
                      <c15:f>Daten_Diagramme!$E$26</c15:f>
                      <c15:dlblFieldTableCache>
                        <c:ptCount val="1"/>
                        <c:pt idx="0">
                          <c:v>-13.7</c:v>
                        </c:pt>
                      </c15:dlblFieldTableCache>
                    </c15:dlblFTEntry>
                  </c15:dlblFieldTable>
                  <c15:showDataLabelsRange val="0"/>
                </c:ext>
                <c:ext xmlns:c16="http://schemas.microsoft.com/office/drawing/2014/chart" uri="{C3380CC4-5D6E-409C-BE32-E72D297353CC}">
                  <c16:uniqueId val="{0000000C-008F-406E-87B5-9FBE65440D48}"/>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{728FF590-516A-439B-A4F8-545D1D258C49}</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008F-406E-87B5-9FBE65440D48}"/>
                </c:ext>
              </c:extLst>
            </c:dLbl>
            <c:dLbl>
              <c:idx val="14"/>
              <c:tx>
                <c:strRef>
                  <c:f>Daten_Diagramme!$E$28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{2F5F5AFA-87EF-41DA-96A1-D7F9A886798A}</c15:txfldGUID>
                      <c15:f>Daten_Diagramme!$E$28</c15:f>
                      <c15:dlblFieldTableCache>
                        <c:ptCount val="1"/>
                        <c:pt idx="0">
                          <c:v>-10.0</c:v>
                        </c:pt>
                      </c15:dlblFieldTableCache>
                    </c15:dlblFTEntry>
                  </c15:dlblFieldTable>
                  <c15:showDataLabelsRange val="0"/>
                </c:ext>
                <c:ext xmlns:c16="http://schemas.microsoft.com/office/drawing/2014/chart" uri="{C3380CC4-5D6E-409C-BE32-E72D297353CC}">
                  <c16:uniqueId val="{0000000E-008F-406E-87B5-9FBE65440D48}"/>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{62956015-DE71-4B8B-A516-398BB51DAE1D}</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008F-406E-87B5-9FBE65440D48}"/>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{EBF19070-EE6B-40DF-B5F4-3947FCB6A0A0}</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008F-406E-87B5-9FBE65440D48}"/>
                </c:ext>
              </c:extLst>
            </c:dLbl>
            <c:dLbl>
              <c:idx val="17"/>
              <c:tx>
                <c:strRef>
                  <c:f>Daten_Diagramme!$E$31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{58BB1D15-9148-4A1C-81F5-CEB1ABADA09E}</c15:txfldGUID>
                      <c15:f>Daten_Diagramme!$E$31</c15:f>
                      <c15:dlblFieldTableCache>
                        <c:ptCount val="1"/>
                        <c:pt idx="0">
                          <c:v>-5.6</c:v>
                        </c:pt>
                      </c15:dlblFieldTableCache>
                    </c15:dlblFTEntry>
                  </c15:dlblFieldTable>
                  <c15:showDataLabelsRange val="0"/>
                </c:ext>
                <c:ext xmlns:c16="http://schemas.microsoft.com/office/drawing/2014/chart" uri="{C3380CC4-5D6E-409C-BE32-E72D297353CC}">
                  <c16:uniqueId val="{00000011-008F-406E-87B5-9FBE65440D48}"/>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{2FEB9B67-DFED-4F2D-B839-A4AB11C03687}</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008F-406E-87B5-9FBE65440D48}"/>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{113A98ED-1ABB-4725-9FAA-FCCC719A7178}</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008F-406E-87B5-9FBE65440D48}"/>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{8C626EAC-CE3C-4142-BDA4-6F7EB576A500}</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008F-406E-87B5-9FBE65440D4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{BFC9B383-8F9A-4FB0-BD1C-E15EB64C829D}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08F-406E-87B5-9FBE65440D4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{7C2B40F8-0A20-453D-BC0E-AEDCFD64F920}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08F-406E-87B5-9FBE65440D48}"/>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{AE23FCE9-7655-4689-B651-471EA58F10A6}</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008F-406E-87B5-9FBE65440D48}"/>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{71EE12FF-F559-4C48-B065-15C2E2330B93}</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008F-406E-87B5-9FBE65440D48}"/>
                </c:ext>
              </c:extLst>
            </c:dLbl>
            <c:dLbl>
              <c:idx val="25"/>
              <c:tx>
                <c:strRef>
                  <c:f>Daten_Diagramme!$E$39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{54C7EAE4-AEA8-405B-940E-C7A21A535DAC}</c15:txfldGUID>
                      <c15:f>Daten_Diagramme!$E$39</c15:f>
                      <c15:dlblFieldTableCache>
                        <c:ptCount val="1"/>
                        <c:pt idx="0">
                          <c:v>-3.9</c:v>
                        </c:pt>
                      </c15:dlblFieldTableCache>
                    </c15:dlblFTEntry>
                  </c15:dlblFieldTable>
                  <c15:showDataLabelsRange val="0"/>
                </c:ext>
                <c:ext xmlns:c16="http://schemas.microsoft.com/office/drawing/2014/chart" uri="{C3380CC4-5D6E-409C-BE32-E72D297353CC}">
                  <c16:uniqueId val="{00000019-008F-406E-87B5-9FBE65440D4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{17304D65-A567-4008-9AF7-2A13BC462DD1}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08F-406E-87B5-9FBE65440D4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{1B5C49F9-9456-4923-9961-D80A77FF61D8}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08F-406E-87B5-9FBE65440D4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{626F1946-A96E-49C0-9A4A-BDC5C51BFF68}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08F-406E-87B5-9FBE65440D4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{211D534E-94F9-4BE2-856E-F25FE4A65EF7}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08F-406E-87B5-9FBE65440D4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{60B2969C-3976-4583-969A-8B236570B185}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08F-406E-87B5-9FBE65440D48}"/>
                </c:ext>
              </c:extLst>
            </c:dLbl>
            <c:dLbl>
              <c:idx val="31"/>
              <c:tx>
                <c:strRef>
                  <c:f>Daten_Diagramme!$E$45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{299069DD-1655-4615-B363-A0018F5429B5}</c15:txfldGUID>
                      <c15:f>Daten_Diagramme!$E$45</c15:f>
                      <c15:dlblFieldTableCache>
                        <c:ptCount val="1"/>
                        <c:pt idx="0">
                          <c:v>-3.9</c:v>
                        </c:pt>
                      </c15:dlblFieldTableCache>
                    </c15:dlblFTEntry>
                  </c15:dlblFieldTable>
                  <c15:showDataLabelsRange val="0"/>
                </c:ext>
                <c:ext xmlns:c16="http://schemas.microsoft.com/office/drawing/2014/chart" uri="{C3380CC4-5D6E-409C-BE32-E72D297353CC}">
                  <c16:uniqueId val="{0000001F-008F-406E-87B5-9FBE65440D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-3.853348297792742</c:v>
                </c:pt>
                <c:pt idx="1">
                  <c:v>0</c:v>
                </c:pt>
                <c:pt idx="2">
                  <c:v>0</c:v>
                </c:pt>
                <c:pt idx="3">
                  <c:v>-5.2048726467331115</c:v>
                </c:pt>
                <c:pt idx="4">
                  <c:v>1.075268817204301</c:v>
                </c:pt>
                <c:pt idx="5">
                  <c:v>-10.130718954248366</c:v>
                </c:pt>
                <c:pt idx="6">
                  <c:v>-15.909090909090908</c:v>
                </c:pt>
                <c:pt idx="7">
                  <c:v>0</c:v>
                </c:pt>
                <c:pt idx="8">
                  <c:v>-1.4950166112956811</c:v>
                </c:pt>
                <c:pt idx="9">
                  <c:v>-9.1891891891891895</c:v>
                </c:pt>
                <c:pt idx="10">
                  <c:v>-7.7912254160363084</c:v>
                </c:pt>
                <c:pt idx="11">
                  <c:v>0</c:v>
                </c:pt>
                <c:pt idx="12">
                  <c:v>-13.675213675213675</c:v>
                </c:pt>
                <c:pt idx="13">
                  <c:v>1.6701461377870563</c:v>
                </c:pt>
                <c:pt idx="14">
                  <c:v>-9.9706744868035191</c:v>
                </c:pt>
                <c:pt idx="15">
                  <c:v>0</c:v>
                </c:pt>
                <c:pt idx="16">
                  <c:v>1.0830324909747293</c:v>
                </c:pt>
                <c:pt idx="17">
                  <c:v>-5.6</c:v>
                </c:pt>
                <c:pt idx="18">
                  <c:v>-1.9784172661870503</c:v>
                </c:pt>
                <c:pt idx="19">
                  <c:v>0</c:v>
                </c:pt>
                <c:pt idx="20">
                  <c:v>-2.3928215353938187</c:v>
                </c:pt>
                <c:pt idx="21">
                  <c:v>0</c:v>
                </c:pt>
                <c:pt idx="23">
                  <c:v>0</c:v>
                </c:pt>
                <c:pt idx="24">
                  <c:v>0</c:v>
                </c:pt>
                <c:pt idx="25">
                  <c:v>-3.8771476357001671</c:v>
                </c:pt>
              </c:numCache>
            </c:numRef>
          </c:val>
          <c:extLst>
            <c:ext xmlns:c16="http://schemas.microsoft.com/office/drawing/2014/chart" uri="{C3380CC4-5D6E-409C-BE32-E72D297353CC}">
              <c16:uniqueId val="{00000020-008F-406E-87B5-9FBE65440D4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{83B8A854-8DEF-4D63-8C5E-894A6FE3E64D}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08F-406E-87B5-9FBE65440D4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{B1FC0034-B71F-4551-B8E0-D009E83E4D16}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08F-406E-87B5-9FBE65440D4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{F5C51E87-0F5B-4621-90ED-5CAB07B21663}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08F-406E-87B5-9FBE65440D4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{747C9085-75C7-4A79-A5FF-36FF26D93DA8}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08F-406E-87B5-9FBE65440D4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{6929B4C5-6850-4418-B141-C0D03EC32692}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08F-406E-87B5-9FBE65440D4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{2561A67A-05B8-48A7-97A3-E65512502836}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08F-406E-87B5-9FBE65440D4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{378100B6-D358-400A-B20A-6D39C25D1AA4}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08F-406E-87B5-9FBE65440D4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{A7F578B3-82C2-49BD-A366-B3B95F8A2CC8}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08F-406E-87B5-9FBE65440D4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{ED0B7738-223E-4DED-9C49-F20906049240}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08F-406E-87B5-9FBE65440D4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{C279E8FD-93DA-47B1-90C5-F5748A24A59D}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08F-406E-87B5-9FBE65440D4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{53DB5C1C-D989-4CEA-84F1-A2B52851C618}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08F-406E-87B5-9FBE65440D4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{3E6C8B8B-A78A-4695-963D-4F24729F7E3A}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08F-406E-87B5-9FBE65440D4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{0B902BB2-9F13-49D5-9397-1CE6D612D8F7}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08F-406E-87B5-9FBE65440D4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{073DD51F-9782-4FC3-97E4-06310AB118E9}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08F-406E-87B5-9FBE65440D4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{6D27D94D-5AA9-40EF-A422-C2D463C79734}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08F-406E-87B5-9FBE65440D4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{978784CF-24A9-4060-815F-19A290C3F693}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08F-406E-87B5-9FBE65440D4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{A6E94565-8B69-4AD9-858A-78720C90A120}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08F-406E-87B5-9FBE65440D4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{55B1C67E-9E47-463D-BDDB-BE351D54D257}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08F-406E-87B5-9FBE65440D4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{DE507A15-22B5-4FF2-99E7-53539AB2FC9C}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08F-406E-87B5-9FBE65440D4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{86F410E3-2E38-4C40-8C47-8295DAF033AA}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08F-406E-87B5-9FBE65440D4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{DC055E03-24C0-4410-BA73-721FD9F7F7F0}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08F-406E-87B5-9FBE65440D4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{220E03A8-6A5A-4AEC-BEAF-B91D39D4BA1D}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08F-406E-87B5-9FBE65440D4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{7421B7F2-AA4D-4E14-9CF8-6B25677E0D06}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08F-406E-87B5-9FBE65440D4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{1BBFD924-0197-49F5-B9DF-E6FDDB2469AD}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08F-406E-87B5-9FBE65440D4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{15DCE835-DF5B-4AF8-9FDE-37B283E8BBF4}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08F-406E-87B5-9FBE65440D4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{2960ABC5-4F8F-4DC9-B27F-754EA7B1796A}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08F-406E-87B5-9FBE65440D4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{7AC67B5B-F2E5-47D1-99FC-3A2262CB5C66}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08F-406E-87B5-9FBE65440D4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{68F4E2A1-EECD-43F6-8A91-156782D55517}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08F-406E-87B5-9FBE65440D4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{89A47A58-2FCD-4B0C-B953-2607F8380409}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08F-406E-87B5-9FBE65440D4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{7F79F652-B18E-4586-B5EF-5D747FCC19FB}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08F-406E-87B5-9FBE65440D4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{0045FB3C-1CFA-41C1-B602-3F5625224906}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08F-406E-87B5-9FBE65440D4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{B3814D22-4855-43C9-A1EF-1B16A8D9027C}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08F-406E-87B5-9FBE65440D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008F-406E-87B5-9FBE65440D4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008F-406E-87B5-9FBE65440D4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{D7854C8F-5FC6-40E3-AF6C-937FD7337384}</c15:txfldGUID>
                      <c15:f>Diagramm!$I$46</c15:f>
                      <c15:dlblFieldTableCache>
                        <c:ptCount val="1"/>
                      </c15:dlblFieldTableCache>
                    </c15:dlblFTEntry>
                  </c15:dlblFieldTable>
                  <c15:showDataLabelsRange val="0"/>
                </c:ext>
                <c:ext xmlns:c16="http://schemas.microsoft.com/office/drawing/2014/chart" uri="{C3380CC4-5D6E-409C-BE32-E72D297353CC}">
                  <c16:uniqueId val="{00000000-9D31-4F5E-91A8-5F80A3B6D2B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{E03EBD63-AE58-44E7-ACE8-2C7D8ABE7413}</c15:txfldGUID>
                      <c15:f>Diagramm!$I$47</c15:f>
                      <c15:dlblFieldTableCache>
                        <c:ptCount val="1"/>
                      </c15:dlblFieldTableCache>
                    </c15:dlblFTEntry>
                  </c15:dlblFieldTable>
                  <c15:showDataLabelsRange val="0"/>
                </c:ext>
                <c:ext xmlns:c16="http://schemas.microsoft.com/office/drawing/2014/chart" uri="{C3380CC4-5D6E-409C-BE32-E72D297353CC}">
                  <c16:uniqueId val="{00000001-9D31-4F5E-91A8-5F80A3B6D2B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{1B10E375-A790-40E9-95B4-967E69950991}</c15:txfldGUID>
                      <c15:f>Diagramm!$I$48</c15:f>
                      <c15:dlblFieldTableCache>
                        <c:ptCount val="1"/>
                      </c15:dlblFieldTableCache>
                    </c15:dlblFTEntry>
                  </c15:dlblFieldTable>
                  <c15:showDataLabelsRange val="0"/>
                </c:ext>
                <c:ext xmlns:c16="http://schemas.microsoft.com/office/drawing/2014/chart" uri="{C3380CC4-5D6E-409C-BE32-E72D297353CC}">
                  <c16:uniqueId val="{00000002-9D31-4F5E-91A8-5F80A3B6D2B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{3371EB73-557A-4ABC-9BEA-2A6265180A7D}</c15:txfldGUID>
                      <c15:f>Diagramm!$I$49</c15:f>
                      <c15:dlblFieldTableCache>
                        <c:ptCount val="1"/>
                      </c15:dlblFieldTableCache>
                    </c15:dlblFTEntry>
                  </c15:dlblFieldTable>
                  <c15:showDataLabelsRange val="0"/>
                </c:ext>
                <c:ext xmlns:c16="http://schemas.microsoft.com/office/drawing/2014/chart" uri="{C3380CC4-5D6E-409C-BE32-E72D297353CC}">
                  <c16:uniqueId val="{00000003-9D31-4F5E-91A8-5F80A3B6D2B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{CBE9AED4-45DE-4E03-85D3-2A3DFDDD815C}</c15:txfldGUID>
                      <c15:f>Diagramm!$I$50</c15:f>
                      <c15:dlblFieldTableCache>
                        <c:ptCount val="1"/>
                      </c15:dlblFieldTableCache>
                    </c15:dlblFTEntry>
                  </c15:dlblFieldTable>
                  <c15:showDataLabelsRange val="0"/>
                </c:ext>
                <c:ext xmlns:c16="http://schemas.microsoft.com/office/drawing/2014/chart" uri="{C3380CC4-5D6E-409C-BE32-E72D297353CC}">
                  <c16:uniqueId val="{00000004-9D31-4F5E-91A8-5F80A3B6D2B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{3BD64DCC-0027-423C-9189-C6DE16858192}</c15:txfldGUID>
                      <c15:f>Diagramm!$I$51</c15:f>
                      <c15:dlblFieldTableCache>
                        <c:ptCount val="1"/>
                      </c15:dlblFieldTableCache>
                    </c15:dlblFTEntry>
                  </c15:dlblFieldTable>
                  <c15:showDataLabelsRange val="0"/>
                </c:ext>
                <c:ext xmlns:c16="http://schemas.microsoft.com/office/drawing/2014/chart" uri="{C3380CC4-5D6E-409C-BE32-E72D297353CC}">
                  <c16:uniqueId val="{00000005-9D31-4F5E-91A8-5F80A3B6D2B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{F9E560E7-D841-4C77-971D-7B20B63315FE}</c15:txfldGUID>
                      <c15:f>Diagramm!$I$52</c15:f>
                      <c15:dlblFieldTableCache>
                        <c:ptCount val="1"/>
                      </c15:dlblFieldTableCache>
                    </c15:dlblFTEntry>
                  </c15:dlblFieldTable>
                  <c15:showDataLabelsRange val="0"/>
                </c:ext>
                <c:ext xmlns:c16="http://schemas.microsoft.com/office/drawing/2014/chart" uri="{C3380CC4-5D6E-409C-BE32-E72D297353CC}">
                  <c16:uniqueId val="{00000006-9D31-4F5E-91A8-5F80A3B6D2B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{11E230CB-5DAE-4549-ACB2-EDF1918196CA}</c15:txfldGUID>
                      <c15:f>Diagramm!$I$53</c15:f>
                      <c15:dlblFieldTableCache>
                        <c:ptCount val="1"/>
                      </c15:dlblFieldTableCache>
                    </c15:dlblFTEntry>
                  </c15:dlblFieldTable>
                  <c15:showDataLabelsRange val="0"/>
                </c:ext>
                <c:ext xmlns:c16="http://schemas.microsoft.com/office/drawing/2014/chart" uri="{C3380CC4-5D6E-409C-BE32-E72D297353CC}">
                  <c16:uniqueId val="{00000007-9D31-4F5E-91A8-5F80A3B6D2B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{9BAAFE89-20D1-4482-BD0A-105F9B7222E0}</c15:txfldGUID>
                      <c15:f>Diagramm!$I$54</c15:f>
                      <c15:dlblFieldTableCache>
                        <c:ptCount val="1"/>
                      </c15:dlblFieldTableCache>
                    </c15:dlblFTEntry>
                  </c15:dlblFieldTable>
                  <c15:showDataLabelsRange val="0"/>
                </c:ext>
                <c:ext xmlns:c16="http://schemas.microsoft.com/office/drawing/2014/chart" uri="{C3380CC4-5D6E-409C-BE32-E72D297353CC}">
                  <c16:uniqueId val="{00000008-9D31-4F5E-91A8-5F80A3B6D2B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{B36CA536-4ADD-45F8-8B49-1DAD23200723}</c15:txfldGUID>
                      <c15:f>Diagramm!$I$55</c15:f>
                      <c15:dlblFieldTableCache>
                        <c:ptCount val="1"/>
                      </c15:dlblFieldTableCache>
                    </c15:dlblFTEntry>
                  </c15:dlblFieldTable>
                  <c15:showDataLabelsRange val="0"/>
                </c:ext>
                <c:ext xmlns:c16="http://schemas.microsoft.com/office/drawing/2014/chart" uri="{C3380CC4-5D6E-409C-BE32-E72D297353CC}">
                  <c16:uniqueId val="{00000009-9D31-4F5E-91A8-5F80A3B6D2B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{14AC24B9-7C3B-427D-830B-B1D3168F82A8}</c15:txfldGUID>
                      <c15:f>Diagramm!$I$56</c15:f>
                      <c15:dlblFieldTableCache>
                        <c:ptCount val="1"/>
                      </c15:dlblFieldTableCache>
                    </c15:dlblFTEntry>
                  </c15:dlblFieldTable>
                  <c15:showDataLabelsRange val="0"/>
                </c:ext>
                <c:ext xmlns:c16="http://schemas.microsoft.com/office/drawing/2014/chart" uri="{C3380CC4-5D6E-409C-BE32-E72D297353CC}">
                  <c16:uniqueId val="{0000000A-9D31-4F5E-91A8-5F80A3B6D2B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{9AFB118B-15ED-4590-A9E1-776683DC9924}</c15:txfldGUID>
                      <c15:f>Diagramm!$I$57</c15:f>
                      <c15:dlblFieldTableCache>
                        <c:ptCount val="1"/>
                      </c15:dlblFieldTableCache>
                    </c15:dlblFTEntry>
                  </c15:dlblFieldTable>
                  <c15:showDataLabelsRange val="0"/>
                </c:ext>
                <c:ext xmlns:c16="http://schemas.microsoft.com/office/drawing/2014/chart" uri="{C3380CC4-5D6E-409C-BE32-E72D297353CC}">
                  <c16:uniqueId val="{0000000B-9D31-4F5E-91A8-5F80A3B6D2B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{3FA94B8D-247B-4E33-BB37-B832A252C5FE}</c15:txfldGUID>
                      <c15:f>Diagramm!$I$58</c15:f>
                      <c15:dlblFieldTableCache>
                        <c:ptCount val="1"/>
                      </c15:dlblFieldTableCache>
                    </c15:dlblFTEntry>
                  </c15:dlblFieldTable>
                  <c15:showDataLabelsRange val="0"/>
                </c:ext>
                <c:ext xmlns:c16="http://schemas.microsoft.com/office/drawing/2014/chart" uri="{C3380CC4-5D6E-409C-BE32-E72D297353CC}">
                  <c16:uniqueId val="{0000000C-9D31-4F5E-91A8-5F80A3B6D2B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{A217A60B-E182-478A-8638-E1D1D4F00D70}</c15:txfldGUID>
                      <c15:f>Diagramm!$I$59</c15:f>
                      <c15:dlblFieldTableCache>
                        <c:ptCount val="1"/>
                      </c15:dlblFieldTableCache>
                    </c15:dlblFTEntry>
                  </c15:dlblFieldTable>
                  <c15:showDataLabelsRange val="0"/>
                </c:ext>
                <c:ext xmlns:c16="http://schemas.microsoft.com/office/drawing/2014/chart" uri="{C3380CC4-5D6E-409C-BE32-E72D297353CC}">
                  <c16:uniqueId val="{0000000D-9D31-4F5E-91A8-5F80A3B6D2B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{C6C7E55E-D1BA-4984-8B79-4F6E4EEAF48A}</c15:txfldGUID>
                      <c15:f>Diagramm!$I$60</c15:f>
                      <c15:dlblFieldTableCache>
                        <c:ptCount val="1"/>
                      </c15:dlblFieldTableCache>
                    </c15:dlblFTEntry>
                  </c15:dlblFieldTable>
                  <c15:showDataLabelsRange val="0"/>
                </c:ext>
                <c:ext xmlns:c16="http://schemas.microsoft.com/office/drawing/2014/chart" uri="{C3380CC4-5D6E-409C-BE32-E72D297353CC}">
                  <c16:uniqueId val="{0000000E-9D31-4F5E-91A8-5F80A3B6D2B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{7F981689-4AB6-41EF-BD34-81ABDF3D330F}</c15:txfldGUID>
                      <c15:f>Diagramm!$I$61</c15:f>
                      <c15:dlblFieldTableCache>
                        <c:ptCount val="1"/>
                      </c15:dlblFieldTableCache>
                    </c15:dlblFTEntry>
                  </c15:dlblFieldTable>
                  <c15:showDataLabelsRange val="0"/>
                </c:ext>
                <c:ext xmlns:c16="http://schemas.microsoft.com/office/drawing/2014/chart" uri="{C3380CC4-5D6E-409C-BE32-E72D297353CC}">
                  <c16:uniqueId val="{0000000F-9D31-4F5E-91A8-5F80A3B6D2B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{79A4A5B7-CB43-42CD-8DF0-D1687DE559F0}</c15:txfldGUID>
                      <c15:f>Diagramm!$I$62</c15:f>
                      <c15:dlblFieldTableCache>
                        <c:ptCount val="1"/>
                      </c15:dlblFieldTableCache>
                    </c15:dlblFTEntry>
                  </c15:dlblFieldTable>
                  <c15:showDataLabelsRange val="0"/>
                </c:ext>
                <c:ext xmlns:c16="http://schemas.microsoft.com/office/drawing/2014/chart" uri="{C3380CC4-5D6E-409C-BE32-E72D297353CC}">
                  <c16:uniqueId val="{00000010-9D31-4F5E-91A8-5F80A3B6D2B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{16B53F7F-0A99-4DCA-99DF-E66C94D67F1A}</c15:txfldGUID>
                      <c15:f>Diagramm!$I$63</c15:f>
                      <c15:dlblFieldTableCache>
                        <c:ptCount val="1"/>
                      </c15:dlblFieldTableCache>
                    </c15:dlblFTEntry>
                  </c15:dlblFieldTable>
                  <c15:showDataLabelsRange val="0"/>
                </c:ext>
                <c:ext xmlns:c16="http://schemas.microsoft.com/office/drawing/2014/chart" uri="{C3380CC4-5D6E-409C-BE32-E72D297353CC}">
                  <c16:uniqueId val="{00000011-9D31-4F5E-91A8-5F80A3B6D2B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{98A7B6EB-B876-48C6-92CF-98BBFA35D5D5}</c15:txfldGUID>
                      <c15:f>Diagramm!$I$64</c15:f>
                      <c15:dlblFieldTableCache>
                        <c:ptCount val="1"/>
                      </c15:dlblFieldTableCache>
                    </c15:dlblFTEntry>
                  </c15:dlblFieldTable>
                  <c15:showDataLabelsRange val="0"/>
                </c:ext>
                <c:ext xmlns:c16="http://schemas.microsoft.com/office/drawing/2014/chart" uri="{C3380CC4-5D6E-409C-BE32-E72D297353CC}">
                  <c16:uniqueId val="{00000012-9D31-4F5E-91A8-5F80A3B6D2B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{9B9610A7-99A1-4908-AE82-80850084A1EB}</c15:txfldGUID>
                      <c15:f>Diagramm!$I$65</c15:f>
                      <c15:dlblFieldTableCache>
                        <c:ptCount val="1"/>
                      </c15:dlblFieldTableCache>
                    </c15:dlblFTEntry>
                  </c15:dlblFieldTable>
                  <c15:showDataLabelsRange val="0"/>
                </c:ext>
                <c:ext xmlns:c16="http://schemas.microsoft.com/office/drawing/2014/chart" uri="{C3380CC4-5D6E-409C-BE32-E72D297353CC}">
                  <c16:uniqueId val="{00000013-9D31-4F5E-91A8-5F80A3B6D2B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{3BF8646D-F277-4EE4-8191-4520898BADAB}</c15:txfldGUID>
                      <c15:f>Diagramm!$I$66</c15:f>
                      <c15:dlblFieldTableCache>
                        <c:ptCount val="1"/>
                      </c15:dlblFieldTableCache>
                    </c15:dlblFTEntry>
                  </c15:dlblFieldTable>
                  <c15:showDataLabelsRange val="0"/>
                </c:ext>
                <c:ext xmlns:c16="http://schemas.microsoft.com/office/drawing/2014/chart" uri="{C3380CC4-5D6E-409C-BE32-E72D297353CC}">
                  <c16:uniqueId val="{00000014-9D31-4F5E-91A8-5F80A3B6D2B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{AD39CF5E-9C2A-466A-8E14-590967ACB7B8}</c15:txfldGUID>
                      <c15:f>Diagramm!$I$67</c15:f>
                      <c15:dlblFieldTableCache>
                        <c:ptCount val="1"/>
                      </c15:dlblFieldTableCache>
                    </c15:dlblFTEntry>
                  </c15:dlblFieldTable>
                  <c15:showDataLabelsRange val="0"/>
                </c:ext>
                <c:ext xmlns:c16="http://schemas.microsoft.com/office/drawing/2014/chart" uri="{C3380CC4-5D6E-409C-BE32-E72D297353CC}">
                  <c16:uniqueId val="{00000015-9D31-4F5E-91A8-5F80A3B6D2B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D31-4F5E-91A8-5F80A3B6D2B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{1FCD8D19-D947-4CAF-AA5A-F5166255E79E}</c15:txfldGUID>
                      <c15:f>Diagramm!$K$46</c15:f>
                      <c15:dlblFieldTableCache>
                        <c:ptCount val="1"/>
                      </c15:dlblFieldTableCache>
                    </c15:dlblFTEntry>
                  </c15:dlblFieldTable>
                  <c15:showDataLabelsRange val="0"/>
                </c:ext>
                <c:ext xmlns:c16="http://schemas.microsoft.com/office/drawing/2014/chart" uri="{C3380CC4-5D6E-409C-BE32-E72D297353CC}">
                  <c16:uniqueId val="{00000017-9D31-4F5E-91A8-5F80A3B6D2B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{27487B3D-5F67-4DE1-9741-81295503926A}</c15:txfldGUID>
                      <c15:f>Diagramm!$K$47</c15:f>
                      <c15:dlblFieldTableCache>
                        <c:ptCount val="1"/>
                      </c15:dlblFieldTableCache>
                    </c15:dlblFTEntry>
                  </c15:dlblFieldTable>
                  <c15:showDataLabelsRange val="0"/>
                </c:ext>
                <c:ext xmlns:c16="http://schemas.microsoft.com/office/drawing/2014/chart" uri="{C3380CC4-5D6E-409C-BE32-E72D297353CC}">
                  <c16:uniqueId val="{00000018-9D31-4F5E-91A8-5F80A3B6D2B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{E3A7AA69-CC90-41A8-933F-56DD82E0E06A}</c15:txfldGUID>
                      <c15:f>Diagramm!$K$48</c15:f>
                      <c15:dlblFieldTableCache>
                        <c:ptCount val="1"/>
                      </c15:dlblFieldTableCache>
                    </c15:dlblFTEntry>
                  </c15:dlblFieldTable>
                  <c15:showDataLabelsRange val="0"/>
                </c:ext>
                <c:ext xmlns:c16="http://schemas.microsoft.com/office/drawing/2014/chart" uri="{C3380CC4-5D6E-409C-BE32-E72D297353CC}">
                  <c16:uniqueId val="{00000019-9D31-4F5E-91A8-5F80A3B6D2B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{1A2A8727-B296-4FCB-A921-9909EE11F783}</c15:txfldGUID>
                      <c15:f>Diagramm!$K$49</c15:f>
                      <c15:dlblFieldTableCache>
                        <c:ptCount val="1"/>
                      </c15:dlblFieldTableCache>
                    </c15:dlblFTEntry>
                  </c15:dlblFieldTable>
                  <c15:showDataLabelsRange val="0"/>
                </c:ext>
                <c:ext xmlns:c16="http://schemas.microsoft.com/office/drawing/2014/chart" uri="{C3380CC4-5D6E-409C-BE32-E72D297353CC}">
                  <c16:uniqueId val="{0000001A-9D31-4F5E-91A8-5F80A3B6D2B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{DA659F68-55DB-48C5-8527-54E7FED57EF8}</c15:txfldGUID>
                      <c15:f>Diagramm!$K$50</c15:f>
                      <c15:dlblFieldTableCache>
                        <c:ptCount val="1"/>
                      </c15:dlblFieldTableCache>
                    </c15:dlblFTEntry>
                  </c15:dlblFieldTable>
                  <c15:showDataLabelsRange val="0"/>
                </c:ext>
                <c:ext xmlns:c16="http://schemas.microsoft.com/office/drawing/2014/chart" uri="{C3380CC4-5D6E-409C-BE32-E72D297353CC}">
                  <c16:uniqueId val="{0000001B-9D31-4F5E-91A8-5F80A3B6D2B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{F0EFC75A-8817-4A06-AAD8-FB1DAE5DAB61}</c15:txfldGUID>
                      <c15:f>Diagramm!$K$51</c15:f>
                      <c15:dlblFieldTableCache>
                        <c:ptCount val="1"/>
                      </c15:dlblFieldTableCache>
                    </c15:dlblFTEntry>
                  </c15:dlblFieldTable>
                  <c15:showDataLabelsRange val="0"/>
                </c:ext>
                <c:ext xmlns:c16="http://schemas.microsoft.com/office/drawing/2014/chart" uri="{C3380CC4-5D6E-409C-BE32-E72D297353CC}">
                  <c16:uniqueId val="{0000001C-9D31-4F5E-91A8-5F80A3B6D2B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{92EA0ACD-A30B-4414-B45F-68FF86BD4EA8}</c15:txfldGUID>
                      <c15:f>Diagramm!$K$52</c15:f>
                      <c15:dlblFieldTableCache>
                        <c:ptCount val="1"/>
                      </c15:dlblFieldTableCache>
                    </c15:dlblFTEntry>
                  </c15:dlblFieldTable>
                  <c15:showDataLabelsRange val="0"/>
                </c:ext>
                <c:ext xmlns:c16="http://schemas.microsoft.com/office/drawing/2014/chart" uri="{C3380CC4-5D6E-409C-BE32-E72D297353CC}">
                  <c16:uniqueId val="{0000001D-9D31-4F5E-91A8-5F80A3B6D2B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{4510C7C3-459D-4760-AF8C-AEAA98EC2471}</c15:txfldGUID>
                      <c15:f>Diagramm!$K$53</c15:f>
                      <c15:dlblFieldTableCache>
                        <c:ptCount val="1"/>
                      </c15:dlblFieldTableCache>
                    </c15:dlblFTEntry>
                  </c15:dlblFieldTable>
                  <c15:showDataLabelsRange val="0"/>
                </c:ext>
                <c:ext xmlns:c16="http://schemas.microsoft.com/office/drawing/2014/chart" uri="{C3380CC4-5D6E-409C-BE32-E72D297353CC}">
                  <c16:uniqueId val="{0000001E-9D31-4F5E-91A8-5F80A3B6D2B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{403DD813-E654-4F3C-94BD-E16DDEBFEB98}</c15:txfldGUID>
                      <c15:f>Diagramm!$K$54</c15:f>
                      <c15:dlblFieldTableCache>
                        <c:ptCount val="1"/>
                      </c15:dlblFieldTableCache>
                    </c15:dlblFTEntry>
                  </c15:dlblFieldTable>
                  <c15:showDataLabelsRange val="0"/>
                </c:ext>
                <c:ext xmlns:c16="http://schemas.microsoft.com/office/drawing/2014/chart" uri="{C3380CC4-5D6E-409C-BE32-E72D297353CC}">
                  <c16:uniqueId val="{0000001F-9D31-4F5E-91A8-5F80A3B6D2B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{22A2E8C4-5EB9-47C0-B8D8-429016EC5BE3}</c15:txfldGUID>
                      <c15:f>Diagramm!$K$55</c15:f>
                      <c15:dlblFieldTableCache>
                        <c:ptCount val="1"/>
                      </c15:dlblFieldTableCache>
                    </c15:dlblFTEntry>
                  </c15:dlblFieldTable>
                  <c15:showDataLabelsRange val="0"/>
                </c:ext>
                <c:ext xmlns:c16="http://schemas.microsoft.com/office/drawing/2014/chart" uri="{C3380CC4-5D6E-409C-BE32-E72D297353CC}">
                  <c16:uniqueId val="{00000020-9D31-4F5E-91A8-5F80A3B6D2B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{BA4AB67F-2BB5-4CB7-9934-32184FFD266A}</c15:txfldGUID>
                      <c15:f>Diagramm!$K$56</c15:f>
                      <c15:dlblFieldTableCache>
                        <c:ptCount val="1"/>
                      </c15:dlblFieldTableCache>
                    </c15:dlblFTEntry>
                  </c15:dlblFieldTable>
                  <c15:showDataLabelsRange val="0"/>
                </c:ext>
                <c:ext xmlns:c16="http://schemas.microsoft.com/office/drawing/2014/chart" uri="{C3380CC4-5D6E-409C-BE32-E72D297353CC}">
                  <c16:uniqueId val="{00000021-9D31-4F5E-91A8-5F80A3B6D2B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{50698DAF-6762-4897-A34F-6B61ECE66CD1}</c15:txfldGUID>
                      <c15:f>Diagramm!$K$57</c15:f>
                      <c15:dlblFieldTableCache>
                        <c:ptCount val="1"/>
                      </c15:dlblFieldTableCache>
                    </c15:dlblFTEntry>
                  </c15:dlblFieldTable>
                  <c15:showDataLabelsRange val="0"/>
                </c:ext>
                <c:ext xmlns:c16="http://schemas.microsoft.com/office/drawing/2014/chart" uri="{C3380CC4-5D6E-409C-BE32-E72D297353CC}">
                  <c16:uniqueId val="{00000022-9D31-4F5E-91A8-5F80A3B6D2B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{BD5FE572-ECDB-42FA-AA8E-45641A4C1D84}</c15:txfldGUID>
                      <c15:f>Diagramm!$K$58</c15:f>
                      <c15:dlblFieldTableCache>
                        <c:ptCount val="1"/>
                      </c15:dlblFieldTableCache>
                    </c15:dlblFTEntry>
                  </c15:dlblFieldTable>
                  <c15:showDataLabelsRange val="0"/>
                </c:ext>
                <c:ext xmlns:c16="http://schemas.microsoft.com/office/drawing/2014/chart" uri="{C3380CC4-5D6E-409C-BE32-E72D297353CC}">
                  <c16:uniqueId val="{00000023-9D31-4F5E-91A8-5F80A3B6D2B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{8E5C0D5C-767B-440A-A89A-75043EF35D89}</c15:txfldGUID>
                      <c15:f>Diagramm!$K$59</c15:f>
                      <c15:dlblFieldTableCache>
                        <c:ptCount val="1"/>
                      </c15:dlblFieldTableCache>
                    </c15:dlblFTEntry>
                  </c15:dlblFieldTable>
                  <c15:showDataLabelsRange val="0"/>
                </c:ext>
                <c:ext xmlns:c16="http://schemas.microsoft.com/office/drawing/2014/chart" uri="{C3380CC4-5D6E-409C-BE32-E72D297353CC}">
                  <c16:uniqueId val="{00000024-9D31-4F5E-91A8-5F80A3B6D2B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{23CED084-E656-410B-86E5-53E416307E48}</c15:txfldGUID>
                      <c15:f>Diagramm!$K$60</c15:f>
                      <c15:dlblFieldTableCache>
                        <c:ptCount val="1"/>
                      </c15:dlblFieldTableCache>
                    </c15:dlblFTEntry>
                  </c15:dlblFieldTable>
                  <c15:showDataLabelsRange val="0"/>
                </c:ext>
                <c:ext xmlns:c16="http://schemas.microsoft.com/office/drawing/2014/chart" uri="{C3380CC4-5D6E-409C-BE32-E72D297353CC}">
                  <c16:uniqueId val="{00000025-9D31-4F5E-91A8-5F80A3B6D2B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{DBC1A369-38B7-4599-9904-214C69CCA700}</c15:txfldGUID>
                      <c15:f>Diagramm!$K$61</c15:f>
                      <c15:dlblFieldTableCache>
                        <c:ptCount val="1"/>
                      </c15:dlblFieldTableCache>
                    </c15:dlblFTEntry>
                  </c15:dlblFieldTable>
                  <c15:showDataLabelsRange val="0"/>
                </c:ext>
                <c:ext xmlns:c16="http://schemas.microsoft.com/office/drawing/2014/chart" uri="{C3380CC4-5D6E-409C-BE32-E72D297353CC}">
                  <c16:uniqueId val="{00000026-9D31-4F5E-91A8-5F80A3B6D2B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{C3EE741D-8B04-475F-9A64-38D85B20B0F6}</c15:txfldGUID>
                      <c15:f>Diagramm!$K$62</c15:f>
                      <c15:dlblFieldTableCache>
                        <c:ptCount val="1"/>
                      </c15:dlblFieldTableCache>
                    </c15:dlblFTEntry>
                  </c15:dlblFieldTable>
                  <c15:showDataLabelsRange val="0"/>
                </c:ext>
                <c:ext xmlns:c16="http://schemas.microsoft.com/office/drawing/2014/chart" uri="{C3380CC4-5D6E-409C-BE32-E72D297353CC}">
                  <c16:uniqueId val="{00000027-9D31-4F5E-91A8-5F80A3B6D2B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{D498F547-D0D3-4E1F-AA36-C63B27956CD4}</c15:txfldGUID>
                      <c15:f>Diagramm!$K$63</c15:f>
                      <c15:dlblFieldTableCache>
                        <c:ptCount val="1"/>
                      </c15:dlblFieldTableCache>
                    </c15:dlblFTEntry>
                  </c15:dlblFieldTable>
                  <c15:showDataLabelsRange val="0"/>
                </c:ext>
                <c:ext xmlns:c16="http://schemas.microsoft.com/office/drawing/2014/chart" uri="{C3380CC4-5D6E-409C-BE32-E72D297353CC}">
                  <c16:uniqueId val="{00000028-9D31-4F5E-91A8-5F80A3B6D2B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{BD32A8E1-1A97-44DF-A4C8-A7ABAB97687E}</c15:txfldGUID>
                      <c15:f>Diagramm!$K$64</c15:f>
                      <c15:dlblFieldTableCache>
                        <c:ptCount val="1"/>
                      </c15:dlblFieldTableCache>
                    </c15:dlblFTEntry>
                  </c15:dlblFieldTable>
                  <c15:showDataLabelsRange val="0"/>
                </c:ext>
                <c:ext xmlns:c16="http://schemas.microsoft.com/office/drawing/2014/chart" uri="{C3380CC4-5D6E-409C-BE32-E72D297353CC}">
                  <c16:uniqueId val="{00000029-9D31-4F5E-91A8-5F80A3B6D2B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{C5E82F18-439C-4C25-ABB5-9A1E23F45EDA}</c15:txfldGUID>
                      <c15:f>Diagramm!$K$65</c15:f>
                      <c15:dlblFieldTableCache>
                        <c:ptCount val="1"/>
                      </c15:dlblFieldTableCache>
                    </c15:dlblFTEntry>
                  </c15:dlblFieldTable>
                  <c15:showDataLabelsRange val="0"/>
                </c:ext>
                <c:ext xmlns:c16="http://schemas.microsoft.com/office/drawing/2014/chart" uri="{C3380CC4-5D6E-409C-BE32-E72D297353CC}">
                  <c16:uniqueId val="{0000002A-9D31-4F5E-91A8-5F80A3B6D2B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{37B6B45D-69F4-42AD-8324-3BC8B3827ADD}</c15:txfldGUID>
                      <c15:f>Diagramm!$K$66</c15:f>
                      <c15:dlblFieldTableCache>
                        <c:ptCount val="1"/>
                      </c15:dlblFieldTableCache>
                    </c15:dlblFTEntry>
                  </c15:dlblFieldTable>
                  <c15:showDataLabelsRange val="0"/>
                </c:ext>
                <c:ext xmlns:c16="http://schemas.microsoft.com/office/drawing/2014/chart" uri="{C3380CC4-5D6E-409C-BE32-E72D297353CC}">
                  <c16:uniqueId val="{0000002B-9D31-4F5E-91A8-5F80A3B6D2B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{FA6C03DD-51C7-4938-B418-499E36ACBE46}</c15:txfldGUID>
                      <c15:f>Diagramm!$K$67</c15:f>
                      <c15:dlblFieldTableCache>
                        <c:ptCount val="1"/>
                      </c15:dlblFieldTableCache>
                    </c15:dlblFTEntry>
                  </c15:dlblFieldTable>
                  <c15:showDataLabelsRange val="0"/>
                </c:ext>
                <c:ext xmlns:c16="http://schemas.microsoft.com/office/drawing/2014/chart" uri="{C3380CC4-5D6E-409C-BE32-E72D297353CC}">
                  <c16:uniqueId val="{0000002C-9D31-4F5E-91A8-5F80A3B6D2B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D31-4F5E-91A8-5F80A3B6D2B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{1797D84D-729F-458F-BB00-F42903D70318}</c15:txfldGUID>
                      <c15:f>Diagramm!$J$46</c15:f>
                      <c15:dlblFieldTableCache>
                        <c:ptCount val="1"/>
                      </c15:dlblFieldTableCache>
                    </c15:dlblFTEntry>
                  </c15:dlblFieldTable>
                  <c15:showDataLabelsRange val="0"/>
                </c:ext>
                <c:ext xmlns:c16="http://schemas.microsoft.com/office/drawing/2014/chart" uri="{C3380CC4-5D6E-409C-BE32-E72D297353CC}">
                  <c16:uniqueId val="{0000002E-9D31-4F5E-91A8-5F80A3B6D2B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{57F98D9A-AEE0-4E8C-BD19-9DEBA513F2D8}</c15:txfldGUID>
                      <c15:f>Diagramm!$J$47</c15:f>
                      <c15:dlblFieldTableCache>
                        <c:ptCount val="1"/>
                      </c15:dlblFieldTableCache>
                    </c15:dlblFTEntry>
                  </c15:dlblFieldTable>
                  <c15:showDataLabelsRange val="0"/>
                </c:ext>
                <c:ext xmlns:c16="http://schemas.microsoft.com/office/drawing/2014/chart" uri="{C3380CC4-5D6E-409C-BE32-E72D297353CC}">
                  <c16:uniqueId val="{0000002F-9D31-4F5E-91A8-5F80A3B6D2B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{FD4BF3A2-9058-4791-A085-2E8EF5B4343B}</c15:txfldGUID>
                      <c15:f>Diagramm!$J$48</c15:f>
                      <c15:dlblFieldTableCache>
                        <c:ptCount val="1"/>
                      </c15:dlblFieldTableCache>
                    </c15:dlblFTEntry>
                  </c15:dlblFieldTable>
                  <c15:showDataLabelsRange val="0"/>
                </c:ext>
                <c:ext xmlns:c16="http://schemas.microsoft.com/office/drawing/2014/chart" uri="{C3380CC4-5D6E-409C-BE32-E72D297353CC}">
                  <c16:uniqueId val="{00000030-9D31-4F5E-91A8-5F80A3B6D2B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{2019E236-75BE-4D02-8498-C7B0D9DF98DF}</c15:txfldGUID>
                      <c15:f>Diagramm!$J$49</c15:f>
                      <c15:dlblFieldTableCache>
                        <c:ptCount val="1"/>
                      </c15:dlblFieldTableCache>
                    </c15:dlblFTEntry>
                  </c15:dlblFieldTable>
                  <c15:showDataLabelsRange val="0"/>
                </c:ext>
                <c:ext xmlns:c16="http://schemas.microsoft.com/office/drawing/2014/chart" uri="{C3380CC4-5D6E-409C-BE32-E72D297353CC}">
                  <c16:uniqueId val="{00000031-9D31-4F5E-91A8-5F80A3B6D2B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{08C1F1A9-CE5D-4029-944E-0C168B5F4537}</c15:txfldGUID>
                      <c15:f>Diagramm!$J$50</c15:f>
                      <c15:dlblFieldTableCache>
                        <c:ptCount val="1"/>
                      </c15:dlblFieldTableCache>
                    </c15:dlblFTEntry>
                  </c15:dlblFieldTable>
                  <c15:showDataLabelsRange val="0"/>
                </c:ext>
                <c:ext xmlns:c16="http://schemas.microsoft.com/office/drawing/2014/chart" uri="{C3380CC4-5D6E-409C-BE32-E72D297353CC}">
                  <c16:uniqueId val="{00000032-9D31-4F5E-91A8-5F80A3B6D2B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{13CF5D4E-4E44-4D2A-9BEB-884687C06175}</c15:txfldGUID>
                      <c15:f>Diagramm!$J$51</c15:f>
                      <c15:dlblFieldTableCache>
                        <c:ptCount val="1"/>
                      </c15:dlblFieldTableCache>
                    </c15:dlblFTEntry>
                  </c15:dlblFieldTable>
                  <c15:showDataLabelsRange val="0"/>
                </c:ext>
                <c:ext xmlns:c16="http://schemas.microsoft.com/office/drawing/2014/chart" uri="{C3380CC4-5D6E-409C-BE32-E72D297353CC}">
                  <c16:uniqueId val="{00000033-9D31-4F5E-91A8-5F80A3B6D2B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{C967A697-3C2A-4247-AE54-3B11D7125393}</c15:txfldGUID>
                      <c15:f>Diagramm!$J$52</c15:f>
                      <c15:dlblFieldTableCache>
                        <c:ptCount val="1"/>
                      </c15:dlblFieldTableCache>
                    </c15:dlblFTEntry>
                  </c15:dlblFieldTable>
                  <c15:showDataLabelsRange val="0"/>
                </c:ext>
                <c:ext xmlns:c16="http://schemas.microsoft.com/office/drawing/2014/chart" uri="{C3380CC4-5D6E-409C-BE32-E72D297353CC}">
                  <c16:uniqueId val="{00000034-9D31-4F5E-91A8-5F80A3B6D2B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{BDCB731E-6FBD-4966-A2BB-896DD4699682}</c15:txfldGUID>
                      <c15:f>Diagramm!$J$53</c15:f>
                      <c15:dlblFieldTableCache>
                        <c:ptCount val="1"/>
                      </c15:dlblFieldTableCache>
                    </c15:dlblFTEntry>
                  </c15:dlblFieldTable>
                  <c15:showDataLabelsRange val="0"/>
                </c:ext>
                <c:ext xmlns:c16="http://schemas.microsoft.com/office/drawing/2014/chart" uri="{C3380CC4-5D6E-409C-BE32-E72D297353CC}">
                  <c16:uniqueId val="{00000035-9D31-4F5E-91A8-5F80A3B6D2B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{EC24A93C-E7A1-4161-B2B0-25227DCC8F38}</c15:txfldGUID>
                      <c15:f>Diagramm!$J$54</c15:f>
                      <c15:dlblFieldTableCache>
                        <c:ptCount val="1"/>
                      </c15:dlblFieldTableCache>
                    </c15:dlblFTEntry>
                  </c15:dlblFieldTable>
                  <c15:showDataLabelsRange val="0"/>
                </c:ext>
                <c:ext xmlns:c16="http://schemas.microsoft.com/office/drawing/2014/chart" uri="{C3380CC4-5D6E-409C-BE32-E72D297353CC}">
                  <c16:uniqueId val="{00000036-9D31-4F5E-91A8-5F80A3B6D2B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{2A68000D-56B9-4245-92DD-037BA30A13F1}</c15:txfldGUID>
                      <c15:f>Diagramm!$J$55</c15:f>
                      <c15:dlblFieldTableCache>
                        <c:ptCount val="1"/>
                      </c15:dlblFieldTableCache>
                    </c15:dlblFTEntry>
                  </c15:dlblFieldTable>
                  <c15:showDataLabelsRange val="0"/>
                </c:ext>
                <c:ext xmlns:c16="http://schemas.microsoft.com/office/drawing/2014/chart" uri="{C3380CC4-5D6E-409C-BE32-E72D297353CC}">
                  <c16:uniqueId val="{00000037-9D31-4F5E-91A8-5F80A3B6D2B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{602B4741-696F-40C7-B2A1-3C68F1ADEAB3}</c15:txfldGUID>
                      <c15:f>Diagramm!$J$56</c15:f>
                      <c15:dlblFieldTableCache>
                        <c:ptCount val="1"/>
                      </c15:dlblFieldTableCache>
                    </c15:dlblFTEntry>
                  </c15:dlblFieldTable>
                  <c15:showDataLabelsRange val="0"/>
                </c:ext>
                <c:ext xmlns:c16="http://schemas.microsoft.com/office/drawing/2014/chart" uri="{C3380CC4-5D6E-409C-BE32-E72D297353CC}">
                  <c16:uniqueId val="{00000038-9D31-4F5E-91A8-5F80A3B6D2B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{D65F9BF8-14CA-4810-8663-EAD72EE7BD87}</c15:txfldGUID>
                      <c15:f>Diagramm!$J$57</c15:f>
                      <c15:dlblFieldTableCache>
                        <c:ptCount val="1"/>
                      </c15:dlblFieldTableCache>
                    </c15:dlblFTEntry>
                  </c15:dlblFieldTable>
                  <c15:showDataLabelsRange val="0"/>
                </c:ext>
                <c:ext xmlns:c16="http://schemas.microsoft.com/office/drawing/2014/chart" uri="{C3380CC4-5D6E-409C-BE32-E72D297353CC}">
                  <c16:uniqueId val="{00000039-9D31-4F5E-91A8-5F80A3B6D2B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{CAB8CE2E-E870-4C6B-A329-3B729757B0B7}</c15:txfldGUID>
                      <c15:f>Diagramm!$J$58</c15:f>
                      <c15:dlblFieldTableCache>
                        <c:ptCount val="1"/>
                      </c15:dlblFieldTableCache>
                    </c15:dlblFTEntry>
                  </c15:dlblFieldTable>
                  <c15:showDataLabelsRange val="0"/>
                </c:ext>
                <c:ext xmlns:c16="http://schemas.microsoft.com/office/drawing/2014/chart" uri="{C3380CC4-5D6E-409C-BE32-E72D297353CC}">
                  <c16:uniqueId val="{0000003A-9D31-4F5E-91A8-5F80A3B6D2B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{DDF63702-824D-4694-BC32-203D3C03C840}</c15:txfldGUID>
                      <c15:f>Diagramm!$J$59</c15:f>
                      <c15:dlblFieldTableCache>
                        <c:ptCount val="1"/>
                      </c15:dlblFieldTableCache>
                    </c15:dlblFTEntry>
                  </c15:dlblFieldTable>
                  <c15:showDataLabelsRange val="0"/>
                </c:ext>
                <c:ext xmlns:c16="http://schemas.microsoft.com/office/drawing/2014/chart" uri="{C3380CC4-5D6E-409C-BE32-E72D297353CC}">
                  <c16:uniqueId val="{0000003B-9D31-4F5E-91A8-5F80A3B6D2B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{F23B47CA-44E6-4C80-90E8-093C8D47AADB}</c15:txfldGUID>
                      <c15:f>Diagramm!$J$60</c15:f>
                      <c15:dlblFieldTableCache>
                        <c:ptCount val="1"/>
                      </c15:dlblFieldTableCache>
                    </c15:dlblFTEntry>
                  </c15:dlblFieldTable>
                  <c15:showDataLabelsRange val="0"/>
                </c:ext>
                <c:ext xmlns:c16="http://schemas.microsoft.com/office/drawing/2014/chart" uri="{C3380CC4-5D6E-409C-BE32-E72D297353CC}">
                  <c16:uniqueId val="{0000003C-9D31-4F5E-91A8-5F80A3B6D2B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{6BB6AC77-E14D-4E9A-9664-5A4070754C9B}</c15:txfldGUID>
                      <c15:f>Diagramm!$J$61</c15:f>
                      <c15:dlblFieldTableCache>
                        <c:ptCount val="1"/>
                      </c15:dlblFieldTableCache>
                    </c15:dlblFTEntry>
                  </c15:dlblFieldTable>
                  <c15:showDataLabelsRange val="0"/>
                </c:ext>
                <c:ext xmlns:c16="http://schemas.microsoft.com/office/drawing/2014/chart" uri="{C3380CC4-5D6E-409C-BE32-E72D297353CC}">
                  <c16:uniqueId val="{0000003D-9D31-4F5E-91A8-5F80A3B6D2B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{560B650D-058B-46AE-89EE-50B98346B763}</c15:txfldGUID>
                      <c15:f>Diagramm!$J$62</c15:f>
                      <c15:dlblFieldTableCache>
                        <c:ptCount val="1"/>
                      </c15:dlblFieldTableCache>
                    </c15:dlblFTEntry>
                  </c15:dlblFieldTable>
                  <c15:showDataLabelsRange val="0"/>
                </c:ext>
                <c:ext xmlns:c16="http://schemas.microsoft.com/office/drawing/2014/chart" uri="{C3380CC4-5D6E-409C-BE32-E72D297353CC}">
                  <c16:uniqueId val="{0000003E-9D31-4F5E-91A8-5F80A3B6D2B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{7C10C7E6-151C-4509-994B-D35D72FED625}</c15:txfldGUID>
                      <c15:f>Diagramm!$J$63</c15:f>
                      <c15:dlblFieldTableCache>
                        <c:ptCount val="1"/>
                      </c15:dlblFieldTableCache>
                    </c15:dlblFTEntry>
                  </c15:dlblFieldTable>
                  <c15:showDataLabelsRange val="0"/>
                </c:ext>
                <c:ext xmlns:c16="http://schemas.microsoft.com/office/drawing/2014/chart" uri="{C3380CC4-5D6E-409C-BE32-E72D297353CC}">
                  <c16:uniqueId val="{0000003F-9D31-4F5E-91A8-5F80A3B6D2B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{91CE6FD5-FD9A-4607-BE79-6D9E87152E56}</c15:txfldGUID>
                      <c15:f>Diagramm!$J$64</c15:f>
                      <c15:dlblFieldTableCache>
                        <c:ptCount val="1"/>
                      </c15:dlblFieldTableCache>
                    </c15:dlblFTEntry>
                  </c15:dlblFieldTable>
                  <c15:showDataLabelsRange val="0"/>
                </c:ext>
                <c:ext xmlns:c16="http://schemas.microsoft.com/office/drawing/2014/chart" uri="{C3380CC4-5D6E-409C-BE32-E72D297353CC}">
                  <c16:uniqueId val="{00000040-9D31-4F5E-91A8-5F80A3B6D2B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{3ED13FB3-C45F-4F00-A914-A52CF75F0DD8}</c15:txfldGUID>
                      <c15:f>Diagramm!$J$65</c15:f>
                      <c15:dlblFieldTableCache>
                        <c:ptCount val="1"/>
                      </c15:dlblFieldTableCache>
                    </c15:dlblFTEntry>
                  </c15:dlblFieldTable>
                  <c15:showDataLabelsRange val="0"/>
                </c:ext>
                <c:ext xmlns:c16="http://schemas.microsoft.com/office/drawing/2014/chart" uri="{C3380CC4-5D6E-409C-BE32-E72D297353CC}">
                  <c16:uniqueId val="{00000041-9D31-4F5E-91A8-5F80A3B6D2B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{5F2C8435-66DD-4FBD-B3A0-F2E10CCAF1D7}</c15:txfldGUID>
                      <c15:f>Diagramm!$J$66</c15:f>
                      <c15:dlblFieldTableCache>
                        <c:ptCount val="1"/>
                      </c15:dlblFieldTableCache>
                    </c15:dlblFTEntry>
                  </c15:dlblFieldTable>
                  <c15:showDataLabelsRange val="0"/>
                </c:ext>
                <c:ext xmlns:c16="http://schemas.microsoft.com/office/drawing/2014/chart" uri="{C3380CC4-5D6E-409C-BE32-E72D297353CC}">
                  <c16:uniqueId val="{00000042-9D31-4F5E-91A8-5F80A3B6D2B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{65FC4642-D70C-4CBD-B19A-75CECFDED523}</c15:txfldGUID>
                      <c15:f>Diagramm!$J$67</c15:f>
                      <c15:dlblFieldTableCache>
                        <c:ptCount val="1"/>
                      </c15:dlblFieldTableCache>
                    </c15:dlblFTEntry>
                  </c15:dlblFieldTable>
                  <c15:showDataLabelsRange val="0"/>
                </c:ext>
                <c:ext xmlns:c16="http://schemas.microsoft.com/office/drawing/2014/chart" uri="{C3380CC4-5D6E-409C-BE32-E72D297353CC}">
                  <c16:uniqueId val="{00000043-9D31-4F5E-91A8-5F80A3B6D2B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D31-4F5E-91A8-5F80A3B6D2B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51-424C-A273-A7E06E924A1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51-424C-A273-A7E06E924A1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51-424C-A273-A7E06E924A1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51-424C-A273-A7E06E924A1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51-424C-A273-A7E06E924A1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51-424C-A273-A7E06E924A1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51-424C-A273-A7E06E924A1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51-424C-A273-A7E06E924A1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151-424C-A273-A7E06E924A1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151-424C-A273-A7E06E924A1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151-424C-A273-A7E06E924A1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151-424C-A273-A7E06E924A1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151-424C-A273-A7E06E924A1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151-424C-A273-A7E06E924A1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151-424C-A273-A7E06E924A1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151-424C-A273-A7E06E924A1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151-424C-A273-A7E06E924A1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151-424C-A273-A7E06E924A1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151-424C-A273-A7E06E924A1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151-424C-A273-A7E06E924A1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151-424C-A273-A7E06E924A1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151-424C-A273-A7E06E924A1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51-424C-A273-A7E06E924A1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151-424C-A273-A7E06E924A1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151-424C-A273-A7E06E924A1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151-424C-A273-A7E06E924A1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151-424C-A273-A7E06E924A1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151-424C-A273-A7E06E924A1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151-424C-A273-A7E06E924A1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151-424C-A273-A7E06E924A1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151-424C-A273-A7E06E924A1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151-424C-A273-A7E06E924A1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151-424C-A273-A7E06E924A1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151-424C-A273-A7E06E924A1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151-424C-A273-A7E06E924A1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151-424C-A273-A7E06E924A1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151-424C-A273-A7E06E924A1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151-424C-A273-A7E06E924A1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151-424C-A273-A7E06E924A1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151-424C-A273-A7E06E924A1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151-424C-A273-A7E06E924A1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151-424C-A273-A7E06E924A1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151-424C-A273-A7E06E924A1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151-424C-A273-A7E06E924A1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151-424C-A273-A7E06E924A1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51-424C-A273-A7E06E924A1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151-424C-A273-A7E06E924A1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151-424C-A273-A7E06E924A1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151-424C-A273-A7E06E924A1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151-424C-A273-A7E06E924A1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151-424C-A273-A7E06E924A1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151-424C-A273-A7E06E924A1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151-424C-A273-A7E06E924A1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151-424C-A273-A7E06E924A1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151-424C-A273-A7E06E924A1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151-424C-A273-A7E06E924A1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151-424C-A273-A7E06E924A1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151-424C-A273-A7E06E924A1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151-424C-A273-A7E06E924A1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151-424C-A273-A7E06E924A1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151-424C-A273-A7E06E924A1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151-424C-A273-A7E06E924A1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151-424C-A273-A7E06E924A1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151-424C-A273-A7E06E924A1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151-424C-A273-A7E06E924A1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151-424C-A273-A7E06E924A1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151-424C-A273-A7E06E924A1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151-424C-A273-A7E06E924A1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51-424C-A273-A7E06E924A1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100.58602433011356</c:v>
                </c:pt>
                <c:pt idx="2">
                  <c:v>102.15414460655539</c:v>
                </c:pt>
                <c:pt idx="3">
                  <c:v>101.8995271389888</c:v>
                </c:pt>
                <c:pt idx="4">
                  <c:v>102.40472052701774</c:v>
                </c:pt>
                <c:pt idx="5">
                  <c:v>103.6333508467041</c:v>
                </c:pt>
                <c:pt idx="6">
                  <c:v>105.1812633876248</c:v>
                </c:pt>
                <c:pt idx="7">
                  <c:v>105.00747686214282</c:v>
                </c:pt>
                <c:pt idx="8">
                  <c:v>104.99939376793436</c:v>
                </c:pt>
                <c:pt idx="9">
                  <c:v>105.39546538414906</c:v>
                </c:pt>
                <c:pt idx="10">
                  <c:v>107.45261286020289</c:v>
                </c:pt>
                <c:pt idx="11">
                  <c:v>107.16566301580247</c:v>
                </c:pt>
                <c:pt idx="12">
                  <c:v>107.51323606676635</c:v>
                </c:pt>
                <c:pt idx="13">
                  <c:v>108.14371741502646</c:v>
                </c:pt>
                <c:pt idx="14">
                  <c:v>109.70375459725983</c:v>
                </c:pt>
                <c:pt idx="15">
                  <c:v>109.59463282544557</c:v>
                </c:pt>
                <c:pt idx="16">
                  <c:v>109.25514286869014</c:v>
                </c:pt>
                <c:pt idx="17">
                  <c:v>109.25918441579437</c:v>
                </c:pt>
                <c:pt idx="18">
                  <c:v>110.94855110536312</c:v>
                </c:pt>
                <c:pt idx="19">
                  <c:v>110.29786202158188</c:v>
                </c:pt>
                <c:pt idx="20">
                  <c:v>110.52823020652305</c:v>
                </c:pt>
                <c:pt idx="21">
                  <c:v>110.45548235864689</c:v>
                </c:pt>
                <c:pt idx="22">
                  <c:v>112.92082609222811</c:v>
                </c:pt>
                <c:pt idx="23">
                  <c:v>112.62175160651498</c:v>
                </c:pt>
                <c:pt idx="24">
                  <c:v>112.03168572929718</c:v>
                </c:pt>
              </c:numCache>
            </c:numRef>
          </c:val>
          <c:smooth val="0"/>
          <c:extLst>
            <c:ext xmlns:c16="http://schemas.microsoft.com/office/drawing/2014/chart" uri="{C3380CC4-5D6E-409C-BE32-E72D297353CC}">
              <c16:uniqueId val="{00000000-EDE3-4E6F-BAD7-994CFD87693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102.31607629427792</c:v>
                </c:pt>
                <c:pt idx="2">
                  <c:v>105.08628519527703</c:v>
                </c:pt>
                <c:pt idx="3">
                  <c:v>108.1289736603088</c:v>
                </c:pt>
                <c:pt idx="4">
                  <c:v>102.72479564032697</c:v>
                </c:pt>
                <c:pt idx="5">
                  <c:v>105.26793823796548</c:v>
                </c:pt>
                <c:pt idx="6">
                  <c:v>107.99273387829247</c:v>
                </c:pt>
                <c:pt idx="7">
                  <c:v>106.81198910081744</c:v>
                </c:pt>
                <c:pt idx="8">
                  <c:v>106.17620345140782</c:v>
                </c:pt>
                <c:pt idx="9">
                  <c:v>109.67302452316076</c:v>
                </c:pt>
                <c:pt idx="10">
                  <c:v>113.53315168029066</c:v>
                </c:pt>
                <c:pt idx="11">
                  <c:v>113.26067211625795</c:v>
                </c:pt>
                <c:pt idx="12">
                  <c:v>111.716621253406</c:v>
                </c:pt>
                <c:pt idx="13">
                  <c:v>113.62397820163488</c:v>
                </c:pt>
                <c:pt idx="14">
                  <c:v>116.4396003633061</c:v>
                </c:pt>
                <c:pt idx="15">
                  <c:v>115.57674841053587</c:v>
                </c:pt>
                <c:pt idx="16">
                  <c:v>115.48592188919164</c:v>
                </c:pt>
                <c:pt idx="17">
                  <c:v>115.84922797456858</c:v>
                </c:pt>
                <c:pt idx="18">
                  <c:v>122.93369663941871</c:v>
                </c:pt>
                <c:pt idx="19">
                  <c:v>123.70572207084469</c:v>
                </c:pt>
                <c:pt idx="20">
                  <c:v>122.61580381471389</c:v>
                </c:pt>
                <c:pt idx="21">
                  <c:v>124.61398728428701</c:v>
                </c:pt>
                <c:pt idx="22">
                  <c:v>127.33878292461398</c:v>
                </c:pt>
                <c:pt idx="23">
                  <c:v>126.83923705722071</c:v>
                </c:pt>
                <c:pt idx="24">
                  <c:v>119.66394187102634</c:v>
                </c:pt>
              </c:numCache>
            </c:numRef>
          </c:val>
          <c:smooth val="0"/>
          <c:extLst>
            <c:ext xmlns:c16="http://schemas.microsoft.com/office/drawing/2014/chart" uri="{C3380CC4-5D6E-409C-BE32-E72D297353CC}">
              <c16:uniqueId val="{00000001-EDE3-4E6F-BAD7-994CFD87693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101.69966707552129</c:v>
                </c:pt>
                <c:pt idx="2">
                  <c:v>100.47310320658841</c:v>
                </c:pt>
                <c:pt idx="3">
                  <c:v>100.75346066234449</c:v>
                </c:pt>
                <c:pt idx="4">
                  <c:v>95.251445593131251</c:v>
                </c:pt>
                <c:pt idx="5">
                  <c:v>97.441738216225687</c:v>
                </c:pt>
                <c:pt idx="6">
                  <c:v>97.56439460311897</c:v>
                </c:pt>
                <c:pt idx="7">
                  <c:v>97.284037147362895</c:v>
                </c:pt>
                <c:pt idx="8">
                  <c:v>97.213947783423876</c:v>
                </c:pt>
                <c:pt idx="9">
                  <c:v>98.54564569826529</c:v>
                </c:pt>
                <c:pt idx="10">
                  <c:v>97.897319081829338</c:v>
                </c:pt>
                <c:pt idx="11">
                  <c:v>97.441738216225687</c:v>
                </c:pt>
                <c:pt idx="12">
                  <c:v>96.390397757140363</c:v>
                </c:pt>
                <c:pt idx="13">
                  <c:v>97.634483967057989</c:v>
                </c:pt>
                <c:pt idx="14">
                  <c:v>96.092517960399505</c:v>
                </c:pt>
                <c:pt idx="15">
                  <c:v>96.898545645698263</c:v>
                </c:pt>
                <c:pt idx="16">
                  <c:v>96.022428596460486</c:v>
                </c:pt>
                <c:pt idx="17">
                  <c:v>97.02120203259156</c:v>
                </c:pt>
                <c:pt idx="18">
                  <c:v>96.232696688277557</c:v>
                </c:pt>
                <c:pt idx="19">
                  <c:v>95.969861573506222</c:v>
                </c:pt>
                <c:pt idx="20">
                  <c:v>93.201331697914853</c:v>
                </c:pt>
                <c:pt idx="21">
                  <c:v>93.744524268442262</c:v>
                </c:pt>
                <c:pt idx="22">
                  <c:v>91.799544419134392</c:v>
                </c:pt>
                <c:pt idx="23">
                  <c:v>92.412826353600835</c:v>
                </c:pt>
                <c:pt idx="24">
                  <c:v>88.925880497634481</c:v>
                </c:pt>
              </c:numCache>
            </c:numRef>
          </c:val>
          <c:smooth val="0"/>
          <c:extLst>
            <c:ext xmlns:c16="http://schemas.microsoft.com/office/drawing/2014/chart" uri="{C3380CC4-5D6E-409C-BE32-E72D297353CC}">
              <c16:uniqueId val="{00000002-EDE3-4E6F-BAD7-994CFD87693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DE3-4E6F-BAD7-994CFD87693D}"/>
                </c:ext>
              </c:extLst>
            </c:dLbl>
            <c:dLbl>
              <c:idx val="1"/>
              <c:delete val="1"/>
              <c:extLst>
                <c:ext xmlns:c15="http://schemas.microsoft.com/office/drawing/2012/chart" uri="{CE6537A1-D6FC-4f65-9D91-7224C49458BB}"/>
                <c:ext xmlns:c16="http://schemas.microsoft.com/office/drawing/2014/chart" uri="{C3380CC4-5D6E-409C-BE32-E72D297353CC}">
                  <c16:uniqueId val="{00000004-EDE3-4E6F-BAD7-994CFD87693D}"/>
                </c:ext>
              </c:extLst>
            </c:dLbl>
            <c:dLbl>
              <c:idx val="2"/>
              <c:delete val="1"/>
              <c:extLst>
                <c:ext xmlns:c15="http://schemas.microsoft.com/office/drawing/2012/chart" uri="{CE6537A1-D6FC-4f65-9D91-7224C49458BB}"/>
                <c:ext xmlns:c16="http://schemas.microsoft.com/office/drawing/2014/chart" uri="{C3380CC4-5D6E-409C-BE32-E72D297353CC}">
                  <c16:uniqueId val="{00000005-EDE3-4E6F-BAD7-994CFD87693D}"/>
                </c:ext>
              </c:extLst>
            </c:dLbl>
            <c:dLbl>
              <c:idx val="3"/>
              <c:delete val="1"/>
              <c:extLst>
                <c:ext xmlns:c15="http://schemas.microsoft.com/office/drawing/2012/chart" uri="{CE6537A1-D6FC-4f65-9D91-7224C49458BB}"/>
                <c:ext xmlns:c16="http://schemas.microsoft.com/office/drawing/2014/chart" uri="{C3380CC4-5D6E-409C-BE32-E72D297353CC}">
                  <c16:uniqueId val="{00000006-EDE3-4E6F-BAD7-994CFD87693D}"/>
                </c:ext>
              </c:extLst>
            </c:dLbl>
            <c:dLbl>
              <c:idx val="4"/>
              <c:delete val="1"/>
              <c:extLst>
                <c:ext xmlns:c15="http://schemas.microsoft.com/office/drawing/2012/chart" uri="{CE6537A1-D6FC-4f65-9D91-7224C49458BB}"/>
                <c:ext xmlns:c16="http://schemas.microsoft.com/office/drawing/2014/chart" uri="{C3380CC4-5D6E-409C-BE32-E72D297353CC}">
                  <c16:uniqueId val="{00000007-EDE3-4E6F-BAD7-994CFD87693D}"/>
                </c:ext>
              </c:extLst>
            </c:dLbl>
            <c:dLbl>
              <c:idx val="5"/>
              <c:delete val="1"/>
              <c:extLst>
                <c:ext xmlns:c15="http://schemas.microsoft.com/office/drawing/2012/chart" uri="{CE6537A1-D6FC-4f65-9D91-7224C49458BB}"/>
                <c:ext xmlns:c16="http://schemas.microsoft.com/office/drawing/2014/chart" uri="{C3380CC4-5D6E-409C-BE32-E72D297353CC}">
                  <c16:uniqueId val="{00000008-EDE3-4E6F-BAD7-994CFD87693D}"/>
                </c:ext>
              </c:extLst>
            </c:dLbl>
            <c:dLbl>
              <c:idx val="6"/>
              <c:delete val="1"/>
              <c:extLst>
                <c:ext xmlns:c15="http://schemas.microsoft.com/office/drawing/2012/chart" uri="{CE6537A1-D6FC-4f65-9D91-7224C49458BB}"/>
                <c:ext xmlns:c16="http://schemas.microsoft.com/office/drawing/2014/chart" uri="{C3380CC4-5D6E-409C-BE32-E72D297353CC}">
                  <c16:uniqueId val="{00000009-EDE3-4E6F-BAD7-994CFD87693D}"/>
                </c:ext>
              </c:extLst>
            </c:dLbl>
            <c:dLbl>
              <c:idx val="7"/>
              <c:delete val="1"/>
              <c:extLst>
                <c:ext xmlns:c15="http://schemas.microsoft.com/office/drawing/2012/chart" uri="{CE6537A1-D6FC-4f65-9D91-7224C49458BB}"/>
                <c:ext xmlns:c16="http://schemas.microsoft.com/office/drawing/2014/chart" uri="{C3380CC4-5D6E-409C-BE32-E72D297353CC}">
                  <c16:uniqueId val="{0000000A-EDE3-4E6F-BAD7-994CFD87693D}"/>
                </c:ext>
              </c:extLst>
            </c:dLbl>
            <c:dLbl>
              <c:idx val="8"/>
              <c:delete val="1"/>
              <c:extLst>
                <c:ext xmlns:c15="http://schemas.microsoft.com/office/drawing/2012/chart" uri="{CE6537A1-D6FC-4f65-9D91-7224C49458BB}"/>
                <c:ext xmlns:c16="http://schemas.microsoft.com/office/drawing/2014/chart" uri="{C3380CC4-5D6E-409C-BE32-E72D297353CC}">
                  <c16:uniqueId val="{0000000B-EDE3-4E6F-BAD7-994CFD87693D}"/>
                </c:ext>
              </c:extLst>
            </c:dLbl>
            <c:dLbl>
              <c:idx val="9"/>
              <c:delete val="1"/>
              <c:extLst>
                <c:ext xmlns:c15="http://schemas.microsoft.com/office/drawing/2012/chart" uri="{CE6537A1-D6FC-4f65-9D91-7224C49458BB}"/>
                <c:ext xmlns:c16="http://schemas.microsoft.com/office/drawing/2014/chart" uri="{C3380CC4-5D6E-409C-BE32-E72D297353CC}">
                  <c16:uniqueId val="{0000000C-EDE3-4E6F-BAD7-994CFD87693D}"/>
                </c:ext>
              </c:extLst>
            </c:dLbl>
            <c:dLbl>
              <c:idx val="10"/>
              <c:delete val="1"/>
              <c:extLst>
                <c:ext xmlns:c15="http://schemas.microsoft.com/office/drawing/2012/chart" uri="{CE6537A1-D6FC-4f65-9D91-7224C49458BB}"/>
                <c:ext xmlns:c16="http://schemas.microsoft.com/office/drawing/2014/chart" uri="{C3380CC4-5D6E-409C-BE32-E72D297353CC}">
                  <c16:uniqueId val="{0000000D-EDE3-4E6F-BAD7-994CFD87693D}"/>
                </c:ext>
              </c:extLst>
            </c:dLbl>
            <c:dLbl>
              <c:idx val="11"/>
              <c:delete val="1"/>
              <c:extLst>
                <c:ext xmlns:c15="http://schemas.microsoft.com/office/drawing/2012/chart" uri="{CE6537A1-D6FC-4f65-9D91-7224C49458BB}"/>
                <c:ext xmlns:c16="http://schemas.microsoft.com/office/drawing/2014/chart" uri="{C3380CC4-5D6E-409C-BE32-E72D297353CC}">
                  <c16:uniqueId val="{0000000E-EDE3-4E6F-BAD7-994CFD87693D}"/>
                </c:ext>
              </c:extLst>
            </c:dLbl>
            <c:dLbl>
              <c:idx val="12"/>
              <c:delete val="1"/>
              <c:extLst>
                <c:ext xmlns:c15="http://schemas.microsoft.com/office/drawing/2012/chart" uri="{CE6537A1-D6FC-4f65-9D91-7224C49458BB}"/>
                <c:ext xmlns:c16="http://schemas.microsoft.com/office/drawing/2014/chart" uri="{C3380CC4-5D6E-409C-BE32-E72D297353CC}">
                  <c16:uniqueId val="{0000000F-EDE3-4E6F-BAD7-994CFD87693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E3-4E6F-BAD7-994CFD87693D}"/>
                </c:ext>
              </c:extLst>
            </c:dLbl>
            <c:dLbl>
              <c:idx val="14"/>
              <c:delete val="1"/>
              <c:extLst>
                <c:ext xmlns:c15="http://schemas.microsoft.com/office/drawing/2012/chart" uri="{CE6537A1-D6FC-4f65-9D91-7224C49458BB}"/>
                <c:ext xmlns:c16="http://schemas.microsoft.com/office/drawing/2014/chart" uri="{C3380CC4-5D6E-409C-BE32-E72D297353CC}">
                  <c16:uniqueId val="{00000011-EDE3-4E6F-BAD7-994CFD87693D}"/>
                </c:ext>
              </c:extLst>
            </c:dLbl>
            <c:dLbl>
              <c:idx val="15"/>
              <c:delete val="1"/>
              <c:extLst>
                <c:ext xmlns:c15="http://schemas.microsoft.com/office/drawing/2012/chart" uri="{CE6537A1-D6FC-4f65-9D91-7224C49458BB}"/>
                <c:ext xmlns:c16="http://schemas.microsoft.com/office/drawing/2014/chart" uri="{C3380CC4-5D6E-409C-BE32-E72D297353CC}">
                  <c16:uniqueId val="{00000012-EDE3-4E6F-BAD7-994CFD87693D}"/>
                </c:ext>
              </c:extLst>
            </c:dLbl>
            <c:dLbl>
              <c:idx val="16"/>
              <c:delete val="1"/>
              <c:extLst>
                <c:ext xmlns:c15="http://schemas.microsoft.com/office/drawing/2012/chart" uri="{CE6537A1-D6FC-4f65-9D91-7224C49458BB}"/>
                <c:ext xmlns:c16="http://schemas.microsoft.com/office/drawing/2014/chart" uri="{C3380CC4-5D6E-409C-BE32-E72D297353CC}">
                  <c16:uniqueId val="{00000013-EDE3-4E6F-BAD7-994CFD87693D}"/>
                </c:ext>
              </c:extLst>
            </c:dLbl>
            <c:dLbl>
              <c:idx val="17"/>
              <c:delete val="1"/>
              <c:extLst>
                <c:ext xmlns:c15="http://schemas.microsoft.com/office/drawing/2012/chart" uri="{CE6537A1-D6FC-4f65-9D91-7224C49458BB}"/>
                <c:ext xmlns:c16="http://schemas.microsoft.com/office/drawing/2014/chart" uri="{C3380CC4-5D6E-409C-BE32-E72D297353CC}">
                  <c16:uniqueId val="{00000014-EDE3-4E6F-BAD7-994CFD87693D}"/>
                </c:ext>
              </c:extLst>
            </c:dLbl>
            <c:dLbl>
              <c:idx val="18"/>
              <c:delete val="1"/>
              <c:extLst>
                <c:ext xmlns:c15="http://schemas.microsoft.com/office/drawing/2012/chart" uri="{CE6537A1-D6FC-4f65-9D91-7224C49458BB}"/>
                <c:ext xmlns:c16="http://schemas.microsoft.com/office/drawing/2014/chart" uri="{C3380CC4-5D6E-409C-BE32-E72D297353CC}">
                  <c16:uniqueId val="{00000015-EDE3-4E6F-BAD7-994CFD87693D}"/>
                </c:ext>
              </c:extLst>
            </c:dLbl>
            <c:dLbl>
              <c:idx val="19"/>
              <c:delete val="1"/>
              <c:extLst>
                <c:ext xmlns:c15="http://schemas.microsoft.com/office/drawing/2012/chart" uri="{CE6537A1-D6FC-4f65-9D91-7224C49458BB}"/>
                <c:ext xmlns:c16="http://schemas.microsoft.com/office/drawing/2014/chart" uri="{C3380CC4-5D6E-409C-BE32-E72D297353CC}">
                  <c16:uniqueId val="{00000016-EDE3-4E6F-BAD7-994CFD87693D}"/>
                </c:ext>
              </c:extLst>
            </c:dLbl>
            <c:dLbl>
              <c:idx val="20"/>
              <c:delete val="1"/>
              <c:extLst>
                <c:ext xmlns:c15="http://schemas.microsoft.com/office/drawing/2012/chart" uri="{CE6537A1-D6FC-4f65-9D91-7224C49458BB}"/>
                <c:ext xmlns:c16="http://schemas.microsoft.com/office/drawing/2014/chart" uri="{C3380CC4-5D6E-409C-BE32-E72D297353CC}">
                  <c16:uniqueId val="{00000017-EDE3-4E6F-BAD7-994CFD87693D}"/>
                </c:ext>
              </c:extLst>
            </c:dLbl>
            <c:dLbl>
              <c:idx val="21"/>
              <c:delete val="1"/>
              <c:extLst>
                <c:ext xmlns:c15="http://schemas.microsoft.com/office/drawing/2012/chart" uri="{CE6537A1-D6FC-4f65-9D91-7224C49458BB}"/>
                <c:ext xmlns:c16="http://schemas.microsoft.com/office/drawing/2014/chart" uri="{C3380CC4-5D6E-409C-BE32-E72D297353CC}">
                  <c16:uniqueId val="{00000018-EDE3-4E6F-BAD7-994CFD87693D}"/>
                </c:ext>
              </c:extLst>
            </c:dLbl>
            <c:dLbl>
              <c:idx val="22"/>
              <c:delete val="1"/>
              <c:extLst>
                <c:ext xmlns:c15="http://schemas.microsoft.com/office/drawing/2012/chart" uri="{CE6537A1-D6FC-4f65-9D91-7224C49458BB}"/>
                <c:ext xmlns:c16="http://schemas.microsoft.com/office/drawing/2014/chart" uri="{C3380CC4-5D6E-409C-BE32-E72D297353CC}">
                  <c16:uniqueId val="{00000019-EDE3-4E6F-BAD7-994CFD87693D}"/>
                </c:ext>
              </c:extLst>
            </c:dLbl>
            <c:dLbl>
              <c:idx val="23"/>
              <c:delete val="1"/>
              <c:extLst>
                <c:ext xmlns:c15="http://schemas.microsoft.com/office/drawing/2012/chart" uri="{CE6537A1-D6FC-4f65-9D91-7224C49458BB}"/>
                <c:ext xmlns:c16="http://schemas.microsoft.com/office/drawing/2014/chart" uri="{C3380CC4-5D6E-409C-BE32-E72D297353CC}">
                  <c16:uniqueId val="{0000001A-EDE3-4E6F-BAD7-994CFD87693D}"/>
                </c:ext>
              </c:extLst>
            </c:dLbl>
            <c:dLbl>
              <c:idx val="24"/>
              <c:delete val="1"/>
              <c:extLst>
                <c:ext xmlns:c15="http://schemas.microsoft.com/office/drawing/2012/chart" uri="{CE6537A1-D6FC-4f65-9D91-7224C49458BB}"/>
                <c:ext xmlns:c16="http://schemas.microsoft.com/office/drawing/2014/chart" uri="{C3380CC4-5D6E-409C-BE32-E72D297353CC}">
                  <c16:uniqueId val="{0000001B-EDE3-4E6F-BAD7-994CFD87693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DE3-4E6F-BAD7-994CFD87693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 Wendel (10046)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27720</v>
      </c>
      <c r="F11" s="238">
        <v>27866</v>
      </c>
      <c r="G11" s="238">
        <v>27940</v>
      </c>
      <c r="H11" s="238">
        <v>27330</v>
      </c>
      <c r="I11" s="265">
        <v>27348</v>
      </c>
      <c r="J11" s="263">
        <v>372</v>
      </c>
      <c r="K11" s="266">
        <v>1.3602457218078103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21.511544011544011</v>
      </c>
      <c r="E13" s="115">
        <v>5963</v>
      </c>
      <c r="F13" s="114">
        <v>5988</v>
      </c>
      <c r="G13" s="114">
        <v>5966</v>
      </c>
      <c r="H13" s="114">
        <v>5824</v>
      </c>
      <c r="I13" s="140">
        <v>5726</v>
      </c>
      <c r="J13" s="115">
        <v>237</v>
      </c>
      <c r="K13" s="116">
        <v>4.1390150192106185</v>
      </c>
    </row>
    <row r="14" spans="1:255" ht="14.1" customHeight="1" x14ac:dyDescent="0.2">
      <c r="A14" s="306" t="s">
        <v>230</v>
      </c>
      <c r="B14" s="307"/>
      <c r="C14" s="308"/>
      <c r="D14" s="113">
        <v>61.940836940836938</v>
      </c>
      <c r="E14" s="115">
        <v>17170</v>
      </c>
      <c r="F14" s="114">
        <v>17293</v>
      </c>
      <c r="G14" s="114">
        <v>17414</v>
      </c>
      <c r="H14" s="114">
        <v>17004</v>
      </c>
      <c r="I14" s="140">
        <v>17157</v>
      </c>
      <c r="J14" s="115">
        <v>13</v>
      </c>
      <c r="K14" s="116">
        <v>7.5770822404849336E-2</v>
      </c>
    </row>
    <row r="15" spans="1:255" ht="14.1" customHeight="1" x14ac:dyDescent="0.2">
      <c r="A15" s="306" t="s">
        <v>231</v>
      </c>
      <c r="B15" s="307"/>
      <c r="C15" s="308"/>
      <c r="D15" s="113">
        <v>8.7698412698412707</v>
      </c>
      <c r="E15" s="115">
        <v>2431</v>
      </c>
      <c r="F15" s="114">
        <v>2430</v>
      </c>
      <c r="G15" s="114">
        <v>2420</v>
      </c>
      <c r="H15" s="114">
        <v>2389</v>
      </c>
      <c r="I15" s="140">
        <v>2378</v>
      </c>
      <c r="J15" s="115">
        <v>53</v>
      </c>
      <c r="K15" s="116">
        <v>2.2287636669470143</v>
      </c>
    </row>
    <row r="16" spans="1:255" ht="14.1" customHeight="1" x14ac:dyDescent="0.2">
      <c r="A16" s="306" t="s">
        <v>232</v>
      </c>
      <c r="B16" s="307"/>
      <c r="C16" s="308"/>
      <c r="D16" s="113">
        <v>7.7777777777777777</v>
      </c>
      <c r="E16" s="115">
        <v>2156</v>
      </c>
      <c r="F16" s="114">
        <v>2155</v>
      </c>
      <c r="G16" s="114">
        <v>2140</v>
      </c>
      <c r="H16" s="114">
        <v>2113</v>
      </c>
      <c r="I16" s="140">
        <v>2087</v>
      </c>
      <c r="J16" s="115">
        <v>69</v>
      </c>
      <c r="K16" s="116">
        <v>3.3061811212266412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0.60245310245310246</v>
      </c>
      <c r="E18" s="115">
        <v>167</v>
      </c>
      <c r="F18" s="114">
        <v>172</v>
      </c>
      <c r="G18" s="114">
        <v>176</v>
      </c>
      <c r="H18" s="114">
        <v>167</v>
      </c>
      <c r="I18" s="140">
        <v>166</v>
      </c>
      <c r="J18" s="115">
        <v>1</v>
      </c>
      <c r="K18" s="116">
        <v>0.60240963855421692</v>
      </c>
    </row>
    <row r="19" spans="1:255" ht="14.1" customHeight="1" x14ac:dyDescent="0.2">
      <c r="A19" s="306" t="s">
        <v>235</v>
      </c>
      <c r="B19" s="307" t="s">
        <v>236</v>
      </c>
      <c r="C19" s="308"/>
      <c r="D19" s="113">
        <v>0.17676767676767677</v>
      </c>
      <c r="E19" s="115">
        <v>49</v>
      </c>
      <c r="F19" s="114">
        <v>50</v>
      </c>
      <c r="G19" s="114">
        <v>53</v>
      </c>
      <c r="H19" s="114">
        <v>51</v>
      </c>
      <c r="I19" s="140">
        <v>50</v>
      </c>
      <c r="J19" s="115">
        <v>-1</v>
      </c>
      <c r="K19" s="116">
        <v>-2</v>
      </c>
    </row>
    <row r="20" spans="1:255" ht="14.1" customHeight="1" x14ac:dyDescent="0.2">
      <c r="A20" s="306">
        <v>12</v>
      </c>
      <c r="B20" s="307" t="s">
        <v>237</v>
      </c>
      <c r="C20" s="308"/>
      <c r="D20" s="113">
        <v>0.54473304473304474</v>
      </c>
      <c r="E20" s="115">
        <v>151</v>
      </c>
      <c r="F20" s="114">
        <v>148</v>
      </c>
      <c r="G20" s="114">
        <v>149</v>
      </c>
      <c r="H20" s="114">
        <v>143</v>
      </c>
      <c r="I20" s="140">
        <v>141</v>
      </c>
      <c r="J20" s="115">
        <v>10</v>
      </c>
      <c r="K20" s="116">
        <v>7.0921985815602833</v>
      </c>
    </row>
    <row r="21" spans="1:255" ht="14.1" customHeight="1" x14ac:dyDescent="0.2">
      <c r="A21" s="306">
        <v>21</v>
      </c>
      <c r="B21" s="307" t="s">
        <v>238</v>
      </c>
      <c r="C21" s="308"/>
      <c r="D21" s="113">
        <v>0.13347763347763347</v>
      </c>
      <c r="E21" s="115">
        <v>37</v>
      </c>
      <c r="F21" s="114">
        <v>38</v>
      </c>
      <c r="G21" s="114">
        <v>42</v>
      </c>
      <c r="H21" s="114">
        <v>44</v>
      </c>
      <c r="I21" s="140">
        <v>46</v>
      </c>
      <c r="J21" s="115">
        <v>-9</v>
      </c>
      <c r="K21" s="116">
        <v>-19.565217391304348</v>
      </c>
    </row>
    <row r="22" spans="1:255" ht="14.1" customHeight="1" x14ac:dyDescent="0.2">
      <c r="A22" s="306">
        <v>22</v>
      </c>
      <c r="B22" s="307" t="s">
        <v>239</v>
      </c>
      <c r="C22" s="308"/>
      <c r="D22" s="113">
        <v>1.5151515151515151</v>
      </c>
      <c r="E22" s="115">
        <v>420</v>
      </c>
      <c r="F22" s="114">
        <v>426</v>
      </c>
      <c r="G22" s="114">
        <v>442</v>
      </c>
      <c r="H22" s="114">
        <v>434</v>
      </c>
      <c r="I22" s="140">
        <v>440</v>
      </c>
      <c r="J22" s="115">
        <v>-20</v>
      </c>
      <c r="K22" s="116">
        <v>-4.5454545454545459</v>
      </c>
    </row>
    <row r="23" spans="1:255" ht="14.1" customHeight="1" x14ac:dyDescent="0.2">
      <c r="A23" s="306">
        <v>23</v>
      </c>
      <c r="B23" s="307" t="s">
        <v>240</v>
      </c>
      <c r="C23" s="308"/>
      <c r="D23" s="113">
        <v>0.14430014430014429</v>
      </c>
      <c r="E23" s="115">
        <v>40</v>
      </c>
      <c r="F23" s="114">
        <v>42</v>
      </c>
      <c r="G23" s="114">
        <v>42</v>
      </c>
      <c r="H23" s="114">
        <v>43</v>
      </c>
      <c r="I23" s="140">
        <v>41</v>
      </c>
      <c r="J23" s="115">
        <v>-1</v>
      </c>
      <c r="K23" s="116">
        <v>-2.4390243902439024</v>
      </c>
    </row>
    <row r="24" spans="1:255" ht="14.1" customHeight="1" x14ac:dyDescent="0.2">
      <c r="A24" s="306">
        <v>24</v>
      </c>
      <c r="B24" s="307" t="s">
        <v>241</v>
      </c>
      <c r="C24" s="308"/>
      <c r="D24" s="113">
        <v>6.6810966810966814</v>
      </c>
      <c r="E24" s="115">
        <v>1852</v>
      </c>
      <c r="F24" s="114">
        <v>1846</v>
      </c>
      <c r="G24" s="114">
        <v>1886</v>
      </c>
      <c r="H24" s="114">
        <v>1804</v>
      </c>
      <c r="I24" s="140">
        <v>1782</v>
      </c>
      <c r="J24" s="115">
        <v>70</v>
      </c>
      <c r="K24" s="116">
        <v>3.9281705948372614</v>
      </c>
    </row>
    <row r="25" spans="1:255" ht="14.1" customHeight="1" x14ac:dyDescent="0.2">
      <c r="A25" s="306">
        <v>25</v>
      </c>
      <c r="B25" s="307" t="s">
        <v>242</v>
      </c>
      <c r="C25" s="308"/>
      <c r="D25" s="113">
        <v>7.9401154401154397</v>
      </c>
      <c r="E25" s="115">
        <v>2201</v>
      </c>
      <c r="F25" s="114">
        <v>2174</v>
      </c>
      <c r="G25" s="114">
        <v>2179</v>
      </c>
      <c r="H25" s="114">
        <v>2100</v>
      </c>
      <c r="I25" s="140">
        <v>2133</v>
      </c>
      <c r="J25" s="115">
        <v>68</v>
      </c>
      <c r="K25" s="116">
        <v>3.1879981247069855</v>
      </c>
    </row>
    <row r="26" spans="1:255" ht="14.1" customHeight="1" x14ac:dyDescent="0.2">
      <c r="A26" s="306">
        <v>26</v>
      </c>
      <c r="B26" s="307" t="s">
        <v>243</v>
      </c>
      <c r="C26" s="308"/>
      <c r="D26" s="113">
        <v>2.9870129870129869</v>
      </c>
      <c r="E26" s="115">
        <v>828</v>
      </c>
      <c r="F26" s="114">
        <v>792</v>
      </c>
      <c r="G26" s="114">
        <v>792</v>
      </c>
      <c r="H26" s="114">
        <v>809</v>
      </c>
      <c r="I26" s="140">
        <v>812</v>
      </c>
      <c r="J26" s="115">
        <v>16</v>
      </c>
      <c r="K26" s="116">
        <v>1.9704433497536946</v>
      </c>
    </row>
    <row r="27" spans="1:255" ht="14.1" customHeight="1" x14ac:dyDescent="0.2">
      <c r="A27" s="306">
        <v>27</v>
      </c>
      <c r="B27" s="307" t="s">
        <v>244</v>
      </c>
      <c r="C27" s="308"/>
      <c r="D27" s="113">
        <v>3.1313131313131315</v>
      </c>
      <c r="E27" s="115">
        <v>868</v>
      </c>
      <c r="F27" s="114">
        <v>873</v>
      </c>
      <c r="G27" s="114">
        <v>868</v>
      </c>
      <c r="H27" s="114">
        <v>855</v>
      </c>
      <c r="I27" s="140">
        <v>850</v>
      </c>
      <c r="J27" s="115">
        <v>18</v>
      </c>
      <c r="K27" s="116">
        <v>2.1176470588235294</v>
      </c>
    </row>
    <row r="28" spans="1:255" ht="14.1" customHeight="1" x14ac:dyDescent="0.2">
      <c r="A28" s="306">
        <v>28</v>
      </c>
      <c r="B28" s="307" t="s">
        <v>245</v>
      </c>
      <c r="C28" s="308"/>
      <c r="D28" s="113">
        <v>0.15873015873015872</v>
      </c>
      <c r="E28" s="115">
        <v>44</v>
      </c>
      <c r="F28" s="114">
        <v>43</v>
      </c>
      <c r="G28" s="114">
        <v>47</v>
      </c>
      <c r="H28" s="114">
        <v>45</v>
      </c>
      <c r="I28" s="140">
        <v>47</v>
      </c>
      <c r="J28" s="115">
        <v>-3</v>
      </c>
      <c r="K28" s="116">
        <v>-6.3829787234042552</v>
      </c>
    </row>
    <row r="29" spans="1:255" ht="14.1" customHeight="1" x14ac:dyDescent="0.2">
      <c r="A29" s="306">
        <v>29</v>
      </c>
      <c r="B29" s="307" t="s">
        <v>246</v>
      </c>
      <c r="C29" s="308"/>
      <c r="D29" s="113">
        <v>6.4971139971139973</v>
      </c>
      <c r="E29" s="115">
        <v>1801</v>
      </c>
      <c r="F29" s="114">
        <v>1847</v>
      </c>
      <c r="G29" s="114">
        <v>1819</v>
      </c>
      <c r="H29" s="114">
        <v>1795</v>
      </c>
      <c r="I29" s="140">
        <v>1814</v>
      </c>
      <c r="J29" s="115">
        <v>-13</v>
      </c>
      <c r="K29" s="116">
        <v>-0.71664829106945971</v>
      </c>
    </row>
    <row r="30" spans="1:255" ht="14.1" customHeight="1" x14ac:dyDescent="0.2">
      <c r="A30" s="306" t="s">
        <v>247</v>
      </c>
      <c r="B30" s="307" t="s">
        <v>248</v>
      </c>
      <c r="C30" s="308"/>
      <c r="D30" s="113">
        <v>4.9963924963924962</v>
      </c>
      <c r="E30" s="115">
        <v>1385</v>
      </c>
      <c r="F30" s="114">
        <v>1410</v>
      </c>
      <c r="G30" s="114">
        <v>1379</v>
      </c>
      <c r="H30" s="114">
        <v>1368</v>
      </c>
      <c r="I30" s="140">
        <v>1383</v>
      </c>
      <c r="J30" s="115">
        <v>2</v>
      </c>
      <c r="K30" s="116">
        <v>0.14461315979754158</v>
      </c>
    </row>
    <row r="31" spans="1:255" ht="14.1" customHeight="1" x14ac:dyDescent="0.2">
      <c r="A31" s="306" t="s">
        <v>249</v>
      </c>
      <c r="B31" s="307" t="s">
        <v>250</v>
      </c>
      <c r="C31" s="308"/>
      <c r="D31" s="113">
        <v>1.4898989898989898</v>
      </c>
      <c r="E31" s="115">
        <v>413</v>
      </c>
      <c r="F31" s="114">
        <v>434</v>
      </c>
      <c r="G31" s="114">
        <v>437</v>
      </c>
      <c r="H31" s="114">
        <v>424</v>
      </c>
      <c r="I31" s="140">
        <v>428</v>
      </c>
      <c r="J31" s="115">
        <v>-15</v>
      </c>
      <c r="K31" s="116">
        <v>-3.5046728971962615</v>
      </c>
    </row>
    <row r="32" spans="1:255" ht="14.1" customHeight="1" x14ac:dyDescent="0.2">
      <c r="A32" s="306">
        <v>31</v>
      </c>
      <c r="B32" s="307" t="s">
        <v>251</v>
      </c>
      <c r="C32" s="308"/>
      <c r="D32" s="113">
        <v>0.57359307359307354</v>
      </c>
      <c r="E32" s="115">
        <v>159</v>
      </c>
      <c r="F32" s="114">
        <v>157</v>
      </c>
      <c r="G32" s="114">
        <v>155</v>
      </c>
      <c r="H32" s="114">
        <v>153</v>
      </c>
      <c r="I32" s="140">
        <v>142</v>
      </c>
      <c r="J32" s="115">
        <v>17</v>
      </c>
      <c r="K32" s="116">
        <v>11.971830985915492</v>
      </c>
    </row>
    <row r="33" spans="1:11" ht="14.1" customHeight="1" x14ac:dyDescent="0.2">
      <c r="A33" s="306">
        <v>32</v>
      </c>
      <c r="B33" s="307" t="s">
        <v>252</v>
      </c>
      <c r="C33" s="308"/>
      <c r="D33" s="113">
        <v>1.893939393939394</v>
      </c>
      <c r="E33" s="115">
        <v>525</v>
      </c>
      <c r="F33" s="114">
        <v>545</v>
      </c>
      <c r="G33" s="114">
        <v>562</v>
      </c>
      <c r="H33" s="114">
        <v>538</v>
      </c>
      <c r="I33" s="140">
        <v>500</v>
      </c>
      <c r="J33" s="115">
        <v>25</v>
      </c>
      <c r="K33" s="116">
        <v>5</v>
      </c>
    </row>
    <row r="34" spans="1:11" ht="14.1" customHeight="1" x14ac:dyDescent="0.2">
      <c r="A34" s="306">
        <v>33</v>
      </c>
      <c r="B34" s="307" t="s">
        <v>253</v>
      </c>
      <c r="C34" s="308"/>
      <c r="D34" s="113">
        <v>1.1291486291486292</v>
      </c>
      <c r="E34" s="115">
        <v>313</v>
      </c>
      <c r="F34" s="114">
        <v>311</v>
      </c>
      <c r="G34" s="114">
        <v>332</v>
      </c>
      <c r="H34" s="114">
        <v>322</v>
      </c>
      <c r="I34" s="140">
        <v>315</v>
      </c>
      <c r="J34" s="115">
        <v>-2</v>
      </c>
      <c r="K34" s="116">
        <v>-0.63492063492063489</v>
      </c>
    </row>
    <row r="35" spans="1:11" ht="14.1" customHeight="1" x14ac:dyDescent="0.2">
      <c r="A35" s="306">
        <v>34</v>
      </c>
      <c r="B35" s="307" t="s">
        <v>254</v>
      </c>
      <c r="C35" s="308"/>
      <c r="D35" s="113">
        <v>2.2222222222222223</v>
      </c>
      <c r="E35" s="115">
        <v>616</v>
      </c>
      <c r="F35" s="114">
        <v>622</v>
      </c>
      <c r="G35" s="114">
        <v>630</v>
      </c>
      <c r="H35" s="114">
        <v>659</v>
      </c>
      <c r="I35" s="140">
        <v>675</v>
      </c>
      <c r="J35" s="115">
        <v>-59</v>
      </c>
      <c r="K35" s="116">
        <v>-8.7407407407407405</v>
      </c>
    </row>
    <row r="36" spans="1:11" ht="14.1" customHeight="1" x14ac:dyDescent="0.2">
      <c r="A36" s="306">
        <v>41</v>
      </c>
      <c r="B36" s="307" t="s">
        <v>255</v>
      </c>
      <c r="C36" s="308"/>
      <c r="D36" s="113">
        <v>1.2842712842712842</v>
      </c>
      <c r="E36" s="115">
        <v>356</v>
      </c>
      <c r="F36" s="114">
        <v>363</v>
      </c>
      <c r="G36" s="114">
        <v>366</v>
      </c>
      <c r="H36" s="114">
        <v>355</v>
      </c>
      <c r="I36" s="140">
        <v>356</v>
      </c>
      <c r="J36" s="115">
        <v>0</v>
      </c>
      <c r="K36" s="116">
        <v>0</v>
      </c>
    </row>
    <row r="37" spans="1:11" ht="14.1" customHeight="1" x14ac:dyDescent="0.2">
      <c r="A37" s="306">
        <v>42</v>
      </c>
      <c r="B37" s="307" t="s">
        <v>256</v>
      </c>
      <c r="C37" s="308"/>
      <c r="D37" s="113">
        <v>0.17676767676767677</v>
      </c>
      <c r="E37" s="115">
        <v>49</v>
      </c>
      <c r="F37" s="114">
        <v>46</v>
      </c>
      <c r="G37" s="114">
        <v>46</v>
      </c>
      <c r="H37" s="114">
        <v>45</v>
      </c>
      <c r="I37" s="140">
        <v>45</v>
      </c>
      <c r="J37" s="115">
        <v>4</v>
      </c>
      <c r="K37" s="116">
        <v>8.8888888888888893</v>
      </c>
    </row>
    <row r="38" spans="1:11" ht="14.1" customHeight="1" x14ac:dyDescent="0.2">
      <c r="A38" s="306">
        <v>43</v>
      </c>
      <c r="B38" s="307" t="s">
        <v>257</v>
      </c>
      <c r="C38" s="308"/>
      <c r="D38" s="113">
        <v>1.5656565656565657</v>
      </c>
      <c r="E38" s="115">
        <v>434</v>
      </c>
      <c r="F38" s="114">
        <v>441</v>
      </c>
      <c r="G38" s="114">
        <v>445</v>
      </c>
      <c r="H38" s="114">
        <v>430</v>
      </c>
      <c r="I38" s="140">
        <v>430</v>
      </c>
      <c r="J38" s="115">
        <v>4</v>
      </c>
      <c r="K38" s="116">
        <v>0.93023255813953487</v>
      </c>
    </row>
    <row r="39" spans="1:11" ht="14.1" customHeight="1" x14ac:dyDescent="0.2">
      <c r="A39" s="306">
        <v>51</v>
      </c>
      <c r="B39" s="307" t="s">
        <v>258</v>
      </c>
      <c r="C39" s="308"/>
      <c r="D39" s="113">
        <v>5.3932178932178934</v>
      </c>
      <c r="E39" s="115">
        <v>1495</v>
      </c>
      <c r="F39" s="114">
        <v>1525</v>
      </c>
      <c r="G39" s="114">
        <v>1514</v>
      </c>
      <c r="H39" s="114">
        <v>1431</v>
      </c>
      <c r="I39" s="140">
        <v>1401</v>
      </c>
      <c r="J39" s="115">
        <v>94</v>
      </c>
      <c r="K39" s="116">
        <v>6.7094932191291932</v>
      </c>
    </row>
    <row r="40" spans="1:11" ht="14.1" customHeight="1" x14ac:dyDescent="0.2">
      <c r="A40" s="306" t="s">
        <v>259</v>
      </c>
      <c r="B40" s="307" t="s">
        <v>260</v>
      </c>
      <c r="C40" s="308"/>
      <c r="D40" s="113">
        <v>4.65007215007215</v>
      </c>
      <c r="E40" s="115">
        <v>1289</v>
      </c>
      <c r="F40" s="114">
        <v>1325</v>
      </c>
      <c r="G40" s="114">
        <v>1312</v>
      </c>
      <c r="H40" s="114">
        <v>1292</v>
      </c>
      <c r="I40" s="140">
        <v>1279</v>
      </c>
      <c r="J40" s="115">
        <v>10</v>
      </c>
      <c r="K40" s="116">
        <v>0.78186082877247853</v>
      </c>
    </row>
    <row r="41" spans="1:11" ht="14.1" customHeight="1" x14ac:dyDescent="0.2">
      <c r="A41" s="306"/>
      <c r="B41" s="307" t="s">
        <v>261</v>
      </c>
      <c r="C41" s="308"/>
      <c r="D41" s="113">
        <v>3.722943722943723</v>
      </c>
      <c r="E41" s="115">
        <v>1032</v>
      </c>
      <c r="F41" s="114">
        <v>1073</v>
      </c>
      <c r="G41" s="114">
        <v>1064</v>
      </c>
      <c r="H41" s="114">
        <v>1057</v>
      </c>
      <c r="I41" s="140">
        <v>1041</v>
      </c>
      <c r="J41" s="115">
        <v>-9</v>
      </c>
      <c r="K41" s="116">
        <v>-0.86455331412103742</v>
      </c>
    </row>
    <row r="42" spans="1:11" ht="14.1" customHeight="1" x14ac:dyDescent="0.2">
      <c r="A42" s="306">
        <v>52</v>
      </c>
      <c r="B42" s="307" t="s">
        <v>262</v>
      </c>
      <c r="C42" s="308"/>
      <c r="D42" s="113">
        <v>2.6948051948051948</v>
      </c>
      <c r="E42" s="115">
        <v>747</v>
      </c>
      <c r="F42" s="114">
        <v>771</v>
      </c>
      <c r="G42" s="114">
        <v>766</v>
      </c>
      <c r="H42" s="114">
        <v>770</v>
      </c>
      <c r="I42" s="140">
        <v>765</v>
      </c>
      <c r="J42" s="115">
        <v>-18</v>
      </c>
      <c r="K42" s="116">
        <v>-2.3529411764705883</v>
      </c>
    </row>
    <row r="43" spans="1:11" ht="14.1" customHeight="1" x14ac:dyDescent="0.2">
      <c r="A43" s="306" t="s">
        <v>263</v>
      </c>
      <c r="B43" s="307" t="s">
        <v>264</v>
      </c>
      <c r="C43" s="308"/>
      <c r="D43" s="113">
        <v>2.0995670995670994</v>
      </c>
      <c r="E43" s="115">
        <v>582</v>
      </c>
      <c r="F43" s="114">
        <v>593</v>
      </c>
      <c r="G43" s="114">
        <v>590</v>
      </c>
      <c r="H43" s="114">
        <v>597</v>
      </c>
      <c r="I43" s="140">
        <v>600</v>
      </c>
      <c r="J43" s="115">
        <v>-18</v>
      </c>
      <c r="K43" s="116">
        <v>-3</v>
      </c>
    </row>
    <row r="44" spans="1:11" ht="14.1" customHeight="1" x14ac:dyDescent="0.2">
      <c r="A44" s="306">
        <v>53</v>
      </c>
      <c r="B44" s="307" t="s">
        <v>265</v>
      </c>
      <c r="C44" s="308"/>
      <c r="D44" s="113">
        <v>0.49062049062049062</v>
      </c>
      <c r="E44" s="115">
        <v>136</v>
      </c>
      <c r="F44" s="114">
        <v>136</v>
      </c>
      <c r="G44" s="114">
        <v>137</v>
      </c>
      <c r="H44" s="114">
        <v>134</v>
      </c>
      <c r="I44" s="140">
        <v>128</v>
      </c>
      <c r="J44" s="115">
        <v>8</v>
      </c>
      <c r="K44" s="116">
        <v>6.25</v>
      </c>
    </row>
    <row r="45" spans="1:11" ht="14.1" customHeight="1" x14ac:dyDescent="0.2">
      <c r="A45" s="306" t="s">
        <v>266</v>
      </c>
      <c r="B45" s="307" t="s">
        <v>267</v>
      </c>
      <c r="C45" s="308"/>
      <c r="D45" s="113">
        <v>0.46536796536796537</v>
      </c>
      <c r="E45" s="115">
        <v>129</v>
      </c>
      <c r="F45" s="114">
        <v>129</v>
      </c>
      <c r="G45" s="114">
        <v>131</v>
      </c>
      <c r="H45" s="114">
        <v>128</v>
      </c>
      <c r="I45" s="140">
        <v>122</v>
      </c>
      <c r="J45" s="115">
        <v>7</v>
      </c>
      <c r="K45" s="116">
        <v>5.7377049180327866</v>
      </c>
    </row>
    <row r="46" spans="1:11" ht="14.1" customHeight="1" x14ac:dyDescent="0.2">
      <c r="A46" s="306">
        <v>54</v>
      </c>
      <c r="B46" s="307" t="s">
        <v>268</v>
      </c>
      <c r="C46" s="308"/>
      <c r="D46" s="113">
        <v>1.7352092352092352</v>
      </c>
      <c r="E46" s="115">
        <v>481</v>
      </c>
      <c r="F46" s="114">
        <v>475</v>
      </c>
      <c r="G46" s="114">
        <v>471</v>
      </c>
      <c r="H46" s="114">
        <v>472</v>
      </c>
      <c r="I46" s="140">
        <v>469</v>
      </c>
      <c r="J46" s="115">
        <v>12</v>
      </c>
      <c r="K46" s="116">
        <v>2.5586353944562901</v>
      </c>
    </row>
    <row r="47" spans="1:11" ht="14.1" customHeight="1" x14ac:dyDescent="0.2">
      <c r="A47" s="306">
        <v>61</v>
      </c>
      <c r="B47" s="307" t="s">
        <v>269</v>
      </c>
      <c r="C47" s="308"/>
      <c r="D47" s="113">
        <v>1.3095238095238095</v>
      </c>
      <c r="E47" s="115">
        <v>363</v>
      </c>
      <c r="F47" s="114">
        <v>369</v>
      </c>
      <c r="G47" s="114">
        <v>376</v>
      </c>
      <c r="H47" s="114">
        <v>371</v>
      </c>
      <c r="I47" s="140">
        <v>372</v>
      </c>
      <c r="J47" s="115">
        <v>-9</v>
      </c>
      <c r="K47" s="116">
        <v>-2.4193548387096775</v>
      </c>
    </row>
    <row r="48" spans="1:11" ht="14.1" customHeight="1" x14ac:dyDescent="0.2">
      <c r="A48" s="306">
        <v>62</v>
      </c>
      <c r="B48" s="307" t="s">
        <v>270</v>
      </c>
      <c r="C48" s="308"/>
      <c r="D48" s="113">
        <v>7.5072150072150068</v>
      </c>
      <c r="E48" s="115">
        <v>2081</v>
      </c>
      <c r="F48" s="114">
        <v>2093</v>
      </c>
      <c r="G48" s="114">
        <v>2069</v>
      </c>
      <c r="H48" s="114">
        <v>2021</v>
      </c>
      <c r="I48" s="140">
        <v>2033</v>
      </c>
      <c r="J48" s="115">
        <v>48</v>
      </c>
      <c r="K48" s="116">
        <v>2.3610427939006393</v>
      </c>
    </row>
    <row r="49" spans="1:11" ht="14.1" customHeight="1" x14ac:dyDescent="0.2">
      <c r="A49" s="306">
        <v>63</v>
      </c>
      <c r="B49" s="307" t="s">
        <v>271</v>
      </c>
      <c r="C49" s="308"/>
      <c r="D49" s="113">
        <v>2.6334776334776335</v>
      </c>
      <c r="E49" s="115">
        <v>730</v>
      </c>
      <c r="F49" s="114">
        <v>766</v>
      </c>
      <c r="G49" s="114">
        <v>759</v>
      </c>
      <c r="H49" s="114">
        <v>745</v>
      </c>
      <c r="I49" s="140">
        <v>739</v>
      </c>
      <c r="J49" s="115">
        <v>-9</v>
      </c>
      <c r="K49" s="116">
        <v>-1.2178619756427604</v>
      </c>
    </row>
    <row r="50" spans="1:11" ht="14.1" customHeight="1" x14ac:dyDescent="0.2">
      <c r="A50" s="306" t="s">
        <v>272</v>
      </c>
      <c r="B50" s="307" t="s">
        <v>273</v>
      </c>
      <c r="C50" s="308"/>
      <c r="D50" s="113">
        <v>0.64213564213564212</v>
      </c>
      <c r="E50" s="115">
        <v>178</v>
      </c>
      <c r="F50" s="114">
        <v>181</v>
      </c>
      <c r="G50" s="114">
        <v>180</v>
      </c>
      <c r="H50" s="114">
        <v>171</v>
      </c>
      <c r="I50" s="140">
        <v>169</v>
      </c>
      <c r="J50" s="115">
        <v>9</v>
      </c>
      <c r="K50" s="116">
        <v>5.3254437869822482</v>
      </c>
    </row>
    <row r="51" spans="1:11" ht="14.1" customHeight="1" x14ac:dyDescent="0.2">
      <c r="A51" s="306" t="s">
        <v>274</v>
      </c>
      <c r="B51" s="307" t="s">
        <v>275</v>
      </c>
      <c r="C51" s="308"/>
      <c r="D51" s="113">
        <v>1.746031746031746</v>
      </c>
      <c r="E51" s="115">
        <v>484</v>
      </c>
      <c r="F51" s="114">
        <v>518</v>
      </c>
      <c r="G51" s="114">
        <v>505</v>
      </c>
      <c r="H51" s="114">
        <v>498</v>
      </c>
      <c r="I51" s="140">
        <v>495</v>
      </c>
      <c r="J51" s="115">
        <v>-11</v>
      </c>
      <c r="K51" s="116">
        <v>-2.2222222222222223</v>
      </c>
    </row>
    <row r="52" spans="1:11" ht="14.1" customHeight="1" x14ac:dyDescent="0.2">
      <c r="A52" s="306">
        <v>71</v>
      </c>
      <c r="B52" s="307" t="s">
        <v>276</v>
      </c>
      <c r="C52" s="308"/>
      <c r="D52" s="113">
        <v>10.912698412698413</v>
      </c>
      <c r="E52" s="115">
        <v>3025</v>
      </c>
      <c r="F52" s="114">
        <v>3032</v>
      </c>
      <c r="G52" s="114">
        <v>3070</v>
      </c>
      <c r="H52" s="114">
        <v>3015</v>
      </c>
      <c r="I52" s="140">
        <v>3025</v>
      </c>
      <c r="J52" s="115">
        <v>0</v>
      </c>
      <c r="K52" s="116">
        <v>0</v>
      </c>
    </row>
    <row r="53" spans="1:11" ht="14.1" customHeight="1" x14ac:dyDescent="0.2">
      <c r="A53" s="306" t="s">
        <v>277</v>
      </c>
      <c r="B53" s="307" t="s">
        <v>278</v>
      </c>
      <c r="C53" s="308"/>
      <c r="D53" s="113">
        <v>2.7597402597402598</v>
      </c>
      <c r="E53" s="115">
        <v>765</v>
      </c>
      <c r="F53" s="114">
        <v>780</v>
      </c>
      <c r="G53" s="114">
        <v>782</v>
      </c>
      <c r="H53" s="114">
        <v>769</v>
      </c>
      <c r="I53" s="140">
        <v>793</v>
      </c>
      <c r="J53" s="115">
        <v>-28</v>
      </c>
      <c r="K53" s="116">
        <v>-3.5308953341740228</v>
      </c>
    </row>
    <row r="54" spans="1:11" ht="14.1" customHeight="1" x14ac:dyDescent="0.2">
      <c r="A54" s="306" t="s">
        <v>279</v>
      </c>
      <c r="B54" s="307" t="s">
        <v>280</v>
      </c>
      <c r="C54" s="308"/>
      <c r="D54" s="113">
        <v>7.0598845598845603</v>
      </c>
      <c r="E54" s="115">
        <v>1957</v>
      </c>
      <c r="F54" s="114">
        <v>1955</v>
      </c>
      <c r="G54" s="114">
        <v>1995</v>
      </c>
      <c r="H54" s="114">
        <v>1944</v>
      </c>
      <c r="I54" s="140">
        <v>1941</v>
      </c>
      <c r="J54" s="115">
        <v>16</v>
      </c>
      <c r="K54" s="116">
        <v>0.82431736218444096</v>
      </c>
    </row>
    <row r="55" spans="1:11" ht="14.1" customHeight="1" x14ac:dyDescent="0.2">
      <c r="A55" s="306">
        <v>72</v>
      </c>
      <c r="B55" s="307" t="s">
        <v>281</v>
      </c>
      <c r="C55" s="308"/>
      <c r="D55" s="113">
        <v>3.145743145743146</v>
      </c>
      <c r="E55" s="115">
        <v>872</v>
      </c>
      <c r="F55" s="114">
        <v>881</v>
      </c>
      <c r="G55" s="114">
        <v>885</v>
      </c>
      <c r="H55" s="114">
        <v>872</v>
      </c>
      <c r="I55" s="140">
        <v>879</v>
      </c>
      <c r="J55" s="115">
        <v>-7</v>
      </c>
      <c r="K55" s="116">
        <v>-0.79635949943117179</v>
      </c>
    </row>
    <row r="56" spans="1:11" ht="14.1" customHeight="1" x14ac:dyDescent="0.2">
      <c r="A56" s="306" t="s">
        <v>282</v>
      </c>
      <c r="B56" s="307" t="s">
        <v>283</v>
      </c>
      <c r="C56" s="308"/>
      <c r="D56" s="113">
        <v>1.7424242424242424</v>
      </c>
      <c r="E56" s="115">
        <v>483</v>
      </c>
      <c r="F56" s="114">
        <v>501</v>
      </c>
      <c r="G56" s="114">
        <v>503</v>
      </c>
      <c r="H56" s="114">
        <v>498</v>
      </c>
      <c r="I56" s="140">
        <v>508</v>
      </c>
      <c r="J56" s="115">
        <v>-25</v>
      </c>
      <c r="K56" s="116">
        <v>-4.9212598425196852</v>
      </c>
    </row>
    <row r="57" spans="1:11" ht="14.1" customHeight="1" x14ac:dyDescent="0.2">
      <c r="A57" s="306" t="s">
        <v>284</v>
      </c>
      <c r="B57" s="307" t="s">
        <v>285</v>
      </c>
      <c r="C57" s="308"/>
      <c r="D57" s="113">
        <v>1.0028860028860029</v>
      </c>
      <c r="E57" s="115">
        <v>278</v>
      </c>
      <c r="F57" s="114">
        <v>270</v>
      </c>
      <c r="G57" s="114">
        <v>270</v>
      </c>
      <c r="H57" s="114">
        <v>266</v>
      </c>
      <c r="I57" s="140">
        <v>264</v>
      </c>
      <c r="J57" s="115">
        <v>14</v>
      </c>
      <c r="K57" s="116">
        <v>5.3030303030303028</v>
      </c>
    </row>
    <row r="58" spans="1:11" ht="14.1" customHeight="1" x14ac:dyDescent="0.2">
      <c r="A58" s="306">
        <v>73</v>
      </c>
      <c r="B58" s="307" t="s">
        <v>286</v>
      </c>
      <c r="C58" s="308"/>
      <c r="D58" s="113">
        <v>2.5108225108225106</v>
      </c>
      <c r="E58" s="115">
        <v>696</v>
      </c>
      <c r="F58" s="114">
        <v>702</v>
      </c>
      <c r="G58" s="114">
        <v>700</v>
      </c>
      <c r="H58" s="114">
        <v>680</v>
      </c>
      <c r="I58" s="140">
        <v>685</v>
      </c>
      <c r="J58" s="115">
        <v>11</v>
      </c>
      <c r="K58" s="116">
        <v>1.6058394160583942</v>
      </c>
    </row>
    <row r="59" spans="1:11" ht="14.1" customHeight="1" x14ac:dyDescent="0.2">
      <c r="A59" s="306" t="s">
        <v>287</v>
      </c>
      <c r="B59" s="307" t="s">
        <v>288</v>
      </c>
      <c r="C59" s="308"/>
      <c r="D59" s="113">
        <v>2.1356421356421356</v>
      </c>
      <c r="E59" s="115">
        <v>592</v>
      </c>
      <c r="F59" s="114">
        <v>600</v>
      </c>
      <c r="G59" s="114">
        <v>597</v>
      </c>
      <c r="H59" s="114">
        <v>584</v>
      </c>
      <c r="I59" s="140">
        <v>585</v>
      </c>
      <c r="J59" s="115">
        <v>7</v>
      </c>
      <c r="K59" s="116">
        <v>1.1965811965811965</v>
      </c>
    </row>
    <row r="60" spans="1:11" ht="14.1" customHeight="1" x14ac:dyDescent="0.2">
      <c r="A60" s="306">
        <v>81</v>
      </c>
      <c r="B60" s="307" t="s">
        <v>289</v>
      </c>
      <c r="C60" s="308"/>
      <c r="D60" s="113">
        <v>7.9401154401154397</v>
      </c>
      <c r="E60" s="115">
        <v>2201</v>
      </c>
      <c r="F60" s="114">
        <v>2203</v>
      </c>
      <c r="G60" s="114">
        <v>2196</v>
      </c>
      <c r="H60" s="114">
        <v>2170</v>
      </c>
      <c r="I60" s="140">
        <v>2170</v>
      </c>
      <c r="J60" s="115">
        <v>31</v>
      </c>
      <c r="K60" s="116">
        <v>1.4285714285714286</v>
      </c>
    </row>
    <row r="61" spans="1:11" ht="14.1" customHeight="1" x14ac:dyDescent="0.2">
      <c r="A61" s="306" t="s">
        <v>290</v>
      </c>
      <c r="B61" s="307" t="s">
        <v>291</v>
      </c>
      <c r="C61" s="308"/>
      <c r="D61" s="113">
        <v>2.4494949494949494</v>
      </c>
      <c r="E61" s="115">
        <v>679</v>
      </c>
      <c r="F61" s="114">
        <v>682</v>
      </c>
      <c r="G61" s="114">
        <v>692</v>
      </c>
      <c r="H61" s="114">
        <v>681</v>
      </c>
      <c r="I61" s="140">
        <v>685</v>
      </c>
      <c r="J61" s="115">
        <v>-6</v>
      </c>
      <c r="K61" s="116">
        <v>-0.87591240875912413</v>
      </c>
    </row>
    <row r="62" spans="1:11" ht="14.1" customHeight="1" x14ac:dyDescent="0.2">
      <c r="A62" s="306" t="s">
        <v>292</v>
      </c>
      <c r="B62" s="307" t="s">
        <v>293</v>
      </c>
      <c r="C62" s="308"/>
      <c r="D62" s="113">
        <v>3.1926406926406927</v>
      </c>
      <c r="E62" s="115">
        <v>885</v>
      </c>
      <c r="F62" s="114">
        <v>882</v>
      </c>
      <c r="G62" s="114">
        <v>863</v>
      </c>
      <c r="H62" s="114">
        <v>856</v>
      </c>
      <c r="I62" s="140">
        <v>855</v>
      </c>
      <c r="J62" s="115">
        <v>30</v>
      </c>
      <c r="K62" s="116">
        <v>3.5087719298245612</v>
      </c>
    </row>
    <row r="63" spans="1:11" ht="14.1" customHeight="1" x14ac:dyDescent="0.2">
      <c r="A63" s="306"/>
      <c r="B63" s="307" t="s">
        <v>294</v>
      </c>
      <c r="C63" s="308"/>
      <c r="D63" s="113">
        <v>2.7308802308802309</v>
      </c>
      <c r="E63" s="115">
        <v>757</v>
      </c>
      <c r="F63" s="114">
        <v>762</v>
      </c>
      <c r="G63" s="114">
        <v>744</v>
      </c>
      <c r="H63" s="114">
        <v>741</v>
      </c>
      <c r="I63" s="140">
        <v>742</v>
      </c>
      <c r="J63" s="115">
        <v>15</v>
      </c>
      <c r="K63" s="116">
        <v>2.0215633423180592</v>
      </c>
    </row>
    <row r="64" spans="1:11" ht="14.1" customHeight="1" x14ac:dyDescent="0.2">
      <c r="A64" s="306" t="s">
        <v>295</v>
      </c>
      <c r="B64" s="307" t="s">
        <v>296</v>
      </c>
      <c r="C64" s="308"/>
      <c r="D64" s="113">
        <v>0.6385281385281385</v>
      </c>
      <c r="E64" s="115">
        <v>177</v>
      </c>
      <c r="F64" s="114">
        <v>180</v>
      </c>
      <c r="G64" s="114">
        <v>181</v>
      </c>
      <c r="H64" s="114">
        <v>181</v>
      </c>
      <c r="I64" s="140">
        <v>173</v>
      </c>
      <c r="J64" s="115">
        <v>4</v>
      </c>
      <c r="K64" s="116">
        <v>2.3121387283236996</v>
      </c>
    </row>
    <row r="65" spans="1:11" ht="14.1" customHeight="1" x14ac:dyDescent="0.2">
      <c r="A65" s="306" t="s">
        <v>297</v>
      </c>
      <c r="B65" s="307" t="s">
        <v>298</v>
      </c>
      <c r="C65" s="308"/>
      <c r="D65" s="113">
        <v>0.95238095238095233</v>
      </c>
      <c r="E65" s="115">
        <v>264</v>
      </c>
      <c r="F65" s="114">
        <v>264</v>
      </c>
      <c r="G65" s="114">
        <v>263</v>
      </c>
      <c r="H65" s="114">
        <v>255</v>
      </c>
      <c r="I65" s="140">
        <v>259</v>
      </c>
      <c r="J65" s="115">
        <v>5</v>
      </c>
      <c r="K65" s="116">
        <v>1.9305019305019304</v>
      </c>
    </row>
    <row r="66" spans="1:11" ht="14.1" customHeight="1" x14ac:dyDescent="0.2">
      <c r="A66" s="306">
        <v>82</v>
      </c>
      <c r="B66" s="307" t="s">
        <v>299</v>
      </c>
      <c r="C66" s="308"/>
      <c r="D66" s="113">
        <v>4.2279942279942277</v>
      </c>
      <c r="E66" s="115">
        <v>1172</v>
      </c>
      <c r="F66" s="114">
        <v>1162</v>
      </c>
      <c r="G66" s="114">
        <v>1170</v>
      </c>
      <c r="H66" s="114">
        <v>1159</v>
      </c>
      <c r="I66" s="140">
        <v>1169</v>
      </c>
      <c r="J66" s="115">
        <v>3</v>
      </c>
      <c r="K66" s="116">
        <v>0.25662959794696322</v>
      </c>
    </row>
    <row r="67" spans="1:11" ht="14.1" customHeight="1" x14ac:dyDescent="0.2">
      <c r="A67" s="306" t="s">
        <v>300</v>
      </c>
      <c r="B67" s="307" t="s">
        <v>301</v>
      </c>
      <c r="C67" s="308"/>
      <c r="D67" s="113">
        <v>2.9870129870129869</v>
      </c>
      <c r="E67" s="115">
        <v>828</v>
      </c>
      <c r="F67" s="114">
        <v>818</v>
      </c>
      <c r="G67" s="114">
        <v>816</v>
      </c>
      <c r="H67" s="114">
        <v>805</v>
      </c>
      <c r="I67" s="140">
        <v>803</v>
      </c>
      <c r="J67" s="115">
        <v>25</v>
      </c>
      <c r="K67" s="116">
        <v>3.1133250311332503</v>
      </c>
    </row>
    <row r="68" spans="1:11" ht="14.1" customHeight="1" x14ac:dyDescent="0.2">
      <c r="A68" s="306" t="s">
        <v>302</v>
      </c>
      <c r="B68" s="307" t="s">
        <v>303</v>
      </c>
      <c r="C68" s="308"/>
      <c r="D68" s="113">
        <v>0.70707070707070707</v>
      </c>
      <c r="E68" s="115">
        <v>196</v>
      </c>
      <c r="F68" s="114">
        <v>202</v>
      </c>
      <c r="G68" s="114">
        <v>211</v>
      </c>
      <c r="H68" s="114">
        <v>203</v>
      </c>
      <c r="I68" s="140">
        <v>213</v>
      </c>
      <c r="J68" s="115">
        <v>-17</v>
      </c>
      <c r="K68" s="116">
        <v>-7.981220657276995</v>
      </c>
    </row>
    <row r="69" spans="1:11" ht="14.1" customHeight="1" x14ac:dyDescent="0.2">
      <c r="A69" s="306">
        <v>83</v>
      </c>
      <c r="B69" s="307" t="s">
        <v>304</v>
      </c>
      <c r="C69" s="308"/>
      <c r="D69" s="113">
        <v>8.654401154401155</v>
      </c>
      <c r="E69" s="115">
        <v>2399</v>
      </c>
      <c r="F69" s="114">
        <v>2396</v>
      </c>
      <c r="G69" s="114">
        <v>2389</v>
      </c>
      <c r="H69" s="114">
        <v>2311</v>
      </c>
      <c r="I69" s="140">
        <v>2335</v>
      </c>
      <c r="J69" s="115">
        <v>64</v>
      </c>
      <c r="K69" s="116">
        <v>2.7408993576017129</v>
      </c>
    </row>
    <row r="70" spans="1:11" ht="14.1" customHeight="1" x14ac:dyDescent="0.2">
      <c r="A70" s="306" t="s">
        <v>305</v>
      </c>
      <c r="B70" s="307" t="s">
        <v>306</v>
      </c>
      <c r="C70" s="308"/>
      <c r="D70" s="113">
        <v>7.0923520923520922</v>
      </c>
      <c r="E70" s="115">
        <v>1966</v>
      </c>
      <c r="F70" s="114">
        <v>1963</v>
      </c>
      <c r="G70" s="114">
        <v>1951</v>
      </c>
      <c r="H70" s="114">
        <v>1873</v>
      </c>
      <c r="I70" s="140">
        <v>1899</v>
      </c>
      <c r="J70" s="115">
        <v>67</v>
      </c>
      <c r="K70" s="116">
        <v>3.5281727224855186</v>
      </c>
    </row>
    <row r="71" spans="1:11" ht="14.1" customHeight="1" x14ac:dyDescent="0.2">
      <c r="A71" s="306"/>
      <c r="B71" s="307" t="s">
        <v>307</v>
      </c>
      <c r="C71" s="308"/>
      <c r="D71" s="113">
        <v>4.3578643578643579</v>
      </c>
      <c r="E71" s="115">
        <v>1208</v>
      </c>
      <c r="F71" s="114">
        <v>1209</v>
      </c>
      <c r="G71" s="114">
        <v>1199</v>
      </c>
      <c r="H71" s="114">
        <v>1155</v>
      </c>
      <c r="I71" s="140">
        <v>1165</v>
      </c>
      <c r="J71" s="115">
        <v>43</v>
      </c>
      <c r="K71" s="116">
        <v>3.6909871244635193</v>
      </c>
    </row>
    <row r="72" spans="1:11" ht="14.1" customHeight="1" x14ac:dyDescent="0.2">
      <c r="A72" s="306">
        <v>84</v>
      </c>
      <c r="B72" s="307" t="s">
        <v>308</v>
      </c>
      <c r="C72" s="308"/>
      <c r="D72" s="113">
        <v>1.0281385281385282</v>
      </c>
      <c r="E72" s="115">
        <v>285</v>
      </c>
      <c r="F72" s="114">
        <v>290</v>
      </c>
      <c r="G72" s="114">
        <v>279</v>
      </c>
      <c r="H72" s="114">
        <v>262</v>
      </c>
      <c r="I72" s="140">
        <v>271</v>
      </c>
      <c r="J72" s="115">
        <v>14</v>
      </c>
      <c r="K72" s="116">
        <v>5.1660516605166054</v>
      </c>
    </row>
    <row r="73" spans="1:11" ht="14.1" customHeight="1" x14ac:dyDescent="0.2">
      <c r="A73" s="306" t="s">
        <v>309</v>
      </c>
      <c r="B73" s="307" t="s">
        <v>310</v>
      </c>
      <c r="C73" s="308"/>
      <c r="D73" s="113">
        <v>0.48340548340548339</v>
      </c>
      <c r="E73" s="115">
        <v>134</v>
      </c>
      <c r="F73" s="114">
        <v>133</v>
      </c>
      <c r="G73" s="114">
        <v>127</v>
      </c>
      <c r="H73" s="114">
        <v>124</v>
      </c>
      <c r="I73" s="140">
        <v>128</v>
      </c>
      <c r="J73" s="115">
        <v>6</v>
      </c>
      <c r="K73" s="116">
        <v>4.6875</v>
      </c>
    </row>
    <row r="74" spans="1:11" ht="14.1" customHeight="1" x14ac:dyDescent="0.2">
      <c r="A74" s="306" t="s">
        <v>311</v>
      </c>
      <c r="B74" s="307" t="s">
        <v>312</v>
      </c>
      <c r="C74" s="308"/>
      <c r="D74" s="113">
        <v>0.16955266955266957</v>
      </c>
      <c r="E74" s="115">
        <v>47</v>
      </c>
      <c r="F74" s="114">
        <v>48</v>
      </c>
      <c r="G74" s="114">
        <v>48</v>
      </c>
      <c r="H74" s="114">
        <v>44</v>
      </c>
      <c r="I74" s="140">
        <v>45</v>
      </c>
      <c r="J74" s="115">
        <v>2</v>
      </c>
      <c r="K74" s="116">
        <v>4.4444444444444446</v>
      </c>
    </row>
    <row r="75" spans="1:11" ht="14.1" customHeight="1" x14ac:dyDescent="0.2">
      <c r="A75" s="306" t="s">
        <v>313</v>
      </c>
      <c r="B75" s="307" t="s">
        <v>314</v>
      </c>
      <c r="C75" s="308"/>
      <c r="D75" s="113">
        <v>3.2467532467532464E-2</v>
      </c>
      <c r="E75" s="115">
        <v>9</v>
      </c>
      <c r="F75" s="114">
        <v>9</v>
      </c>
      <c r="G75" s="114">
        <v>7</v>
      </c>
      <c r="H75" s="114">
        <v>7</v>
      </c>
      <c r="I75" s="140">
        <v>7</v>
      </c>
      <c r="J75" s="115">
        <v>2</v>
      </c>
      <c r="K75" s="116">
        <v>28.571428571428573</v>
      </c>
    </row>
    <row r="76" spans="1:11" ht="14.1" customHeight="1" x14ac:dyDescent="0.2">
      <c r="A76" s="306">
        <v>91</v>
      </c>
      <c r="B76" s="307" t="s">
        <v>315</v>
      </c>
      <c r="C76" s="308"/>
      <c r="D76" s="113">
        <v>0.17316017316017315</v>
      </c>
      <c r="E76" s="115">
        <v>48</v>
      </c>
      <c r="F76" s="114">
        <v>48</v>
      </c>
      <c r="G76" s="114">
        <v>46</v>
      </c>
      <c r="H76" s="114">
        <v>45</v>
      </c>
      <c r="I76" s="140">
        <v>45</v>
      </c>
      <c r="J76" s="115">
        <v>3</v>
      </c>
      <c r="K76" s="116">
        <v>6.666666666666667</v>
      </c>
    </row>
    <row r="77" spans="1:11" ht="14.1" customHeight="1" x14ac:dyDescent="0.2">
      <c r="A77" s="306">
        <v>92</v>
      </c>
      <c r="B77" s="307" t="s">
        <v>316</v>
      </c>
      <c r="C77" s="308"/>
      <c r="D77" s="113">
        <v>0.3318903318903319</v>
      </c>
      <c r="E77" s="115">
        <v>92</v>
      </c>
      <c r="F77" s="114">
        <v>93</v>
      </c>
      <c r="G77" s="114">
        <v>93</v>
      </c>
      <c r="H77" s="114">
        <v>93</v>
      </c>
      <c r="I77" s="140">
        <v>91</v>
      </c>
      <c r="J77" s="115">
        <v>1</v>
      </c>
      <c r="K77" s="116">
        <v>1.098901098901099</v>
      </c>
    </row>
    <row r="78" spans="1:11" ht="14.1" customHeight="1" x14ac:dyDescent="0.2">
      <c r="A78" s="306">
        <v>93</v>
      </c>
      <c r="B78" s="307" t="s">
        <v>317</v>
      </c>
      <c r="C78" s="308"/>
      <c r="D78" s="113">
        <v>5.772005772005772E-2</v>
      </c>
      <c r="E78" s="115">
        <v>16</v>
      </c>
      <c r="F78" s="114">
        <v>17</v>
      </c>
      <c r="G78" s="114">
        <v>18</v>
      </c>
      <c r="H78" s="114">
        <v>18</v>
      </c>
      <c r="I78" s="140">
        <v>17</v>
      </c>
      <c r="J78" s="115">
        <v>-1</v>
      </c>
      <c r="K78" s="116">
        <v>-5.882352941176471</v>
      </c>
    </row>
    <row r="79" spans="1:11" ht="14.1" customHeight="1" x14ac:dyDescent="0.2">
      <c r="A79" s="306">
        <v>94</v>
      </c>
      <c r="B79" s="307" t="s">
        <v>318</v>
      </c>
      <c r="C79" s="308"/>
      <c r="D79" s="113">
        <v>7.2150072150072145E-2</v>
      </c>
      <c r="E79" s="115">
        <v>20</v>
      </c>
      <c r="F79" s="114">
        <v>21</v>
      </c>
      <c r="G79" s="114">
        <v>24</v>
      </c>
      <c r="H79" s="114">
        <v>20</v>
      </c>
      <c r="I79" s="140">
        <v>19</v>
      </c>
      <c r="J79" s="115">
        <v>1</v>
      </c>
      <c r="K79" s="116">
        <v>5.2631578947368425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7710</v>
      </c>
      <c r="E12" s="114">
        <v>8067</v>
      </c>
      <c r="F12" s="114">
        <v>8043</v>
      </c>
      <c r="G12" s="114">
        <v>8094</v>
      </c>
      <c r="H12" s="140">
        <v>8019</v>
      </c>
      <c r="I12" s="115">
        <v>-309</v>
      </c>
      <c r="J12" s="116">
        <v>-3.853348297792742</v>
      </c>
      <c r="K12"/>
      <c r="L12"/>
      <c r="M12"/>
      <c r="N12"/>
      <c r="O12"/>
      <c r="P12"/>
    </row>
    <row r="13" spans="1:16" s="110" customFormat="1" ht="14.45" customHeight="1" x14ac:dyDescent="0.2">
      <c r="A13" s="120" t="s">
        <v>105</v>
      </c>
      <c r="B13" s="119" t="s">
        <v>106</v>
      </c>
      <c r="C13" s="113">
        <v>42.451361867704279</v>
      </c>
      <c r="D13" s="115">
        <v>3273</v>
      </c>
      <c r="E13" s="114">
        <v>3383</v>
      </c>
      <c r="F13" s="114">
        <v>3387</v>
      </c>
      <c r="G13" s="114">
        <v>3375</v>
      </c>
      <c r="H13" s="140">
        <v>3364</v>
      </c>
      <c r="I13" s="115">
        <v>-91</v>
      </c>
      <c r="J13" s="116">
        <v>-2.7051129607609989</v>
      </c>
      <c r="K13"/>
      <c r="L13"/>
      <c r="M13"/>
      <c r="N13"/>
      <c r="O13"/>
      <c r="P13"/>
    </row>
    <row r="14" spans="1:16" s="110" customFormat="1" ht="14.45" customHeight="1" x14ac:dyDescent="0.2">
      <c r="A14" s="120"/>
      <c r="B14" s="119" t="s">
        <v>107</v>
      </c>
      <c r="C14" s="113">
        <v>57.548638132295721</v>
      </c>
      <c r="D14" s="115">
        <v>4437</v>
      </c>
      <c r="E14" s="114">
        <v>4684</v>
      </c>
      <c r="F14" s="114">
        <v>4656</v>
      </c>
      <c r="G14" s="114">
        <v>4719</v>
      </c>
      <c r="H14" s="140">
        <v>4655</v>
      </c>
      <c r="I14" s="115">
        <v>-218</v>
      </c>
      <c r="J14" s="116">
        <v>-4.6831364124597208</v>
      </c>
      <c r="K14"/>
      <c r="L14"/>
      <c r="M14"/>
      <c r="N14"/>
      <c r="O14"/>
      <c r="P14"/>
    </row>
    <row r="15" spans="1:16" s="110" customFormat="1" ht="14.45" customHeight="1" x14ac:dyDescent="0.2">
      <c r="A15" s="118" t="s">
        <v>105</v>
      </c>
      <c r="B15" s="121" t="s">
        <v>108</v>
      </c>
      <c r="C15" s="113">
        <v>16.303501945525291</v>
      </c>
      <c r="D15" s="115">
        <v>1257</v>
      </c>
      <c r="E15" s="114">
        <v>1313</v>
      </c>
      <c r="F15" s="114">
        <v>1276</v>
      </c>
      <c r="G15" s="114">
        <v>1268</v>
      </c>
      <c r="H15" s="140">
        <v>1221</v>
      </c>
      <c r="I15" s="115">
        <v>36</v>
      </c>
      <c r="J15" s="116">
        <v>2.9484029484029484</v>
      </c>
      <c r="K15"/>
      <c r="L15"/>
      <c r="M15"/>
      <c r="N15"/>
      <c r="O15"/>
      <c r="P15"/>
    </row>
    <row r="16" spans="1:16" s="110" customFormat="1" ht="14.45" customHeight="1" x14ac:dyDescent="0.2">
      <c r="A16" s="118"/>
      <c r="B16" s="121" t="s">
        <v>109</v>
      </c>
      <c r="C16" s="113">
        <v>41.452658884565501</v>
      </c>
      <c r="D16" s="115">
        <v>3196</v>
      </c>
      <c r="E16" s="114">
        <v>3406</v>
      </c>
      <c r="F16" s="114">
        <v>3419</v>
      </c>
      <c r="G16" s="114">
        <v>3455</v>
      </c>
      <c r="H16" s="140">
        <v>3456</v>
      </c>
      <c r="I16" s="115">
        <v>-260</v>
      </c>
      <c r="J16" s="116">
        <v>-7.5231481481481479</v>
      </c>
      <c r="K16"/>
      <c r="L16"/>
      <c r="M16"/>
      <c r="N16"/>
      <c r="O16"/>
      <c r="P16"/>
    </row>
    <row r="17" spans="1:16" s="110" customFormat="1" ht="14.45" customHeight="1" x14ac:dyDescent="0.2">
      <c r="A17" s="118"/>
      <c r="B17" s="121" t="s">
        <v>110</v>
      </c>
      <c r="C17" s="113">
        <v>24.422827496757456</v>
      </c>
      <c r="D17" s="115">
        <v>1883</v>
      </c>
      <c r="E17" s="114">
        <v>1949</v>
      </c>
      <c r="F17" s="114">
        <v>1956</v>
      </c>
      <c r="G17" s="114">
        <v>1996</v>
      </c>
      <c r="H17" s="140">
        <v>1993</v>
      </c>
      <c r="I17" s="115">
        <v>-110</v>
      </c>
      <c r="J17" s="116">
        <v>-5.5193176116407425</v>
      </c>
      <c r="K17"/>
      <c r="L17"/>
      <c r="M17"/>
      <c r="N17"/>
      <c r="O17"/>
      <c r="P17"/>
    </row>
    <row r="18" spans="1:16" s="110" customFormat="1" ht="14.45" customHeight="1" x14ac:dyDescent="0.2">
      <c r="A18" s="120"/>
      <c r="B18" s="121" t="s">
        <v>111</v>
      </c>
      <c r="C18" s="113">
        <v>17.821011673151752</v>
      </c>
      <c r="D18" s="115">
        <v>1374</v>
      </c>
      <c r="E18" s="114">
        <v>1399</v>
      </c>
      <c r="F18" s="114">
        <v>1392</v>
      </c>
      <c r="G18" s="114">
        <v>1375</v>
      </c>
      <c r="H18" s="140">
        <v>1349</v>
      </c>
      <c r="I18" s="115">
        <v>25</v>
      </c>
      <c r="J18" s="116">
        <v>1.8532246108228316</v>
      </c>
      <c r="K18"/>
      <c r="L18"/>
      <c r="M18"/>
      <c r="N18"/>
      <c r="O18"/>
      <c r="P18"/>
    </row>
    <row r="19" spans="1:16" s="110" customFormat="1" ht="14.45" customHeight="1" x14ac:dyDescent="0.2">
      <c r="A19" s="120"/>
      <c r="B19" s="121" t="s">
        <v>112</v>
      </c>
      <c r="C19" s="113">
        <v>1.9714656290531778</v>
      </c>
      <c r="D19" s="115">
        <v>152</v>
      </c>
      <c r="E19" s="114">
        <v>150</v>
      </c>
      <c r="F19" s="114">
        <v>176</v>
      </c>
      <c r="G19" s="114">
        <v>146</v>
      </c>
      <c r="H19" s="140">
        <v>146</v>
      </c>
      <c r="I19" s="115">
        <v>6</v>
      </c>
      <c r="J19" s="116">
        <v>4.1095890410958908</v>
      </c>
      <c r="K19"/>
      <c r="L19"/>
      <c r="M19"/>
      <c r="N19"/>
      <c r="O19"/>
      <c r="P19"/>
    </row>
    <row r="20" spans="1:16" s="110" customFormat="1" ht="14.45" customHeight="1" x14ac:dyDescent="0.2">
      <c r="A20" s="120" t="s">
        <v>113</v>
      </c>
      <c r="B20" s="119" t="s">
        <v>116</v>
      </c>
      <c r="C20" s="113">
        <v>95.175097276264594</v>
      </c>
      <c r="D20" s="115">
        <v>7338</v>
      </c>
      <c r="E20" s="114">
        <v>7651</v>
      </c>
      <c r="F20" s="114">
        <v>7644</v>
      </c>
      <c r="G20" s="114">
        <v>7693</v>
      </c>
      <c r="H20" s="140">
        <v>7625</v>
      </c>
      <c r="I20" s="115">
        <v>-287</v>
      </c>
      <c r="J20" s="116">
        <v>-3.763934426229508</v>
      </c>
      <c r="K20"/>
      <c r="L20"/>
      <c r="M20"/>
      <c r="N20"/>
      <c r="O20"/>
      <c r="P20"/>
    </row>
    <row r="21" spans="1:16" s="110" customFormat="1" ht="14.45" customHeight="1" x14ac:dyDescent="0.2">
      <c r="A21" s="123"/>
      <c r="B21" s="124" t="s">
        <v>117</v>
      </c>
      <c r="C21" s="125">
        <v>4.7081712062256811</v>
      </c>
      <c r="D21" s="143">
        <v>363</v>
      </c>
      <c r="E21" s="144">
        <v>408</v>
      </c>
      <c r="F21" s="144">
        <v>393</v>
      </c>
      <c r="G21" s="144">
        <v>396</v>
      </c>
      <c r="H21" s="145">
        <v>389</v>
      </c>
      <c r="I21" s="143">
        <v>-26</v>
      </c>
      <c r="J21" s="146">
        <v>-6.6838046272493576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90202</v>
      </c>
      <c r="E23" s="114">
        <v>94287</v>
      </c>
      <c r="F23" s="114">
        <v>94463</v>
      </c>
      <c r="G23" s="114">
        <v>94676</v>
      </c>
      <c r="H23" s="140">
        <v>94183</v>
      </c>
      <c r="I23" s="115">
        <v>-3981</v>
      </c>
      <c r="J23" s="116">
        <v>-4.2268774619623501</v>
      </c>
      <c r="K23"/>
      <c r="L23"/>
      <c r="M23"/>
      <c r="N23"/>
      <c r="O23"/>
      <c r="P23"/>
    </row>
    <row r="24" spans="1:16" s="110" customFormat="1" ht="14.45" customHeight="1" x14ac:dyDescent="0.2">
      <c r="A24" s="120" t="s">
        <v>105</v>
      </c>
      <c r="B24" s="119" t="s">
        <v>106</v>
      </c>
      <c r="C24" s="113">
        <v>40.877142413693711</v>
      </c>
      <c r="D24" s="115">
        <v>36872</v>
      </c>
      <c r="E24" s="114">
        <v>38182</v>
      </c>
      <c r="F24" s="114">
        <v>38146</v>
      </c>
      <c r="G24" s="114">
        <v>38074</v>
      </c>
      <c r="H24" s="140">
        <v>38000</v>
      </c>
      <c r="I24" s="115">
        <v>-1128</v>
      </c>
      <c r="J24" s="116">
        <v>-2.9684210526315788</v>
      </c>
      <c r="K24"/>
      <c r="L24"/>
      <c r="M24"/>
      <c r="N24"/>
      <c r="O24"/>
      <c r="P24"/>
    </row>
    <row r="25" spans="1:16" s="110" customFormat="1" ht="14.45" customHeight="1" x14ac:dyDescent="0.2">
      <c r="A25" s="120"/>
      <c r="B25" s="119" t="s">
        <v>107</v>
      </c>
      <c r="C25" s="113">
        <v>59.122857586306289</v>
      </c>
      <c r="D25" s="115">
        <v>53330</v>
      </c>
      <c r="E25" s="114">
        <v>56105</v>
      </c>
      <c r="F25" s="114">
        <v>56317</v>
      </c>
      <c r="G25" s="114">
        <v>56602</v>
      </c>
      <c r="H25" s="140">
        <v>56183</v>
      </c>
      <c r="I25" s="115">
        <v>-2853</v>
      </c>
      <c r="J25" s="116">
        <v>-5.078048520014951</v>
      </c>
      <c r="K25"/>
      <c r="L25"/>
      <c r="M25"/>
      <c r="N25"/>
      <c r="O25"/>
      <c r="P25"/>
    </row>
    <row r="26" spans="1:16" s="110" customFormat="1" ht="14.45" customHeight="1" x14ac:dyDescent="0.2">
      <c r="A26" s="118" t="s">
        <v>105</v>
      </c>
      <c r="B26" s="121" t="s">
        <v>108</v>
      </c>
      <c r="C26" s="113">
        <v>14.314538480299772</v>
      </c>
      <c r="D26" s="115">
        <v>12912</v>
      </c>
      <c r="E26" s="114">
        <v>13972</v>
      </c>
      <c r="F26" s="114">
        <v>13986</v>
      </c>
      <c r="G26" s="114">
        <v>14300</v>
      </c>
      <c r="H26" s="140">
        <v>13857</v>
      </c>
      <c r="I26" s="115">
        <v>-945</v>
      </c>
      <c r="J26" s="116">
        <v>-6.8196579346178829</v>
      </c>
      <c r="K26"/>
      <c r="L26"/>
      <c r="M26"/>
      <c r="N26"/>
      <c r="O26"/>
      <c r="P26"/>
    </row>
    <row r="27" spans="1:16" s="110" customFormat="1" ht="14.45" customHeight="1" x14ac:dyDescent="0.2">
      <c r="A27" s="118"/>
      <c r="B27" s="121" t="s">
        <v>109</v>
      </c>
      <c r="C27" s="113">
        <v>44.975721159176068</v>
      </c>
      <c r="D27" s="115">
        <v>40569</v>
      </c>
      <c r="E27" s="114">
        <v>42612</v>
      </c>
      <c r="F27" s="114">
        <v>42837</v>
      </c>
      <c r="G27" s="114">
        <v>42956</v>
      </c>
      <c r="H27" s="140">
        <v>43201</v>
      </c>
      <c r="I27" s="115">
        <v>-2632</v>
      </c>
      <c r="J27" s="116">
        <v>-6.0924515636212124</v>
      </c>
      <c r="K27"/>
      <c r="L27"/>
      <c r="M27"/>
      <c r="N27"/>
      <c r="O27"/>
      <c r="P27"/>
    </row>
    <row r="28" spans="1:16" s="110" customFormat="1" ht="14.45" customHeight="1" x14ac:dyDescent="0.2">
      <c r="A28" s="118"/>
      <c r="B28" s="121" t="s">
        <v>110</v>
      </c>
      <c r="C28" s="113">
        <v>23.415223609232612</v>
      </c>
      <c r="D28" s="115">
        <v>21121</v>
      </c>
      <c r="E28" s="114">
        <v>21639</v>
      </c>
      <c r="F28" s="114">
        <v>21716</v>
      </c>
      <c r="G28" s="114">
        <v>21785</v>
      </c>
      <c r="H28" s="140">
        <v>21700</v>
      </c>
      <c r="I28" s="115">
        <v>-579</v>
      </c>
      <c r="J28" s="116">
        <v>-2.6682027649769586</v>
      </c>
      <c r="K28"/>
      <c r="L28"/>
      <c r="M28"/>
      <c r="N28"/>
      <c r="O28"/>
      <c r="P28"/>
    </row>
    <row r="29" spans="1:16" s="110" customFormat="1" ht="14.45" customHeight="1" x14ac:dyDescent="0.2">
      <c r="A29" s="118"/>
      <c r="B29" s="121" t="s">
        <v>111</v>
      </c>
      <c r="C29" s="113">
        <v>17.294516751291546</v>
      </c>
      <c r="D29" s="115">
        <v>15600</v>
      </c>
      <c r="E29" s="114">
        <v>16064</v>
      </c>
      <c r="F29" s="114">
        <v>15924</v>
      </c>
      <c r="G29" s="114">
        <v>15635</v>
      </c>
      <c r="H29" s="140">
        <v>15425</v>
      </c>
      <c r="I29" s="115">
        <v>175</v>
      </c>
      <c r="J29" s="116">
        <v>1.1345218800648298</v>
      </c>
      <c r="K29"/>
      <c r="L29"/>
      <c r="M29"/>
      <c r="N29"/>
      <c r="O29"/>
      <c r="P29"/>
    </row>
    <row r="30" spans="1:16" s="110" customFormat="1" ht="14.45" customHeight="1" x14ac:dyDescent="0.2">
      <c r="A30" s="120"/>
      <c r="B30" s="121" t="s">
        <v>112</v>
      </c>
      <c r="C30" s="113">
        <v>1.7161482007050841</v>
      </c>
      <c r="D30" s="115">
        <v>1548</v>
      </c>
      <c r="E30" s="114">
        <v>1607</v>
      </c>
      <c r="F30" s="114">
        <v>1752</v>
      </c>
      <c r="G30" s="114">
        <v>1516</v>
      </c>
      <c r="H30" s="140">
        <v>1489</v>
      </c>
      <c r="I30" s="115">
        <v>59</v>
      </c>
      <c r="J30" s="116">
        <v>3.9623908663532572</v>
      </c>
      <c r="K30"/>
      <c r="L30"/>
      <c r="M30"/>
      <c r="N30"/>
      <c r="O30"/>
      <c r="P30"/>
    </row>
    <row r="31" spans="1:16" s="110" customFormat="1" ht="14.45" customHeight="1" x14ac:dyDescent="0.2">
      <c r="A31" s="120" t="s">
        <v>113</v>
      </c>
      <c r="B31" s="119" t="s">
        <v>116</v>
      </c>
      <c r="C31" s="113">
        <v>87.254162878871867</v>
      </c>
      <c r="D31" s="115">
        <v>78705</v>
      </c>
      <c r="E31" s="114">
        <v>82181</v>
      </c>
      <c r="F31" s="114">
        <v>82463</v>
      </c>
      <c r="G31" s="114">
        <v>82764</v>
      </c>
      <c r="H31" s="140">
        <v>82419</v>
      </c>
      <c r="I31" s="115">
        <v>-3714</v>
      </c>
      <c r="J31" s="116">
        <v>-4.5062424926291271</v>
      </c>
      <c r="K31"/>
      <c r="L31"/>
      <c r="M31"/>
      <c r="N31"/>
      <c r="O31"/>
      <c r="P31"/>
    </row>
    <row r="32" spans="1:16" s="110" customFormat="1" ht="14.45" customHeight="1" x14ac:dyDescent="0.2">
      <c r="A32" s="123"/>
      <c r="B32" s="124" t="s">
        <v>117</v>
      </c>
      <c r="C32" s="125">
        <v>12.601716148200705</v>
      </c>
      <c r="D32" s="143">
        <v>11367</v>
      </c>
      <c r="E32" s="144">
        <v>11970</v>
      </c>
      <c r="F32" s="144">
        <v>11880</v>
      </c>
      <c r="G32" s="144">
        <v>11790</v>
      </c>
      <c r="H32" s="145">
        <v>11652</v>
      </c>
      <c r="I32" s="143">
        <v>-285</v>
      </c>
      <c r="J32" s="146">
        <v>-2.4459320288362512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8336</v>
      </c>
      <c r="E56" s="114">
        <v>8618</v>
      </c>
      <c r="F56" s="114">
        <v>8614</v>
      </c>
      <c r="G56" s="114">
        <v>8644</v>
      </c>
      <c r="H56" s="140">
        <v>8599</v>
      </c>
      <c r="I56" s="115">
        <v>-263</v>
      </c>
      <c r="J56" s="116">
        <v>-3.0584951738574251</v>
      </c>
      <c r="K56"/>
      <c r="L56"/>
      <c r="M56"/>
      <c r="N56"/>
      <c r="O56"/>
      <c r="P56"/>
    </row>
    <row r="57" spans="1:16" s="110" customFormat="1" ht="14.45" customHeight="1" x14ac:dyDescent="0.2">
      <c r="A57" s="120" t="s">
        <v>105</v>
      </c>
      <c r="B57" s="119" t="s">
        <v>106</v>
      </c>
      <c r="C57" s="113">
        <v>42.346449136276391</v>
      </c>
      <c r="D57" s="115">
        <v>3530</v>
      </c>
      <c r="E57" s="114">
        <v>3633</v>
      </c>
      <c r="F57" s="114">
        <v>3611</v>
      </c>
      <c r="G57" s="114">
        <v>3580</v>
      </c>
      <c r="H57" s="140">
        <v>3566</v>
      </c>
      <c r="I57" s="115">
        <v>-36</v>
      </c>
      <c r="J57" s="116">
        <v>-1.0095344924284912</v>
      </c>
    </row>
    <row r="58" spans="1:16" s="110" customFormat="1" ht="14.45" customHeight="1" x14ac:dyDescent="0.2">
      <c r="A58" s="120"/>
      <c r="B58" s="119" t="s">
        <v>107</v>
      </c>
      <c r="C58" s="113">
        <v>57.653550863723609</v>
      </c>
      <c r="D58" s="115">
        <v>4806</v>
      </c>
      <c r="E58" s="114">
        <v>4985</v>
      </c>
      <c r="F58" s="114">
        <v>5003</v>
      </c>
      <c r="G58" s="114">
        <v>5064</v>
      </c>
      <c r="H58" s="140">
        <v>5033</v>
      </c>
      <c r="I58" s="115">
        <v>-227</v>
      </c>
      <c r="J58" s="116">
        <v>-4.5102324657262072</v>
      </c>
    </row>
    <row r="59" spans="1:16" s="110" customFormat="1" ht="14.45" customHeight="1" x14ac:dyDescent="0.2">
      <c r="A59" s="118" t="s">
        <v>105</v>
      </c>
      <c r="B59" s="121" t="s">
        <v>108</v>
      </c>
      <c r="C59" s="113">
        <v>15.29510556621881</v>
      </c>
      <c r="D59" s="115">
        <v>1275</v>
      </c>
      <c r="E59" s="114">
        <v>1325</v>
      </c>
      <c r="F59" s="114">
        <v>1307</v>
      </c>
      <c r="G59" s="114">
        <v>1308</v>
      </c>
      <c r="H59" s="140">
        <v>1272</v>
      </c>
      <c r="I59" s="115">
        <v>3</v>
      </c>
      <c r="J59" s="116">
        <v>0.23584905660377359</v>
      </c>
    </row>
    <row r="60" spans="1:16" s="110" customFormat="1" ht="14.45" customHeight="1" x14ac:dyDescent="0.2">
      <c r="A60" s="118"/>
      <c r="B60" s="121" t="s">
        <v>109</v>
      </c>
      <c r="C60" s="113">
        <v>41.314779270633395</v>
      </c>
      <c r="D60" s="115">
        <v>3444</v>
      </c>
      <c r="E60" s="114">
        <v>3596</v>
      </c>
      <c r="F60" s="114">
        <v>3606</v>
      </c>
      <c r="G60" s="114">
        <v>3641</v>
      </c>
      <c r="H60" s="140">
        <v>3662</v>
      </c>
      <c r="I60" s="115">
        <v>-218</v>
      </c>
      <c r="J60" s="116">
        <v>-5.953031130529765</v>
      </c>
    </row>
    <row r="61" spans="1:16" s="110" customFormat="1" ht="14.45" customHeight="1" x14ac:dyDescent="0.2">
      <c r="A61" s="118"/>
      <c r="B61" s="121" t="s">
        <v>110</v>
      </c>
      <c r="C61" s="113">
        <v>25.383877159309023</v>
      </c>
      <c r="D61" s="115">
        <v>2116</v>
      </c>
      <c r="E61" s="114">
        <v>2169</v>
      </c>
      <c r="F61" s="114">
        <v>2175</v>
      </c>
      <c r="G61" s="114">
        <v>2201</v>
      </c>
      <c r="H61" s="140">
        <v>2189</v>
      </c>
      <c r="I61" s="115">
        <v>-73</v>
      </c>
      <c r="J61" s="116">
        <v>-3.3348560986751941</v>
      </c>
    </row>
    <row r="62" spans="1:16" s="110" customFormat="1" ht="14.45" customHeight="1" x14ac:dyDescent="0.2">
      <c r="A62" s="120"/>
      <c r="B62" s="121" t="s">
        <v>111</v>
      </c>
      <c r="C62" s="113">
        <v>18.006238003838771</v>
      </c>
      <c r="D62" s="115">
        <v>1501</v>
      </c>
      <c r="E62" s="114">
        <v>1528</v>
      </c>
      <c r="F62" s="114">
        <v>1526</v>
      </c>
      <c r="G62" s="114">
        <v>1494</v>
      </c>
      <c r="H62" s="140">
        <v>1476</v>
      </c>
      <c r="I62" s="115">
        <v>25</v>
      </c>
      <c r="J62" s="116">
        <v>1.6937669376693767</v>
      </c>
    </row>
    <row r="63" spans="1:16" s="110" customFormat="1" ht="14.45" customHeight="1" x14ac:dyDescent="0.2">
      <c r="A63" s="120"/>
      <c r="B63" s="121" t="s">
        <v>112</v>
      </c>
      <c r="C63" s="113">
        <v>2.0393474088291748</v>
      </c>
      <c r="D63" s="115">
        <v>170</v>
      </c>
      <c r="E63" s="114">
        <v>157</v>
      </c>
      <c r="F63" s="114">
        <v>188</v>
      </c>
      <c r="G63" s="114">
        <v>152</v>
      </c>
      <c r="H63" s="140">
        <v>161</v>
      </c>
      <c r="I63" s="115">
        <v>9</v>
      </c>
      <c r="J63" s="116">
        <v>5.5900621118012426</v>
      </c>
    </row>
    <row r="64" spans="1:16" s="110" customFormat="1" ht="14.45" customHeight="1" x14ac:dyDescent="0.2">
      <c r="A64" s="120" t="s">
        <v>113</v>
      </c>
      <c r="B64" s="119" t="s">
        <v>116</v>
      </c>
      <c r="C64" s="113">
        <v>95.165547024952019</v>
      </c>
      <c r="D64" s="115">
        <v>7933</v>
      </c>
      <c r="E64" s="114">
        <v>8199</v>
      </c>
      <c r="F64" s="114">
        <v>8219</v>
      </c>
      <c r="G64" s="114">
        <v>8238</v>
      </c>
      <c r="H64" s="140">
        <v>8210</v>
      </c>
      <c r="I64" s="115">
        <v>-277</v>
      </c>
      <c r="J64" s="116">
        <v>-3.3739342265529841</v>
      </c>
    </row>
    <row r="65" spans="1:10" s="110" customFormat="1" ht="14.45" customHeight="1" x14ac:dyDescent="0.2">
      <c r="A65" s="123"/>
      <c r="B65" s="124" t="s">
        <v>117</v>
      </c>
      <c r="C65" s="125">
        <v>4.7264875239923221</v>
      </c>
      <c r="D65" s="143">
        <v>394</v>
      </c>
      <c r="E65" s="144">
        <v>409</v>
      </c>
      <c r="F65" s="144">
        <v>386</v>
      </c>
      <c r="G65" s="144">
        <v>397</v>
      </c>
      <c r="H65" s="145">
        <v>382</v>
      </c>
      <c r="I65" s="143">
        <v>12</v>
      </c>
      <c r="J65" s="146">
        <v>3.1413612565445028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7710</v>
      </c>
      <c r="G11" s="114">
        <v>8067</v>
      </c>
      <c r="H11" s="114">
        <v>8043</v>
      </c>
      <c r="I11" s="114">
        <v>8094</v>
      </c>
      <c r="J11" s="140">
        <v>8019</v>
      </c>
      <c r="K11" s="114">
        <v>-309</v>
      </c>
      <c r="L11" s="116">
        <v>-3.853348297792742</v>
      </c>
    </row>
    <row r="12" spans="1:17" s="110" customFormat="1" ht="24" customHeight="1" x14ac:dyDescent="0.2">
      <c r="A12" s="604" t="s">
        <v>185</v>
      </c>
      <c r="B12" s="605"/>
      <c r="C12" s="605"/>
      <c r="D12" s="606"/>
      <c r="E12" s="113">
        <v>42.451361867704279</v>
      </c>
      <c r="F12" s="115">
        <v>3273</v>
      </c>
      <c r="G12" s="114">
        <v>3383</v>
      </c>
      <c r="H12" s="114">
        <v>3387</v>
      </c>
      <c r="I12" s="114">
        <v>3375</v>
      </c>
      <c r="J12" s="140">
        <v>3364</v>
      </c>
      <c r="K12" s="114">
        <v>-91</v>
      </c>
      <c r="L12" s="116">
        <v>-2.7051129607609989</v>
      </c>
    </row>
    <row r="13" spans="1:17" s="110" customFormat="1" ht="15" customHeight="1" x14ac:dyDescent="0.2">
      <c r="A13" s="120"/>
      <c r="B13" s="612" t="s">
        <v>107</v>
      </c>
      <c r="C13" s="612"/>
      <c r="E13" s="113">
        <v>57.548638132295721</v>
      </c>
      <c r="F13" s="115">
        <v>4437</v>
      </c>
      <c r="G13" s="114">
        <v>4684</v>
      </c>
      <c r="H13" s="114">
        <v>4656</v>
      </c>
      <c r="I13" s="114">
        <v>4719</v>
      </c>
      <c r="J13" s="140">
        <v>4655</v>
      </c>
      <c r="K13" s="114">
        <v>-218</v>
      </c>
      <c r="L13" s="116">
        <v>-4.6831364124597208</v>
      </c>
    </row>
    <row r="14" spans="1:17" s="110" customFormat="1" ht="22.5" customHeight="1" x14ac:dyDescent="0.2">
      <c r="A14" s="604" t="s">
        <v>186</v>
      </c>
      <c r="B14" s="605"/>
      <c r="C14" s="605"/>
      <c r="D14" s="606"/>
      <c r="E14" s="113">
        <v>16.303501945525291</v>
      </c>
      <c r="F14" s="115">
        <v>1257</v>
      </c>
      <c r="G14" s="114">
        <v>1313</v>
      </c>
      <c r="H14" s="114">
        <v>1276</v>
      </c>
      <c r="I14" s="114">
        <v>1268</v>
      </c>
      <c r="J14" s="140">
        <v>1221</v>
      </c>
      <c r="K14" s="114">
        <v>36</v>
      </c>
      <c r="L14" s="116">
        <v>2.9484029484029484</v>
      </c>
    </row>
    <row r="15" spans="1:17" s="110" customFormat="1" ht="15" customHeight="1" x14ac:dyDescent="0.2">
      <c r="A15" s="120"/>
      <c r="B15" s="119"/>
      <c r="C15" s="258" t="s">
        <v>106</v>
      </c>
      <c r="E15" s="113">
        <v>44.948289578361177</v>
      </c>
      <c r="F15" s="115">
        <v>565</v>
      </c>
      <c r="G15" s="114">
        <v>581</v>
      </c>
      <c r="H15" s="114">
        <v>569</v>
      </c>
      <c r="I15" s="114">
        <v>539</v>
      </c>
      <c r="J15" s="140">
        <v>537</v>
      </c>
      <c r="K15" s="114">
        <v>28</v>
      </c>
      <c r="L15" s="116">
        <v>5.2141527001862196</v>
      </c>
    </row>
    <row r="16" spans="1:17" s="110" customFormat="1" ht="15" customHeight="1" x14ac:dyDescent="0.2">
      <c r="A16" s="120"/>
      <c r="B16" s="119"/>
      <c r="C16" s="258" t="s">
        <v>107</v>
      </c>
      <c r="E16" s="113">
        <v>55.051710421638823</v>
      </c>
      <c r="F16" s="115">
        <v>692</v>
      </c>
      <c r="G16" s="114">
        <v>732</v>
      </c>
      <c r="H16" s="114">
        <v>707</v>
      </c>
      <c r="I16" s="114">
        <v>729</v>
      </c>
      <c r="J16" s="140">
        <v>684</v>
      </c>
      <c r="K16" s="114">
        <v>8</v>
      </c>
      <c r="L16" s="116">
        <v>1.1695906432748537</v>
      </c>
    </row>
    <row r="17" spans="1:12" s="110" customFormat="1" ht="15" customHeight="1" x14ac:dyDescent="0.2">
      <c r="A17" s="120"/>
      <c r="B17" s="121" t="s">
        <v>109</v>
      </c>
      <c r="C17" s="258"/>
      <c r="E17" s="113">
        <v>41.452658884565501</v>
      </c>
      <c r="F17" s="115">
        <v>3196</v>
      </c>
      <c r="G17" s="114">
        <v>3406</v>
      </c>
      <c r="H17" s="114">
        <v>3419</v>
      </c>
      <c r="I17" s="114">
        <v>3455</v>
      </c>
      <c r="J17" s="140">
        <v>3456</v>
      </c>
      <c r="K17" s="114">
        <v>-260</v>
      </c>
      <c r="L17" s="116">
        <v>-7.5231481481481479</v>
      </c>
    </row>
    <row r="18" spans="1:12" s="110" customFormat="1" ht="15" customHeight="1" x14ac:dyDescent="0.2">
      <c r="A18" s="120"/>
      <c r="B18" s="119"/>
      <c r="C18" s="258" t="s">
        <v>106</v>
      </c>
      <c r="E18" s="113">
        <v>35.794743429286605</v>
      </c>
      <c r="F18" s="115">
        <v>1144</v>
      </c>
      <c r="G18" s="114">
        <v>1225</v>
      </c>
      <c r="H18" s="114">
        <v>1231</v>
      </c>
      <c r="I18" s="114">
        <v>1250</v>
      </c>
      <c r="J18" s="140">
        <v>1243</v>
      </c>
      <c r="K18" s="114">
        <v>-99</v>
      </c>
      <c r="L18" s="116">
        <v>-7.9646017699115044</v>
      </c>
    </row>
    <row r="19" spans="1:12" s="110" customFormat="1" ht="15" customHeight="1" x14ac:dyDescent="0.2">
      <c r="A19" s="120"/>
      <c r="B19" s="119"/>
      <c r="C19" s="258" t="s">
        <v>107</v>
      </c>
      <c r="E19" s="113">
        <v>64.205256570713388</v>
      </c>
      <c r="F19" s="115">
        <v>2052</v>
      </c>
      <c r="G19" s="114">
        <v>2181</v>
      </c>
      <c r="H19" s="114">
        <v>2188</v>
      </c>
      <c r="I19" s="114">
        <v>2205</v>
      </c>
      <c r="J19" s="140">
        <v>2213</v>
      </c>
      <c r="K19" s="114">
        <v>-161</v>
      </c>
      <c r="L19" s="116">
        <v>-7.2751920469950297</v>
      </c>
    </row>
    <row r="20" spans="1:12" s="110" customFormat="1" ht="15" customHeight="1" x14ac:dyDescent="0.2">
      <c r="A20" s="120"/>
      <c r="B20" s="121" t="s">
        <v>110</v>
      </c>
      <c r="C20" s="258"/>
      <c r="E20" s="113">
        <v>24.422827496757456</v>
      </c>
      <c r="F20" s="115">
        <v>1883</v>
      </c>
      <c r="G20" s="114">
        <v>1949</v>
      </c>
      <c r="H20" s="114">
        <v>1956</v>
      </c>
      <c r="I20" s="114">
        <v>1996</v>
      </c>
      <c r="J20" s="140">
        <v>1993</v>
      </c>
      <c r="K20" s="114">
        <v>-110</v>
      </c>
      <c r="L20" s="116">
        <v>-5.5193176116407425</v>
      </c>
    </row>
    <row r="21" spans="1:12" s="110" customFormat="1" ht="15" customHeight="1" x14ac:dyDescent="0.2">
      <c r="A21" s="120"/>
      <c r="B21" s="119"/>
      <c r="C21" s="258" t="s">
        <v>106</v>
      </c>
      <c r="E21" s="113">
        <v>41.370154009559215</v>
      </c>
      <c r="F21" s="115">
        <v>779</v>
      </c>
      <c r="G21" s="114">
        <v>794</v>
      </c>
      <c r="H21" s="114">
        <v>795</v>
      </c>
      <c r="I21" s="114">
        <v>804</v>
      </c>
      <c r="J21" s="140">
        <v>806</v>
      </c>
      <c r="K21" s="114">
        <v>-27</v>
      </c>
      <c r="L21" s="116">
        <v>-3.3498759305210917</v>
      </c>
    </row>
    <row r="22" spans="1:12" s="110" customFormat="1" ht="15" customHeight="1" x14ac:dyDescent="0.2">
      <c r="A22" s="120"/>
      <c r="B22" s="119"/>
      <c r="C22" s="258" t="s">
        <v>107</v>
      </c>
      <c r="E22" s="113">
        <v>58.629845990440785</v>
      </c>
      <c r="F22" s="115">
        <v>1104</v>
      </c>
      <c r="G22" s="114">
        <v>1155</v>
      </c>
      <c r="H22" s="114">
        <v>1161</v>
      </c>
      <c r="I22" s="114">
        <v>1192</v>
      </c>
      <c r="J22" s="140">
        <v>1187</v>
      </c>
      <c r="K22" s="114">
        <v>-83</v>
      </c>
      <c r="L22" s="116">
        <v>-6.9924178601516429</v>
      </c>
    </row>
    <row r="23" spans="1:12" s="110" customFormat="1" ht="15" customHeight="1" x14ac:dyDescent="0.2">
      <c r="A23" s="120"/>
      <c r="B23" s="121" t="s">
        <v>111</v>
      </c>
      <c r="C23" s="258"/>
      <c r="E23" s="113">
        <v>17.821011673151752</v>
      </c>
      <c r="F23" s="115">
        <v>1374</v>
      </c>
      <c r="G23" s="114">
        <v>1399</v>
      </c>
      <c r="H23" s="114">
        <v>1392</v>
      </c>
      <c r="I23" s="114">
        <v>1375</v>
      </c>
      <c r="J23" s="140">
        <v>1349</v>
      </c>
      <c r="K23" s="114">
        <v>25</v>
      </c>
      <c r="L23" s="116">
        <v>1.8532246108228316</v>
      </c>
    </row>
    <row r="24" spans="1:12" s="110" customFormat="1" ht="15" customHeight="1" x14ac:dyDescent="0.2">
      <c r="A24" s="120"/>
      <c r="B24" s="119"/>
      <c r="C24" s="258" t="s">
        <v>106</v>
      </c>
      <c r="E24" s="113">
        <v>57.132459970887922</v>
      </c>
      <c r="F24" s="115">
        <v>785</v>
      </c>
      <c r="G24" s="114">
        <v>783</v>
      </c>
      <c r="H24" s="114">
        <v>792</v>
      </c>
      <c r="I24" s="114">
        <v>782</v>
      </c>
      <c r="J24" s="140">
        <v>778</v>
      </c>
      <c r="K24" s="114">
        <v>7</v>
      </c>
      <c r="L24" s="116">
        <v>0.89974293059125965</v>
      </c>
    </row>
    <row r="25" spans="1:12" s="110" customFormat="1" ht="15" customHeight="1" x14ac:dyDescent="0.2">
      <c r="A25" s="120"/>
      <c r="B25" s="119"/>
      <c r="C25" s="258" t="s">
        <v>107</v>
      </c>
      <c r="E25" s="113">
        <v>42.867540029112078</v>
      </c>
      <c r="F25" s="115">
        <v>589</v>
      </c>
      <c r="G25" s="114">
        <v>616</v>
      </c>
      <c r="H25" s="114">
        <v>600</v>
      </c>
      <c r="I25" s="114">
        <v>593</v>
      </c>
      <c r="J25" s="140">
        <v>571</v>
      </c>
      <c r="K25" s="114">
        <v>18</v>
      </c>
      <c r="L25" s="116">
        <v>3.1523642732049035</v>
      </c>
    </row>
    <row r="26" spans="1:12" s="110" customFormat="1" ht="15" customHeight="1" x14ac:dyDescent="0.2">
      <c r="A26" s="120"/>
      <c r="C26" s="121" t="s">
        <v>187</v>
      </c>
      <c r="D26" s="110" t="s">
        <v>188</v>
      </c>
      <c r="E26" s="113">
        <v>1.9714656290531778</v>
      </c>
      <c r="F26" s="115">
        <v>152</v>
      </c>
      <c r="G26" s="114">
        <v>150</v>
      </c>
      <c r="H26" s="114">
        <v>176</v>
      </c>
      <c r="I26" s="114">
        <v>146</v>
      </c>
      <c r="J26" s="140">
        <v>146</v>
      </c>
      <c r="K26" s="114">
        <v>6</v>
      </c>
      <c r="L26" s="116">
        <v>4.1095890410958908</v>
      </c>
    </row>
    <row r="27" spans="1:12" s="110" customFormat="1" ht="15" customHeight="1" x14ac:dyDescent="0.2">
      <c r="A27" s="120"/>
      <c r="B27" s="119"/>
      <c r="D27" s="259" t="s">
        <v>106</v>
      </c>
      <c r="E27" s="113">
        <v>53.289473684210527</v>
      </c>
      <c r="F27" s="115">
        <v>81</v>
      </c>
      <c r="G27" s="114">
        <v>69</v>
      </c>
      <c r="H27" s="114">
        <v>96</v>
      </c>
      <c r="I27" s="114">
        <v>76</v>
      </c>
      <c r="J27" s="140">
        <v>79</v>
      </c>
      <c r="K27" s="114">
        <v>2</v>
      </c>
      <c r="L27" s="116">
        <v>2.5316455696202533</v>
      </c>
    </row>
    <row r="28" spans="1:12" s="110" customFormat="1" ht="15" customHeight="1" x14ac:dyDescent="0.2">
      <c r="A28" s="120"/>
      <c r="B28" s="119"/>
      <c r="D28" s="259" t="s">
        <v>107</v>
      </c>
      <c r="E28" s="113">
        <v>46.710526315789473</v>
      </c>
      <c r="F28" s="115">
        <v>71</v>
      </c>
      <c r="G28" s="114">
        <v>81</v>
      </c>
      <c r="H28" s="114">
        <v>80</v>
      </c>
      <c r="I28" s="114">
        <v>70</v>
      </c>
      <c r="J28" s="140">
        <v>67</v>
      </c>
      <c r="K28" s="114">
        <v>4</v>
      </c>
      <c r="L28" s="116">
        <v>5.9701492537313436</v>
      </c>
    </row>
    <row r="29" spans="1:12" s="110" customFormat="1" ht="24" customHeight="1" x14ac:dyDescent="0.2">
      <c r="A29" s="604" t="s">
        <v>189</v>
      </c>
      <c r="B29" s="605"/>
      <c r="C29" s="605"/>
      <c r="D29" s="606"/>
      <c r="E29" s="113">
        <v>95.175097276264594</v>
      </c>
      <c r="F29" s="115">
        <v>7338</v>
      </c>
      <c r="G29" s="114">
        <v>7651</v>
      </c>
      <c r="H29" s="114">
        <v>7644</v>
      </c>
      <c r="I29" s="114">
        <v>7693</v>
      </c>
      <c r="J29" s="140">
        <v>7625</v>
      </c>
      <c r="K29" s="114">
        <v>-287</v>
      </c>
      <c r="L29" s="116">
        <v>-3.763934426229508</v>
      </c>
    </row>
    <row r="30" spans="1:12" s="110" customFormat="1" ht="15" customHeight="1" x14ac:dyDescent="0.2">
      <c r="A30" s="120"/>
      <c r="B30" s="119"/>
      <c r="C30" s="258" t="s">
        <v>106</v>
      </c>
      <c r="E30" s="113">
        <v>42.218588171163802</v>
      </c>
      <c r="F30" s="115">
        <v>3098</v>
      </c>
      <c r="G30" s="114">
        <v>3185</v>
      </c>
      <c r="H30" s="114">
        <v>3197</v>
      </c>
      <c r="I30" s="114">
        <v>3189</v>
      </c>
      <c r="J30" s="140">
        <v>3182</v>
      </c>
      <c r="K30" s="114">
        <v>-84</v>
      </c>
      <c r="L30" s="116">
        <v>-2.6398491514770583</v>
      </c>
    </row>
    <row r="31" spans="1:12" s="110" customFormat="1" ht="15" customHeight="1" x14ac:dyDescent="0.2">
      <c r="A31" s="120"/>
      <c r="B31" s="119"/>
      <c r="C31" s="258" t="s">
        <v>107</v>
      </c>
      <c r="E31" s="113">
        <v>57.781411828836198</v>
      </c>
      <c r="F31" s="115">
        <v>4240</v>
      </c>
      <c r="G31" s="114">
        <v>4466</v>
      </c>
      <c r="H31" s="114">
        <v>4447</v>
      </c>
      <c r="I31" s="114">
        <v>4504</v>
      </c>
      <c r="J31" s="140">
        <v>4443</v>
      </c>
      <c r="K31" s="114">
        <v>-203</v>
      </c>
      <c r="L31" s="116">
        <v>-4.568984920099032</v>
      </c>
    </row>
    <row r="32" spans="1:12" s="110" customFormat="1" ht="15" customHeight="1" x14ac:dyDescent="0.2">
      <c r="A32" s="120"/>
      <c r="B32" s="119" t="s">
        <v>117</v>
      </c>
      <c r="C32" s="258"/>
      <c r="E32" s="113">
        <v>4.7081712062256811</v>
      </c>
      <c r="F32" s="114">
        <v>363</v>
      </c>
      <c r="G32" s="114">
        <v>408</v>
      </c>
      <c r="H32" s="114">
        <v>393</v>
      </c>
      <c r="I32" s="114">
        <v>396</v>
      </c>
      <c r="J32" s="140">
        <v>389</v>
      </c>
      <c r="K32" s="114">
        <v>-26</v>
      </c>
      <c r="L32" s="116">
        <v>-6.6838046272493576</v>
      </c>
    </row>
    <row r="33" spans="1:12" s="110" customFormat="1" ht="15" customHeight="1" x14ac:dyDescent="0.2">
      <c r="A33" s="120"/>
      <c r="B33" s="119"/>
      <c r="C33" s="258" t="s">
        <v>106</v>
      </c>
      <c r="E33" s="113">
        <v>47.658402203856753</v>
      </c>
      <c r="F33" s="114">
        <v>173</v>
      </c>
      <c r="G33" s="114">
        <v>196</v>
      </c>
      <c r="H33" s="114">
        <v>188</v>
      </c>
      <c r="I33" s="114">
        <v>184</v>
      </c>
      <c r="J33" s="140">
        <v>181</v>
      </c>
      <c r="K33" s="114">
        <v>-8</v>
      </c>
      <c r="L33" s="116">
        <v>-4.4198895027624312</v>
      </c>
    </row>
    <row r="34" spans="1:12" s="110" customFormat="1" ht="15" customHeight="1" x14ac:dyDescent="0.2">
      <c r="A34" s="120"/>
      <c r="B34" s="119"/>
      <c r="C34" s="258" t="s">
        <v>107</v>
      </c>
      <c r="E34" s="113">
        <v>52.341597796143247</v>
      </c>
      <c r="F34" s="114">
        <v>190</v>
      </c>
      <c r="G34" s="114">
        <v>212</v>
      </c>
      <c r="H34" s="114">
        <v>205</v>
      </c>
      <c r="I34" s="114">
        <v>212</v>
      </c>
      <c r="J34" s="140">
        <v>208</v>
      </c>
      <c r="K34" s="114">
        <v>-18</v>
      </c>
      <c r="L34" s="116">
        <v>-8.6538461538461533</v>
      </c>
    </row>
    <row r="35" spans="1:12" s="110" customFormat="1" ht="24" customHeight="1" x14ac:dyDescent="0.2">
      <c r="A35" s="604" t="s">
        <v>192</v>
      </c>
      <c r="B35" s="605"/>
      <c r="C35" s="605"/>
      <c r="D35" s="606"/>
      <c r="E35" s="113">
        <v>18.365758754863812</v>
      </c>
      <c r="F35" s="114">
        <v>1416</v>
      </c>
      <c r="G35" s="114">
        <v>1504</v>
      </c>
      <c r="H35" s="114">
        <v>1471</v>
      </c>
      <c r="I35" s="114">
        <v>1517</v>
      </c>
      <c r="J35" s="114">
        <v>1478</v>
      </c>
      <c r="K35" s="318">
        <v>-62</v>
      </c>
      <c r="L35" s="319">
        <v>-4.1948579161028414</v>
      </c>
    </row>
    <row r="36" spans="1:12" s="110" customFormat="1" ht="15" customHeight="1" x14ac:dyDescent="0.2">
      <c r="A36" s="120"/>
      <c r="B36" s="119"/>
      <c r="C36" s="258" t="s">
        <v>106</v>
      </c>
      <c r="E36" s="113">
        <v>40.183615819209038</v>
      </c>
      <c r="F36" s="114">
        <v>569</v>
      </c>
      <c r="G36" s="114">
        <v>600</v>
      </c>
      <c r="H36" s="114">
        <v>587</v>
      </c>
      <c r="I36" s="114">
        <v>593</v>
      </c>
      <c r="J36" s="114">
        <v>587</v>
      </c>
      <c r="K36" s="318">
        <v>-18</v>
      </c>
      <c r="L36" s="116">
        <v>-3.0664395229982966</v>
      </c>
    </row>
    <row r="37" spans="1:12" s="110" customFormat="1" ht="15" customHeight="1" x14ac:dyDescent="0.2">
      <c r="A37" s="120"/>
      <c r="B37" s="119"/>
      <c r="C37" s="258" t="s">
        <v>107</v>
      </c>
      <c r="E37" s="113">
        <v>59.816384180790962</v>
      </c>
      <c r="F37" s="114">
        <v>847</v>
      </c>
      <c r="G37" s="114">
        <v>904</v>
      </c>
      <c r="H37" s="114">
        <v>884</v>
      </c>
      <c r="I37" s="114">
        <v>924</v>
      </c>
      <c r="J37" s="140">
        <v>891</v>
      </c>
      <c r="K37" s="114">
        <v>-44</v>
      </c>
      <c r="L37" s="116">
        <v>-4.9382716049382713</v>
      </c>
    </row>
    <row r="38" spans="1:12" s="110" customFormat="1" ht="15" customHeight="1" x14ac:dyDescent="0.2">
      <c r="A38" s="120"/>
      <c r="B38" s="119" t="s">
        <v>328</v>
      </c>
      <c r="C38" s="258"/>
      <c r="E38" s="113">
        <v>60.350194552529182</v>
      </c>
      <c r="F38" s="114">
        <v>4653</v>
      </c>
      <c r="G38" s="114">
        <v>4820</v>
      </c>
      <c r="H38" s="114">
        <v>4834</v>
      </c>
      <c r="I38" s="114">
        <v>4862</v>
      </c>
      <c r="J38" s="140">
        <v>4839</v>
      </c>
      <c r="K38" s="114">
        <v>-186</v>
      </c>
      <c r="L38" s="116">
        <v>-3.8437693738375698</v>
      </c>
    </row>
    <row r="39" spans="1:12" s="110" customFormat="1" ht="15" customHeight="1" x14ac:dyDescent="0.2">
      <c r="A39" s="120"/>
      <c r="B39" s="119"/>
      <c r="C39" s="258" t="s">
        <v>106</v>
      </c>
      <c r="E39" s="113">
        <v>44.594885020416932</v>
      </c>
      <c r="F39" s="115">
        <v>2075</v>
      </c>
      <c r="G39" s="114">
        <v>2138</v>
      </c>
      <c r="H39" s="114">
        <v>2154</v>
      </c>
      <c r="I39" s="114">
        <v>2157</v>
      </c>
      <c r="J39" s="140">
        <v>2150</v>
      </c>
      <c r="K39" s="114">
        <v>-75</v>
      </c>
      <c r="L39" s="116">
        <v>-3.4883720930232558</v>
      </c>
    </row>
    <row r="40" spans="1:12" s="110" customFormat="1" ht="15" customHeight="1" x14ac:dyDescent="0.2">
      <c r="A40" s="120"/>
      <c r="B40" s="119"/>
      <c r="C40" s="258" t="s">
        <v>107</v>
      </c>
      <c r="E40" s="113">
        <v>55.405114979583068</v>
      </c>
      <c r="F40" s="115">
        <v>2578</v>
      </c>
      <c r="G40" s="114">
        <v>2682</v>
      </c>
      <c r="H40" s="114">
        <v>2680</v>
      </c>
      <c r="I40" s="114">
        <v>2705</v>
      </c>
      <c r="J40" s="140">
        <v>2689</v>
      </c>
      <c r="K40" s="114">
        <v>-111</v>
      </c>
      <c r="L40" s="116">
        <v>-4.1279285979918185</v>
      </c>
    </row>
    <row r="41" spans="1:12" s="110" customFormat="1" ht="15" customHeight="1" x14ac:dyDescent="0.2">
      <c r="A41" s="120"/>
      <c r="B41" s="320" t="s">
        <v>515</v>
      </c>
      <c r="C41" s="258"/>
      <c r="E41" s="113">
        <v>6.6407263294422831</v>
      </c>
      <c r="F41" s="115">
        <v>512</v>
      </c>
      <c r="G41" s="114">
        <v>531</v>
      </c>
      <c r="H41" s="114">
        <v>521</v>
      </c>
      <c r="I41" s="114">
        <v>506</v>
      </c>
      <c r="J41" s="140">
        <v>498</v>
      </c>
      <c r="K41" s="114">
        <v>14</v>
      </c>
      <c r="L41" s="116">
        <v>2.8112449799196786</v>
      </c>
    </row>
    <row r="42" spans="1:12" s="110" customFormat="1" ht="15" customHeight="1" x14ac:dyDescent="0.2">
      <c r="A42" s="120"/>
      <c r="B42" s="119"/>
      <c r="C42" s="268" t="s">
        <v>106</v>
      </c>
      <c r="D42" s="182"/>
      <c r="E42" s="113">
        <v>48.2421875</v>
      </c>
      <c r="F42" s="115">
        <v>247</v>
      </c>
      <c r="G42" s="114">
        <v>248</v>
      </c>
      <c r="H42" s="114">
        <v>241</v>
      </c>
      <c r="I42" s="114">
        <v>241</v>
      </c>
      <c r="J42" s="140">
        <v>236</v>
      </c>
      <c r="K42" s="114">
        <v>11</v>
      </c>
      <c r="L42" s="116">
        <v>4.6610169491525424</v>
      </c>
    </row>
    <row r="43" spans="1:12" s="110" customFormat="1" ht="15" customHeight="1" x14ac:dyDescent="0.2">
      <c r="A43" s="120"/>
      <c r="B43" s="119"/>
      <c r="C43" s="268" t="s">
        <v>107</v>
      </c>
      <c r="D43" s="182"/>
      <c r="E43" s="113">
        <v>51.7578125</v>
      </c>
      <c r="F43" s="115">
        <v>265</v>
      </c>
      <c r="G43" s="114">
        <v>283</v>
      </c>
      <c r="H43" s="114">
        <v>280</v>
      </c>
      <c r="I43" s="114">
        <v>265</v>
      </c>
      <c r="J43" s="140">
        <v>262</v>
      </c>
      <c r="K43" s="114">
        <v>3</v>
      </c>
      <c r="L43" s="116">
        <v>1.1450381679389312</v>
      </c>
    </row>
    <row r="44" spans="1:12" s="110" customFormat="1" ht="15" customHeight="1" x14ac:dyDescent="0.2">
      <c r="A44" s="120"/>
      <c r="B44" s="119" t="s">
        <v>205</v>
      </c>
      <c r="C44" s="268"/>
      <c r="D44" s="182"/>
      <c r="E44" s="113">
        <v>14.643320363164721</v>
      </c>
      <c r="F44" s="115">
        <v>1129</v>
      </c>
      <c r="G44" s="114">
        <v>1212</v>
      </c>
      <c r="H44" s="114">
        <v>1217</v>
      </c>
      <c r="I44" s="114">
        <v>1209</v>
      </c>
      <c r="J44" s="140">
        <v>1204</v>
      </c>
      <c r="K44" s="114">
        <v>-75</v>
      </c>
      <c r="L44" s="116">
        <v>-6.2292358803986714</v>
      </c>
    </row>
    <row r="45" spans="1:12" s="110" customFormat="1" ht="15" customHeight="1" x14ac:dyDescent="0.2">
      <c r="A45" s="120"/>
      <c r="B45" s="119"/>
      <c r="C45" s="268" t="s">
        <v>106</v>
      </c>
      <c r="D45" s="182"/>
      <c r="E45" s="113">
        <v>33.835252435783879</v>
      </c>
      <c r="F45" s="115">
        <v>382</v>
      </c>
      <c r="G45" s="114">
        <v>397</v>
      </c>
      <c r="H45" s="114">
        <v>405</v>
      </c>
      <c r="I45" s="114">
        <v>384</v>
      </c>
      <c r="J45" s="140">
        <v>391</v>
      </c>
      <c r="K45" s="114">
        <v>-9</v>
      </c>
      <c r="L45" s="116">
        <v>-2.3017902813299234</v>
      </c>
    </row>
    <row r="46" spans="1:12" s="110" customFormat="1" ht="15" customHeight="1" x14ac:dyDescent="0.2">
      <c r="A46" s="123"/>
      <c r="B46" s="124"/>
      <c r="C46" s="260" t="s">
        <v>107</v>
      </c>
      <c r="D46" s="261"/>
      <c r="E46" s="125">
        <v>66.164747564216114</v>
      </c>
      <c r="F46" s="143">
        <v>747</v>
      </c>
      <c r="G46" s="144">
        <v>815</v>
      </c>
      <c r="H46" s="144">
        <v>812</v>
      </c>
      <c r="I46" s="144">
        <v>825</v>
      </c>
      <c r="J46" s="145">
        <v>813</v>
      </c>
      <c r="K46" s="144">
        <v>-66</v>
      </c>
      <c r="L46" s="146">
        <v>-8.1180811808118083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7710</v>
      </c>
      <c r="E11" s="114">
        <v>8067</v>
      </c>
      <c r="F11" s="114">
        <v>8043</v>
      </c>
      <c r="G11" s="114">
        <v>8094</v>
      </c>
      <c r="H11" s="140">
        <v>8019</v>
      </c>
      <c r="I11" s="115">
        <v>-309</v>
      </c>
      <c r="J11" s="116">
        <v>-3.853348297792742</v>
      </c>
    </row>
    <row r="12" spans="1:15" s="110" customFormat="1" ht="24.95" customHeight="1" x14ac:dyDescent="0.2">
      <c r="A12" s="193" t="s">
        <v>132</v>
      </c>
      <c r="B12" s="194" t="s">
        <v>133</v>
      </c>
      <c r="C12" s="113">
        <v>1.4267185473411155</v>
      </c>
      <c r="D12" s="115">
        <v>110</v>
      </c>
      <c r="E12" s="114">
        <v>113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11.102464332036316</v>
      </c>
      <c r="D14" s="115">
        <v>856</v>
      </c>
      <c r="E14" s="114">
        <v>869</v>
      </c>
      <c r="F14" s="114">
        <v>877</v>
      </c>
      <c r="G14" s="114">
        <v>924</v>
      </c>
      <c r="H14" s="140">
        <v>903</v>
      </c>
      <c r="I14" s="115">
        <v>-47</v>
      </c>
      <c r="J14" s="116">
        <v>-5.2048726467331115</v>
      </c>
      <c r="K14" s="110"/>
      <c r="L14" s="110"/>
      <c r="M14" s="110"/>
      <c r="N14" s="110"/>
      <c r="O14" s="110"/>
    </row>
    <row r="15" spans="1:15" s="110" customFormat="1" ht="24.95" customHeight="1" x14ac:dyDescent="0.2">
      <c r="A15" s="193" t="s">
        <v>216</v>
      </c>
      <c r="B15" s="199" t="s">
        <v>217</v>
      </c>
      <c r="C15" s="113">
        <v>6.0959792477302202</v>
      </c>
      <c r="D15" s="115">
        <v>470</v>
      </c>
      <c r="E15" s="114">
        <v>464</v>
      </c>
      <c r="F15" s="114">
        <v>461</v>
      </c>
      <c r="G15" s="114">
        <v>479</v>
      </c>
      <c r="H15" s="140">
        <v>465</v>
      </c>
      <c r="I15" s="115">
        <v>5</v>
      </c>
      <c r="J15" s="116">
        <v>1.075268817204301</v>
      </c>
    </row>
    <row r="16" spans="1:15" s="287" customFormat="1" ht="24.95" customHeight="1" x14ac:dyDescent="0.2">
      <c r="A16" s="193" t="s">
        <v>218</v>
      </c>
      <c r="B16" s="199" t="s">
        <v>141</v>
      </c>
      <c r="C16" s="113">
        <v>3.5667963683527888</v>
      </c>
      <c r="D16" s="115">
        <v>275</v>
      </c>
      <c r="E16" s="114">
        <v>288</v>
      </c>
      <c r="F16" s="114">
        <v>291</v>
      </c>
      <c r="G16" s="114">
        <v>309</v>
      </c>
      <c r="H16" s="140">
        <v>306</v>
      </c>
      <c r="I16" s="115">
        <v>-31</v>
      </c>
      <c r="J16" s="116">
        <v>-10.130718954248366</v>
      </c>
      <c r="K16" s="110"/>
      <c r="L16" s="110"/>
      <c r="M16" s="110"/>
      <c r="N16" s="110"/>
      <c r="O16" s="110"/>
    </row>
    <row r="17" spans="1:15" s="110" customFormat="1" ht="24.95" customHeight="1" x14ac:dyDescent="0.2">
      <c r="A17" s="193" t="s">
        <v>142</v>
      </c>
      <c r="B17" s="199" t="s">
        <v>220</v>
      </c>
      <c r="C17" s="113">
        <v>1.4396887159533074</v>
      </c>
      <c r="D17" s="115">
        <v>111</v>
      </c>
      <c r="E17" s="114">
        <v>117</v>
      </c>
      <c r="F17" s="114">
        <v>125</v>
      </c>
      <c r="G17" s="114">
        <v>136</v>
      </c>
      <c r="H17" s="140">
        <v>132</v>
      </c>
      <c r="I17" s="115">
        <v>-21</v>
      </c>
      <c r="J17" s="116">
        <v>-15.909090909090908</v>
      </c>
    </row>
    <row r="18" spans="1:15" s="287" customFormat="1" ht="24.95" customHeight="1" x14ac:dyDescent="0.2">
      <c r="A18" s="201" t="s">
        <v>144</v>
      </c>
      <c r="B18" s="202" t="s">
        <v>145</v>
      </c>
      <c r="C18" s="113" t="s">
        <v>513</v>
      </c>
      <c r="D18" s="115" t="s">
        <v>513</v>
      </c>
      <c r="E18" s="114" t="s">
        <v>513</v>
      </c>
      <c r="F18" s="114">
        <v>415</v>
      </c>
      <c r="G18" s="114">
        <v>428</v>
      </c>
      <c r="H18" s="140">
        <v>414</v>
      </c>
      <c r="I18" s="115" t="s">
        <v>513</v>
      </c>
      <c r="J18" s="116" t="s">
        <v>513</v>
      </c>
      <c r="K18" s="110"/>
      <c r="L18" s="110"/>
      <c r="M18" s="110"/>
      <c r="N18" s="110"/>
      <c r="O18" s="110"/>
    </row>
    <row r="19" spans="1:15" s="110" customFormat="1" ht="24.95" customHeight="1" x14ac:dyDescent="0.2">
      <c r="A19" s="193" t="s">
        <v>146</v>
      </c>
      <c r="B19" s="199" t="s">
        <v>147</v>
      </c>
      <c r="C19" s="113">
        <v>15.382619974059663</v>
      </c>
      <c r="D19" s="115">
        <v>1186</v>
      </c>
      <c r="E19" s="114">
        <v>1241</v>
      </c>
      <c r="F19" s="114">
        <v>1237</v>
      </c>
      <c r="G19" s="114">
        <v>1223</v>
      </c>
      <c r="H19" s="140">
        <v>1204</v>
      </c>
      <c r="I19" s="115">
        <v>-18</v>
      </c>
      <c r="J19" s="116">
        <v>-1.4950166112956811</v>
      </c>
    </row>
    <row r="20" spans="1:15" s="287" customFormat="1" ht="24.95" customHeight="1" x14ac:dyDescent="0.2">
      <c r="A20" s="193" t="s">
        <v>148</v>
      </c>
      <c r="B20" s="199" t="s">
        <v>149</v>
      </c>
      <c r="C20" s="113">
        <v>6.536964980544747</v>
      </c>
      <c r="D20" s="115">
        <v>504</v>
      </c>
      <c r="E20" s="114">
        <v>503</v>
      </c>
      <c r="F20" s="114">
        <v>496</v>
      </c>
      <c r="G20" s="114">
        <v>517</v>
      </c>
      <c r="H20" s="140">
        <v>555</v>
      </c>
      <c r="I20" s="115">
        <v>-51</v>
      </c>
      <c r="J20" s="116">
        <v>-9.1891891891891895</v>
      </c>
      <c r="K20" s="110"/>
      <c r="L20" s="110"/>
      <c r="M20" s="110"/>
      <c r="N20" s="110"/>
      <c r="O20" s="110"/>
    </row>
    <row r="21" spans="1:15" s="110" customFormat="1" ht="24.95" customHeight="1" x14ac:dyDescent="0.2">
      <c r="A21" s="201" t="s">
        <v>150</v>
      </c>
      <c r="B21" s="202" t="s">
        <v>151</v>
      </c>
      <c r="C21" s="113">
        <v>15.810635538261998</v>
      </c>
      <c r="D21" s="115">
        <v>1219</v>
      </c>
      <c r="E21" s="114">
        <v>1378</v>
      </c>
      <c r="F21" s="114">
        <v>1386</v>
      </c>
      <c r="G21" s="114">
        <v>1361</v>
      </c>
      <c r="H21" s="140">
        <v>1322</v>
      </c>
      <c r="I21" s="115">
        <v>-103</v>
      </c>
      <c r="J21" s="116">
        <v>-7.7912254160363084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1.3099870298313878</v>
      </c>
      <c r="D23" s="115">
        <v>101</v>
      </c>
      <c r="E23" s="114">
        <v>107</v>
      </c>
      <c r="F23" s="114">
        <v>108</v>
      </c>
      <c r="G23" s="114">
        <v>114</v>
      </c>
      <c r="H23" s="140">
        <v>117</v>
      </c>
      <c r="I23" s="115">
        <v>-16</v>
      </c>
      <c r="J23" s="116">
        <v>-13.675213675213675</v>
      </c>
    </row>
    <row r="24" spans="1:15" s="110" customFormat="1" ht="24.95" customHeight="1" x14ac:dyDescent="0.2">
      <c r="A24" s="193" t="s">
        <v>156</v>
      </c>
      <c r="B24" s="199" t="s">
        <v>221</v>
      </c>
      <c r="C24" s="113">
        <v>6.3164721141374836</v>
      </c>
      <c r="D24" s="115">
        <v>487</v>
      </c>
      <c r="E24" s="114">
        <v>483</v>
      </c>
      <c r="F24" s="114">
        <v>479</v>
      </c>
      <c r="G24" s="114">
        <v>493</v>
      </c>
      <c r="H24" s="140">
        <v>479</v>
      </c>
      <c r="I24" s="115">
        <v>8</v>
      </c>
      <c r="J24" s="116">
        <v>1.6701461377870563</v>
      </c>
    </row>
    <row r="25" spans="1:15" s="110" customFormat="1" ht="24.95" customHeight="1" x14ac:dyDescent="0.2">
      <c r="A25" s="193" t="s">
        <v>222</v>
      </c>
      <c r="B25" s="204" t="s">
        <v>159</v>
      </c>
      <c r="C25" s="113">
        <v>3.9818417639429313</v>
      </c>
      <c r="D25" s="115">
        <v>307</v>
      </c>
      <c r="E25" s="114">
        <v>331</v>
      </c>
      <c r="F25" s="114">
        <v>348</v>
      </c>
      <c r="G25" s="114">
        <v>343</v>
      </c>
      <c r="H25" s="140">
        <v>341</v>
      </c>
      <c r="I25" s="115">
        <v>-34</v>
      </c>
      <c r="J25" s="116">
        <v>-9.9706744868035191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3.6316472114137484</v>
      </c>
      <c r="D27" s="115">
        <v>280</v>
      </c>
      <c r="E27" s="114">
        <v>278</v>
      </c>
      <c r="F27" s="114">
        <v>284</v>
      </c>
      <c r="G27" s="114">
        <v>276</v>
      </c>
      <c r="H27" s="140">
        <v>277</v>
      </c>
      <c r="I27" s="115">
        <v>3</v>
      </c>
      <c r="J27" s="116">
        <v>1.0830324909747293</v>
      </c>
    </row>
    <row r="28" spans="1:15" s="110" customFormat="1" ht="24.95" customHeight="1" x14ac:dyDescent="0.2">
      <c r="A28" s="193" t="s">
        <v>163</v>
      </c>
      <c r="B28" s="199" t="s">
        <v>164</v>
      </c>
      <c r="C28" s="113">
        <v>1.530479896238651</v>
      </c>
      <c r="D28" s="115">
        <v>118</v>
      </c>
      <c r="E28" s="114">
        <v>125</v>
      </c>
      <c r="F28" s="114">
        <v>116</v>
      </c>
      <c r="G28" s="114">
        <v>117</v>
      </c>
      <c r="H28" s="140">
        <v>125</v>
      </c>
      <c r="I28" s="115">
        <v>-7</v>
      </c>
      <c r="J28" s="116">
        <v>-5.6</v>
      </c>
    </row>
    <row r="29" spans="1:15" s="110" customFormat="1" ht="24.95" customHeight="1" x14ac:dyDescent="0.2">
      <c r="A29" s="193">
        <v>86</v>
      </c>
      <c r="B29" s="199" t="s">
        <v>165</v>
      </c>
      <c r="C29" s="113">
        <v>7.0687418936446171</v>
      </c>
      <c r="D29" s="115">
        <v>545</v>
      </c>
      <c r="E29" s="114">
        <v>555</v>
      </c>
      <c r="F29" s="114">
        <v>550</v>
      </c>
      <c r="G29" s="114">
        <v>539</v>
      </c>
      <c r="H29" s="140">
        <v>556</v>
      </c>
      <c r="I29" s="115">
        <v>-11</v>
      </c>
      <c r="J29" s="116">
        <v>-1.9784172661870503</v>
      </c>
    </row>
    <row r="30" spans="1:15" s="110" customFormat="1" ht="24.95" customHeight="1" x14ac:dyDescent="0.2">
      <c r="A30" s="193">
        <v>87.88</v>
      </c>
      <c r="B30" s="204" t="s">
        <v>166</v>
      </c>
      <c r="C30" s="113">
        <v>6.1608300907911806</v>
      </c>
      <c r="D30" s="115">
        <v>475</v>
      </c>
      <c r="E30" s="114">
        <v>491</v>
      </c>
      <c r="F30" s="114">
        <v>464</v>
      </c>
      <c r="G30" s="114">
        <v>484</v>
      </c>
      <c r="H30" s="140">
        <v>475</v>
      </c>
      <c r="I30" s="115">
        <v>0</v>
      </c>
      <c r="J30" s="116">
        <v>0</v>
      </c>
    </row>
    <row r="31" spans="1:15" s="110" customFormat="1" ht="24.95" customHeight="1" x14ac:dyDescent="0.2">
      <c r="A31" s="193" t="s">
        <v>167</v>
      </c>
      <c r="B31" s="199" t="s">
        <v>168</v>
      </c>
      <c r="C31" s="113">
        <v>12.697795071335927</v>
      </c>
      <c r="D31" s="115">
        <v>979</v>
      </c>
      <c r="E31" s="114">
        <v>1032</v>
      </c>
      <c r="F31" s="114">
        <v>1028</v>
      </c>
      <c r="G31" s="114">
        <v>1015</v>
      </c>
      <c r="H31" s="140">
        <v>1003</v>
      </c>
      <c r="I31" s="115">
        <v>-24</v>
      </c>
      <c r="J31" s="116">
        <v>-2.3928215353938187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1.4267185473411155</v>
      </c>
      <c r="D34" s="115">
        <v>110</v>
      </c>
      <c r="E34" s="114">
        <v>113</v>
      </c>
      <c r="F34" s="114" t="s">
        <v>513</v>
      </c>
      <c r="G34" s="114" t="s">
        <v>513</v>
      </c>
      <c r="H34" s="140" t="s">
        <v>513</v>
      </c>
      <c r="I34" s="115" t="s">
        <v>513</v>
      </c>
      <c r="J34" s="116" t="s">
        <v>513</v>
      </c>
    </row>
    <row r="35" spans="1:10" s="110" customFormat="1" ht="24.95" customHeight="1" x14ac:dyDescent="0.2">
      <c r="A35" s="292" t="s">
        <v>171</v>
      </c>
      <c r="B35" s="293" t="s">
        <v>172</v>
      </c>
      <c r="C35" s="113">
        <v>16.575875486381324</v>
      </c>
      <c r="D35" s="115">
        <v>1278</v>
      </c>
      <c r="E35" s="114">
        <v>1306</v>
      </c>
      <c r="F35" s="114" t="s">
        <v>513</v>
      </c>
      <c r="G35" s="114" t="s">
        <v>513</v>
      </c>
      <c r="H35" s="140" t="s">
        <v>513</v>
      </c>
      <c r="I35" s="115" t="s">
        <v>513</v>
      </c>
      <c r="J35" s="116" t="s">
        <v>513</v>
      </c>
    </row>
    <row r="36" spans="1:10" s="110" customFormat="1" ht="24.95" customHeight="1" x14ac:dyDescent="0.2">
      <c r="A36" s="294" t="s">
        <v>173</v>
      </c>
      <c r="B36" s="295" t="s">
        <v>174</v>
      </c>
      <c r="C36" s="125">
        <v>81.997405966277555</v>
      </c>
      <c r="D36" s="143">
        <v>6322</v>
      </c>
      <c r="E36" s="144">
        <v>6648</v>
      </c>
      <c r="F36" s="144">
        <v>6621</v>
      </c>
      <c r="G36" s="144">
        <v>6609</v>
      </c>
      <c r="H36" s="145">
        <v>6577</v>
      </c>
      <c r="I36" s="143">
        <v>-255</v>
      </c>
      <c r="J36" s="146">
        <v>-3.8771476357001671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7710</v>
      </c>
      <c r="F11" s="264">
        <v>8067</v>
      </c>
      <c r="G11" s="264">
        <v>8043</v>
      </c>
      <c r="H11" s="264">
        <v>8094</v>
      </c>
      <c r="I11" s="265">
        <v>8019</v>
      </c>
      <c r="J11" s="263">
        <v>-309</v>
      </c>
      <c r="K11" s="266">
        <v>-3.853348297792742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38.715953307392994</v>
      </c>
      <c r="E13" s="115">
        <v>2985</v>
      </c>
      <c r="F13" s="114">
        <v>3081</v>
      </c>
      <c r="G13" s="114">
        <v>3079</v>
      </c>
      <c r="H13" s="114">
        <v>3119</v>
      </c>
      <c r="I13" s="140">
        <v>3082</v>
      </c>
      <c r="J13" s="115">
        <v>-97</v>
      </c>
      <c r="K13" s="116">
        <v>-3.1473069435431538</v>
      </c>
    </row>
    <row r="14" spans="1:15" ht="15.95" customHeight="1" x14ac:dyDescent="0.2">
      <c r="A14" s="306" t="s">
        <v>230</v>
      </c>
      <c r="B14" s="307"/>
      <c r="C14" s="308"/>
      <c r="D14" s="113">
        <v>49.040207522697798</v>
      </c>
      <c r="E14" s="115">
        <v>3781</v>
      </c>
      <c r="F14" s="114">
        <v>4014</v>
      </c>
      <c r="G14" s="114">
        <v>3993</v>
      </c>
      <c r="H14" s="114">
        <v>4025</v>
      </c>
      <c r="I14" s="140">
        <v>3984</v>
      </c>
      <c r="J14" s="115">
        <v>-203</v>
      </c>
      <c r="K14" s="116">
        <v>-5.0953815261044175</v>
      </c>
    </row>
    <row r="15" spans="1:15" ht="15.95" customHeight="1" x14ac:dyDescent="0.2">
      <c r="A15" s="306" t="s">
        <v>231</v>
      </c>
      <c r="B15" s="307"/>
      <c r="C15" s="308"/>
      <c r="D15" s="113">
        <v>5.3566796368352785</v>
      </c>
      <c r="E15" s="115">
        <v>413</v>
      </c>
      <c r="F15" s="114">
        <v>433</v>
      </c>
      <c r="G15" s="114">
        <v>430</v>
      </c>
      <c r="H15" s="114">
        <v>420</v>
      </c>
      <c r="I15" s="140">
        <v>422</v>
      </c>
      <c r="J15" s="115">
        <v>-9</v>
      </c>
      <c r="K15" s="116">
        <v>-2.1327014218009479</v>
      </c>
    </row>
    <row r="16" spans="1:15" ht="15.95" customHeight="1" x14ac:dyDescent="0.2">
      <c r="A16" s="306" t="s">
        <v>232</v>
      </c>
      <c r="B16" s="307"/>
      <c r="C16" s="308"/>
      <c r="D16" s="113">
        <v>2.7885862516212709</v>
      </c>
      <c r="E16" s="115">
        <v>215</v>
      </c>
      <c r="F16" s="114">
        <v>216</v>
      </c>
      <c r="G16" s="114">
        <v>217</v>
      </c>
      <c r="H16" s="114">
        <v>208</v>
      </c>
      <c r="I16" s="140">
        <v>216</v>
      </c>
      <c r="J16" s="115">
        <v>-1</v>
      </c>
      <c r="K16" s="116">
        <v>-0.46296296296296297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1.5434500648508431</v>
      </c>
      <c r="E18" s="115">
        <v>119</v>
      </c>
      <c r="F18" s="114">
        <v>125</v>
      </c>
      <c r="G18" s="114">
        <v>116</v>
      </c>
      <c r="H18" s="114">
        <v>114</v>
      </c>
      <c r="I18" s="140">
        <v>109</v>
      </c>
      <c r="J18" s="115">
        <v>10</v>
      </c>
      <c r="K18" s="116">
        <v>9.1743119266055047</v>
      </c>
    </row>
    <row r="19" spans="1:11" ht="14.1" customHeight="1" x14ac:dyDescent="0.2">
      <c r="A19" s="306" t="s">
        <v>235</v>
      </c>
      <c r="B19" s="307" t="s">
        <v>236</v>
      </c>
      <c r="C19" s="308"/>
      <c r="D19" s="113">
        <v>0.8430609597924773</v>
      </c>
      <c r="E19" s="115">
        <v>65</v>
      </c>
      <c r="F19" s="114">
        <v>67</v>
      </c>
      <c r="G19" s="114">
        <v>59</v>
      </c>
      <c r="H19" s="114">
        <v>56</v>
      </c>
      <c r="I19" s="140">
        <v>52</v>
      </c>
      <c r="J19" s="115">
        <v>13</v>
      </c>
      <c r="K19" s="116">
        <v>25</v>
      </c>
    </row>
    <row r="20" spans="1:11" ht="14.1" customHeight="1" x14ac:dyDescent="0.2">
      <c r="A20" s="306">
        <v>12</v>
      </c>
      <c r="B20" s="307" t="s">
        <v>237</v>
      </c>
      <c r="C20" s="308"/>
      <c r="D20" s="113">
        <v>1.284046692607004</v>
      </c>
      <c r="E20" s="115">
        <v>99</v>
      </c>
      <c r="F20" s="114">
        <v>107</v>
      </c>
      <c r="G20" s="114">
        <v>103</v>
      </c>
      <c r="H20" s="114">
        <v>98</v>
      </c>
      <c r="I20" s="140">
        <v>94</v>
      </c>
      <c r="J20" s="115">
        <v>5</v>
      </c>
      <c r="K20" s="116">
        <v>5.3191489361702127</v>
      </c>
    </row>
    <row r="21" spans="1:11" ht="14.1" customHeight="1" x14ac:dyDescent="0.2">
      <c r="A21" s="306">
        <v>21</v>
      </c>
      <c r="B21" s="307" t="s">
        <v>238</v>
      </c>
      <c r="C21" s="308"/>
      <c r="D21" s="113">
        <v>0.22049286640726329</v>
      </c>
      <c r="E21" s="115">
        <v>17</v>
      </c>
      <c r="F21" s="114">
        <v>19</v>
      </c>
      <c r="G21" s="114">
        <v>19</v>
      </c>
      <c r="H21" s="114">
        <v>19</v>
      </c>
      <c r="I21" s="140">
        <v>17</v>
      </c>
      <c r="J21" s="115">
        <v>0</v>
      </c>
      <c r="K21" s="116">
        <v>0</v>
      </c>
    </row>
    <row r="22" spans="1:11" ht="14.1" customHeight="1" x14ac:dyDescent="0.2">
      <c r="A22" s="306">
        <v>22</v>
      </c>
      <c r="B22" s="307" t="s">
        <v>239</v>
      </c>
      <c r="C22" s="308"/>
      <c r="D22" s="113">
        <v>1.1673151750972763</v>
      </c>
      <c r="E22" s="115">
        <v>90</v>
      </c>
      <c r="F22" s="114">
        <v>93</v>
      </c>
      <c r="G22" s="114">
        <v>97</v>
      </c>
      <c r="H22" s="114">
        <v>106</v>
      </c>
      <c r="I22" s="140">
        <v>114</v>
      </c>
      <c r="J22" s="115">
        <v>-24</v>
      </c>
      <c r="K22" s="116">
        <v>-21.05263157894737</v>
      </c>
    </row>
    <row r="23" spans="1:11" ht="14.1" customHeight="1" x14ac:dyDescent="0.2">
      <c r="A23" s="306">
        <v>23</v>
      </c>
      <c r="B23" s="307" t="s">
        <v>240</v>
      </c>
      <c r="C23" s="308"/>
      <c r="D23" s="113">
        <v>0.1297016861219196</v>
      </c>
      <c r="E23" s="115">
        <v>10</v>
      </c>
      <c r="F23" s="114">
        <v>12</v>
      </c>
      <c r="G23" s="114">
        <v>12</v>
      </c>
      <c r="H23" s="114">
        <v>11</v>
      </c>
      <c r="I23" s="140">
        <v>10</v>
      </c>
      <c r="J23" s="115">
        <v>0</v>
      </c>
      <c r="K23" s="116">
        <v>0</v>
      </c>
    </row>
    <row r="24" spans="1:11" ht="14.1" customHeight="1" x14ac:dyDescent="0.2">
      <c r="A24" s="306">
        <v>24</v>
      </c>
      <c r="B24" s="307" t="s">
        <v>241</v>
      </c>
      <c r="C24" s="308"/>
      <c r="D24" s="113">
        <v>0.90791180285343709</v>
      </c>
      <c r="E24" s="115">
        <v>70</v>
      </c>
      <c r="F24" s="114">
        <v>73</v>
      </c>
      <c r="G24" s="114">
        <v>76</v>
      </c>
      <c r="H24" s="114">
        <v>85</v>
      </c>
      <c r="I24" s="140">
        <v>80</v>
      </c>
      <c r="J24" s="115">
        <v>-10</v>
      </c>
      <c r="K24" s="116">
        <v>-12.5</v>
      </c>
    </row>
    <row r="25" spans="1:11" ht="14.1" customHeight="1" x14ac:dyDescent="0.2">
      <c r="A25" s="306">
        <v>25</v>
      </c>
      <c r="B25" s="307" t="s">
        <v>242</v>
      </c>
      <c r="C25" s="308"/>
      <c r="D25" s="113">
        <v>2.1919584954604412</v>
      </c>
      <c r="E25" s="115">
        <v>169</v>
      </c>
      <c r="F25" s="114">
        <v>178</v>
      </c>
      <c r="G25" s="114">
        <v>181</v>
      </c>
      <c r="H25" s="114">
        <v>179</v>
      </c>
      <c r="I25" s="140">
        <v>179</v>
      </c>
      <c r="J25" s="115">
        <v>-10</v>
      </c>
      <c r="K25" s="116">
        <v>-5.5865921787709496</v>
      </c>
    </row>
    <row r="26" spans="1:11" ht="14.1" customHeight="1" x14ac:dyDescent="0.2">
      <c r="A26" s="306">
        <v>26</v>
      </c>
      <c r="B26" s="307" t="s">
        <v>243</v>
      </c>
      <c r="C26" s="308"/>
      <c r="D26" s="113">
        <v>1.4396887159533074</v>
      </c>
      <c r="E26" s="115">
        <v>111</v>
      </c>
      <c r="F26" s="114">
        <v>113</v>
      </c>
      <c r="G26" s="114">
        <v>114</v>
      </c>
      <c r="H26" s="114">
        <v>118</v>
      </c>
      <c r="I26" s="140">
        <v>115</v>
      </c>
      <c r="J26" s="115">
        <v>-4</v>
      </c>
      <c r="K26" s="116">
        <v>-3.4782608695652173</v>
      </c>
    </row>
    <row r="27" spans="1:11" ht="14.1" customHeight="1" x14ac:dyDescent="0.2">
      <c r="A27" s="306">
        <v>27</v>
      </c>
      <c r="B27" s="307" t="s">
        <v>244</v>
      </c>
      <c r="C27" s="308"/>
      <c r="D27" s="113">
        <v>0.44098573281452658</v>
      </c>
      <c r="E27" s="115">
        <v>34</v>
      </c>
      <c r="F27" s="114">
        <v>33</v>
      </c>
      <c r="G27" s="114">
        <v>34</v>
      </c>
      <c r="H27" s="114">
        <v>35</v>
      </c>
      <c r="I27" s="140">
        <v>34</v>
      </c>
      <c r="J27" s="115">
        <v>0</v>
      </c>
      <c r="K27" s="116">
        <v>0</v>
      </c>
    </row>
    <row r="28" spans="1:11" ht="14.1" customHeight="1" x14ac:dyDescent="0.2">
      <c r="A28" s="306">
        <v>28</v>
      </c>
      <c r="B28" s="307" t="s">
        <v>245</v>
      </c>
      <c r="C28" s="308"/>
      <c r="D28" s="113">
        <v>0.46692607003891051</v>
      </c>
      <c r="E28" s="115">
        <v>36</v>
      </c>
      <c r="F28" s="114">
        <v>37</v>
      </c>
      <c r="G28" s="114">
        <v>36</v>
      </c>
      <c r="H28" s="114">
        <v>37</v>
      </c>
      <c r="I28" s="140">
        <v>34</v>
      </c>
      <c r="J28" s="115">
        <v>2</v>
      </c>
      <c r="K28" s="116">
        <v>5.882352941176471</v>
      </c>
    </row>
    <row r="29" spans="1:11" ht="14.1" customHeight="1" x14ac:dyDescent="0.2">
      <c r="A29" s="306">
        <v>29</v>
      </c>
      <c r="B29" s="307" t="s">
        <v>246</v>
      </c>
      <c r="C29" s="308"/>
      <c r="D29" s="113">
        <v>3.9169909208819713</v>
      </c>
      <c r="E29" s="115">
        <v>302</v>
      </c>
      <c r="F29" s="114">
        <v>344</v>
      </c>
      <c r="G29" s="114">
        <v>342</v>
      </c>
      <c r="H29" s="114">
        <v>347</v>
      </c>
      <c r="I29" s="140">
        <v>333</v>
      </c>
      <c r="J29" s="115">
        <v>-31</v>
      </c>
      <c r="K29" s="116">
        <v>-9.3093093093093096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3.0350194552529182</v>
      </c>
      <c r="E31" s="115">
        <v>234</v>
      </c>
      <c r="F31" s="114">
        <v>278</v>
      </c>
      <c r="G31" s="114">
        <v>273</v>
      </c>
      <c r="H31" s="114">
        <v>276</v>
      </c>
      <c r="I31" s="140">
        <v>270</v>
      </c>
      <c r="J31" s="115">
        <v>-36</v>
      </c>
      <c r="K31" s="116">
        <v>-13.333333333333334</v>
      </c>
    </row>
    <row r="32" spans="1:11" ht="14.1" customHeight="1" x14ac:dyDescent="0.2">
      <c r="A32" s="306">
        <v>31</v>
      </c>
      <c r="B32" s="307" t="s">
        <v>251</v>
      </c>
      <c r="C32" s="308"/>
      <c r="D32" s="113">
        <v>0.14267185473411154</v>
      </c>
      <c r="E32" s="115">
        <v>11</v>
      </c>
      <c r="F32" s="114">
        <v>14</v>
      </c>
      <c r="G32" s="114">
        <v>15</v>
      </c>
      <c r="H32" s="114">
        <v>14</v>
      </c>
      <c r="I32" s="140">
        <v>12</v>
      </c>
      <c r="J32" s="115">
        <v>-1</v>
      </c>
      <c r="K32" s="116">
        <v>-8.3333333333333339</v>
      </c>
    </row>
    <row r="33" spans="1:11" ht="14.1" customHeight="1" x14ac:dyDescent="0.2">
      <c r="A33" s="306">
        <v>32</v>
      </c>
      <c r="B33" s="307" t="s">
        <v>252</v>
      </c>
      <c r="C33" s="308"/>
      <c r="D33" s="113">
        <v>1.0246433203631646</v>
      </c>
      <c r="E33" s="115">
        <v>79</v>
      </c>
      <c r="F33" s="114">
        <v>78</v>
      </c>
      <c r="G33" s="114">
        <v>79</v>
      </c>
      <c r="H33" s="114">
        <v>82</v>
      </c>
      <c r="I33" s="140">
        <v>86</v>
      </c>
      <c r="J33" s="115">
        <v>-7</v>
      </c>
      <c r="K33" s="116">
        <v>-8.1395348837209305</v>
      </c>
    </row>
    <row r="34" spans="1:11" ht="14.1" customHeight="1" x14ac:dyDescent="0.2">
      <c r="A34" s="306">
        <v>33</v>
      </c>
      <c r="B34" s="307" t="s">
        <v>253</v>
      </c>
      <c r="C34" s="308"/>
      <c r="D34" s="113">
        <v>0.62256809338521402</v>
      </c>
      <c r="E34" s="115">
        <v>48</v>
      </c>
      <c r="F34" s="114">
        <v>49</v>
      </c>
      <c r="G34" s="114">
        <v>56</v>
      </c>
      <c r="H34" s="114">
        <v>54</v>
      </c>
      <c r="I34" s="140">
        <v>55</v>
      </c>
      <c r="J34" s="115">
        <v>-7</v>
      </c>
      <c r="K34" s="116">
        <v>-12.727272727272727</v>
      </c>
    </row>
    <row r="35" spans="1:11" ht="14.1" customHeight="1" x14ac:dyDescent="0.2">
      <c r="A35" s="306">
        <v>34</v>
      </c>
      <c r="B35" s="307" t="s">
        <v>254</v>
      </c>
      <c r="C35" s="308"/>
      <c r="D35" s="113">
        <v>4.7081712062256811</v>
      </c>
      <c r="E35" s="115">
        <v>363</v>
      </c>
      <c r="F35" s="114">
        <v>368</v>
      </c>
      <c r="G35" s="114">
        <v>363</v>
      </c>
      <c r="H35" s="114">
        <v>339</v>
      </c>
      <c r="I35" s="140">
        <v>345</v>
      </c>
      <c r="J35" s="115">
        <v>18</v>
      </c>
      <c r="K35" s="116">
        <v>5.2173913043478262</v>
      </c>
    </row>
    <row r="36" spans="1:11" ht="14.1" customHeight="1" x14ac:dyDescent="0.2">
      <c r="A36" s="306">
        <v>41</v>
      </c>
      <c r="B36" s="307" t="s">
        <v>255</v>
      </c>
      <c r="C36" s="308"/>
      <c r="D36" s="113">
        <v>0.25940337224383919</v>
      </c>
      <c r="E36" s="115">
        <v>20</v>
      </c>
      <c r="F36" s="114">
        <v>26</v>
      </c>
      <c r="G36" s="114">
        <v>26</v>
      </c>
      <c r="H36" s="114">
        <v>26</v>
      </c>
      <c r="I36" s="140">
        <v>25</v>
      </c>
      <c r="J36" s="115">
        <v>-5</v>
      </c>
      <c r="K36" s="116">
        <v>-20</v>
      </c>
    </row>
    <row r="37" spans="1:11" ht="14.1" customHeight="1" x14ac:dyDescent="0.2">
      <c r="A37" s="306">
        <v>42</v>
      </c>
      <c r="B37" s="307" t="s">
        <v>256</v>
      </c>
      <c r="C37" s="308"/>
      <c r="D37" s="113">
        <v>5.1880674448767837E-2</v>
      </c>
      <c r="E37" s="115">
        <v>4</v>
      </c>
      <c r="F37" s="114">
        <v>5</v>
      </c>
      <c r="G37" s="114" t="s">
        <v>513</v>
      </c>
      <c r="H37" s="114">
        <v>3</v>
      </c>
      <c r="I37" s="140" t="s">
        <v>513</v>
      </c>
      <c r="J37" s="115" t="s">
        <v>513</v>
      </c>
      <c r="K37" s="116" t="s">
        <v>513</v>
      </c>
    </row>
    <row r="38" spans="1:11" ht="14.1" customHeight="1" x14ac:dyDescent="0.2">
      <c r="A38" s="306">
        <v>43</v>
      </c>
      <c r="B38" s="307" t="s">
        <v>257</v>
      </c>
      <c r="C38" s="308"/>
      <c r="D38" s="113">
        <v>0.40207522697795073</v>
      </c>
      <c r="E38" s="115">
        <v>31</v>
      </c>
      <c r="F38" s="114">
        <v>25</v>
      </c>
      <c r="G38" s="114">
        <v>26</v>
      </c>
      <c r="H38" s="114">
        <v>25</v>
      </c>
      <c r="I38" s="140">
        <v>23</v>
      </c>
      <c r="J38" s="115">
        <v>8</v>
      </c>
      <c r="K38" s="116">
        <v>34.782608695652172</v>
      </c>
    </row>
    <row r="39" spans="1:11" ht="14.1" customHeight="1" x14ac:dyDescent="0.2">
      <c r="A39" s="306">
        <v>51</v>
      </c>
      <c r="B39" s="307" t="s">
        <v>258</v>
      </c>
      <c r="C39" s="308"/>
      <c r="D39" s="113">
        <v>5.8754863813229576</v>
      </c>
      <c r="E39" s="115">
        <v>453</v>
      </c>
      <c r="F39" s="114">
        <v>462</v>
      </c>
      <c r="G39" s="114">
        <v>454</v>
      </c>
      <c r="H39" s="114">
        <v>458</v>
      </c>
      <c r="I39" s="140">
        <v>472</v>
      </c>
      <c r="J39" s="115">
        <v>-19</v>
      </c>
      <c r="K39" s="116">
        <v>-4.0254237288135597</v>
      </c>
    </row>
    <row r="40" spans="1:11" ht="14.1" customHeight="1" x14ac:dyDescent="0.2">
      <c r="A40" s="306" t="s">
        <v>259</v>
      </c>
      <c r="B40" s="307" t="s">
        <v>260</v>
      </c>
      <c r="C40" s="308"/>
      <c r="D40" s="113">
        <v>5.7198443579766538</v>
      </c>
      <c r="E40" s="115">
        <v>441</v>
      </c>
      <c r="F40" s="114">
        <v>451</v>
      </c>
      <c r="G40" s="114">
        <v>445</v>
      </c>
      <c r="H40" s="114">
        <v>452</v>
      </c>
      <c r="I40" s="140">
        <v>466</v>
      </c>
      <c r="J40" s="115">
        <v>-25</v>
      </c>
      <c r="K40" s="116">
        <v>-5.3648068669527893</v>
      </c>
    </row>
    <row r="41" spans="1:11" ht="14.1" customHeight="1" x14ac:dyDescent="0.2">
      <c r="A41" s="306"/>
      <c r="B41" s="307" t="s">
        <v>261</v>
      </c>
      <c r="C41" s="308"/>
      <c r="D41" s="113">
        <v>2.840466926070039</v>
      </c>
      <c r="E41" s="115">
        <v>219</v>
      </c>
      <c r="F41" s="114">
        <v>226</v>
      </c>
      <c r="G41" s="114">
        <v>221</v>
      </c>
      <c r="H41" s="114">
        <v>223</v>
      </c>
      <c r="I41" s="140">
        <v>214</v>
      </c>
      <c r="J41" s="115">
        <v>5</v>
      </c>
      <c r="K41" s="116">
        <v>2.3364485981308412</v>
      </c>
    </row>
    <row r="42" spans="1:11" ht="14.1" customHeight="1" x14ac:dyDescent="0.2">
      <c r="A42" s="306">
        <v>52</v>
      </c>
      <c r="B42" s="307" t="s">
        <v>262</v>
      </c>
      <c r="C42" s="308"/>
      <c r="D42" s="113">
        <v>6.3035019455252916</v>
      </c>
      <c r="E42" s="115">
        <v>486</v>
      </c>
      <c r="F42" s="114">
        <v>478</v>
      </c>
      <c r="G42" s="114">
        <v>487</v>
      </c>
      <c r="H42" s="114">
        <v>497</v>
      </c>
      <c r="I42" s="140">
        <v>497</v>
      </c>
      <c r="J42" s="115">
        <v>-11</v>
      </c>
      <c r="K42" s="116">
        <v>-2.2132796780684103</v>
      </c>
    </row>
    <row r="43" spans="1:11" ht="14.1" customHeight="1" x14ac:dyDescent="0.2">
      <c r="A43" s="306" t="s">
        <v>263</v>
      </c>
      <c r="B43" s="307" t="s">
        <v>264</v>
      </c>
      <c r="C43" s="308"/>
      <c r="D43" s="113">
        <v>6.1867704280155644</v>
      </c>
      <c r="E43" s="115">
        <v>477</v>
      </c>
      <c r="F43" s="114">
        <v>469</v>
      </c>
      <c r="G43" s="114">
        <v>476</v>
      </c>
      <c r="H43" s="114">
        <v>484</v>
      </c>
      <c r="I43" s="140">
        <v>487</v>
      </c>
      <c r="J43" s="115">
        <v>-10</v>
      </c>
      <c r="K43" s="116">
        <v>-2.0533880903490758</v>
      </c>
    </row>
    <row r="44" spans="1:11" ht="14.1" customHeight="1" x14ac:dyDescent="0.2">
      <c r="A44" s="306">
        <v>53</v>
      </c>
      <c r="B44" s="307" t="s">
        <v>265</v>
      </c>
      <c r="C44" s="308"/>
      <c r="D44" s="113">
        <v>1.1284046692607004</v>
      </c>
      <c r="E44" s="115">
        <v>87</v>
      </c>
      <c r="F44" s="114">
        <v>90</v>
      </c>
      <c r="G44" s="114">
        <v>95</v>
      </c>
      <c r="H44" s="114">
        <v>107</v>
      </c>
      <c r="I44" s="140">
        <v>104</v>
      </c>
      <c r="J44" s="115">
        <v>-17</v>
      </c>
      <c r="K44" s="116">
        <v>-16.346153846153847</v>
      </c>
    </row>
    <row r="45" spans="1:11" ht="14.1" customHeight="1" x14ac:dyDescent="0.2">
      <c r="A45" s="306" t="s">
        <v>266</v>
      </c>
      <c r="B45" s="307" t="s">
        <v>267</v>
      </c>
      <c r="C45" s="308"/>
      <c r="D45" s="113">
        <v>1.0894941634241244</v>
      </c>
      <c r="E45" s="115">
        <v>84</v>
      </c>
      <c r="F45" s="114">
        <v>86</v>
      </c>
      <c r="G45" s="114">
        <v>91</v>
      </c>
      <c r="H45" s="114">
        <v>104</v>
      </c>
      <c r="I45" s="140">
        <v>101</v>
      </c>
      <c r="J45" s="115">
        <v>-17</v>
      </c>
      <c r="K45" s="116">
        <v>-16.831683168316832</v>
      </c>
    </row>
    <row r="46" spans="1:11" ht="14.1" customHeight="1" x14ac:dyDescent="0.2">
      <c r="A46" s="306">
        <v>54</v>
      </c>
      <c r="B46" s="307" t="s">
        <v>268</v>
      </c>
      <c r="C46" s="308"/>
      <c r="D46" s="113">
        <v>11.4526588845655</v>
      </c>
      <c r="E46" s="115">
        <v>883</v>
      </c>
      <c r="F46" s="114">
        <v>898</v>
      </c>
      <c r="G46" s="114">
        <v>921</v>
      </c>
      <c r="H46" s="114">
        <v>922</v>
      </c>
      <c r="I46" s="140">
        <v>941</v>
      </c>
      <c r="J46" s="115">
        <v>-58</v>
      </c>
      <c r="K46" s="116">
        <v>-6.1636556854410198</v>
      </c>
    </row>
    <row r="47" spans="1:11" ht="14.1" customHeight="1" x14ac:dyDescent="0.2">
      <c r="A47" s="306">
        <v>61</v>
      </c>
      <c r="B47" s="307" t="s">
        <v>269</v>
      </c>
      <c r="C47" s="308"/>
      <c r="D47" s="113">
        <v>0.46692607003891051</v>
      </c>
      <c r="E47" s="115">
        <v>36</v>
      </c>
      <c r="F47" s="114">
        <v>33</v>
      </c>
      <c r="G47" s="114">
        <v>30</v>
      </c>
      <c r="H47" s="114">
        <v>28</v>
      </c>
      <c r="I47" s="140">
        <v>29</v>
      </c>
      <c r="J47" s="115">
        <v>7</v>
      </c>
      <c r="K47" s="116">
        <v>24.137931034482758</v>
      </c>
    </row>
    <row r="48" spans="1:11" ht="14.1" customHeight="1" x14ac:dyDescent="0.2">
      <c r="A48" s="306">
        <v>62</v>
      </c>
      <c r="B48" s="307" t="s">
        <v>270</v>
      </c>
      <c r="C48" s="308"/>
      <c r="D48" s="113">
        <v>8.3787289234760056</v>
      </c>
      <c r="E48" s="115">
        <v>646</v>
      </c>
      <c r="F48" s="114">
        <v>707</v>
      </c>
      <c r="G48" s="114">
        <v>702</v>
      </c>
      <c r="H48" s="114">
        <v>728</v>
      </c>
      <c r="I48" s="140">
        <v>713</v>
      </c>
      <c r="J48" s="115">
        <v>-67</v>
      </c>
      <c r="K48" s="116">
        <v>-9.3969144460028051</v>
      </c>
    </row>
    <row r="49" spans="1:11" ht="14.1" customHeight="1" x14ac:dyDescent="0.2">
      <c r="A49" s="306">
        <v>63</v>
      </c>
      <c r="B49" s="307" t="s">
        <v>271</v>
      </c>
      <c r="C49" s="308"/>
      <c r="D49" s="113">
        <v>12.464332036316472</v>
      </c>
      <c r="E49" s="115">
        <v>961</v>
      </c>
      <c r="F49" s="114">
        <v>1077</v>
      </c>
      <c r="G49" s="114">
        <v>1068</v>
      </c>
      <c r="H49" s="114">
        <v>1060</v>
      </c>
      <c r="I49" s="140">
        <v>1003</v>
      </c>
      <c r="J49" s="115">
        <v>-42</v>
      </c>
      <c r="K49" s="116">
        <v>-4.1874376869391821</v>
      </c>
    </row>
    <row r="50" spans="1:11" ht="14.1" customHeight="1" x14ac:dyDescent="0.2">
      <c r="A50" s="306" t="s">
        <v>272</v>
      </c>
      <c r="B50" s="307" t="s">
        <v>273</v>
      </c>
      <c r="C50" s="308"/>
      <c r="D50" s="113">
        <v>0.50583657587548636</v>
      </c>
      <c r="E50" s="115">
        <v>39</v>
      </c>
      <c r="F50" s="114">
        <v>41</v>
      </c>
      <c r="G50" s="114">
        <v>38</v>
      </c>
      <c r="H50" s="114">
        <v>37</v>
      </c>
      <c r="I50" s="140">
        <v>34</v>
      </c>
      <c r="J50" s="115">
        <v>5</v>
      </c>
      <c r="K50" s="116">
        <v>14.705882352941176</v>
      </c>
    </row>
    <row r="51" spans="1:11" ht="14.1" customHeight="1" x14ac:dyDescent="0.2">
      <c r="A51" s="306" t="s">
        <v>274</v>
      </c>
      <c r="B51" s="307" t="s">
        <v>275</v>
      </c>
      <c r="C51" s="308"/>
      <c r="D51" s="113">
        <v>11.608300907911802</v>
      </c>
      <c r="E51" s="115">
        <v>895</v>
      </c>
      <c r="F51" s="114">
        <v>1012</v>
      </c>
      <c r="G51" s="114">
        <v>1006</v>
      </c>
      <c r="H51" s="114">
        <v>1003</v>
      </c>
      <c r="I51" s="140">
        <v>953</v>
      </c>
      <c r="J51" s="115">
        <v>-58</v>
      </c>
      <c r="K51" s="116">
        <v>-6.0860440713536201</v>
      </c>
    </row>
    <row r="52" spans="1:11" ht="14.1" customHeight="1" x14ac:dyDescent="0.2">
      <c r="A52" s="306">
        <v>71</v>
      </c>
      <c r="B52" s="307" t="s">
        <v>276</v>
      </c>
      <c r="C52" s="308"/>
      <c r="D52" s="113">
        <v>12.555123216601816</v>
      </c>
      <c r="E52" s="115">
        <v>968</v>
      </c>
      <c r="F52" s="114">
        <v>978</v>
      </c>
      <c r="G52" s="114">
        <v>988</v>
      </c>
      <c r="H52" s="114">
        <v>1014</v>
      </c>
      <c r="I52" s="140">
        <v>1019</v>
      </c>
      <c r="J52" s="115">
        <v>-51</v>
      </c>
      <c r="K52" s="116">
        <v>-5.0049067713444551</v>
      </c>
    </row>
    <row r="53" spans="1:11" ht="14.1" customHeight="1" x14ac:dyDescent="0.2">
      <c r="A53" s="306" t="s">
        <v>277</v>
      </c>
      <c r="B53" s="307" t="s">
        <v>278</v>
      </c>
      <c r="C53" s="308"/>
      <c r="D53" s="113">
        <v>1.0376134889753568</v>
      </c>
      <c r="E53" s="115">
        <v>80</v>
      </c>
      <c r="F53" s="114">
        <v>84</v>
      </c>
      <c r="G53" s="114">
        <v>85</v>
      </c>
      <c r="H53" s="114">
        <v>88</v>
      </c>
      <c r="I53" s="140">
        <v>90</v>
      </c>
      <c r="J53" s="115">
        <v>-10</v>
      </c>
      <c r="K53" s="116">
        <v>-11.111111111111111</v>
      </c>
    </row>
    <row r="54" spans="1:11" ht="14.1" customHeight="1" x14ac:dyDescent="0.2">
      <c r="A54" s="306" t="s">
        <v>279</v>
      </c>
      <c r="B54" s="307" t="s">
        <v>280</v>
      </c>
      <c r="C54" s="308"/>
      <c r="D54" s="113">
        <v>10.59662775616083</v>
      </c>
      <c r="E54" s="115">
        <v>817</v>
      </c>
      <c r="F54" s="114">
        <v>824</v>
      </c>
      <c r="G54" s="114">
        <v>831</v>
      </c>
      <c r="H54" s="114">
        <v>852</v>
      </c>
      <c r="I54" s="140">
        <v>851</v>
      </c>
      <c r="J54" s="115">
        <v>-34</v>
      </c>
      <c r="K54" s="116">
        <v>-3.9952996474735607</v>
      </c>
    </row>
    <row r="55" spans="1:11" ht="14.1" customHeight="1" x14ac:dyDescent="0.2">
      <c r="A55" s="306">
        <v>72</v>
      </c>
      <c r="B55" s="307" t="s">
        <v>281</v>
      </c>
      <c r="C55" s="308"/>
      <c r="D55" s="113">
        <v>1.284046692607004</v>
      </c>
      <c r="E55" s="115">
        <v>99</v>
      </c>
      <c r="F55" s="114">
        <v>102</v>
      </c>
      <c r="G55" s="114">
        <v>99</v>
      </c>
      <c r="H55" s="114">
        <v>99</v>
      </c>
      <c r="I55" s="140">
        <v>97</v>
      </c>
      <c r="J55" s="115">
        <v>2</v>
      </c>
      <c r="K55" s="116">
        <v>2.0618556701030926</v>
      </c>
    </row>
    <row r="56" spans="1:11" ht="14.1" customHeight="1" x14ac:dyDescent="0.2">
      <c r="A56" s="306" t="s">
        <v>282</v>
      </c>
      <c r="B56" s="307" t="s">
        <v>283</v>
      </c>
      <c r="C56" s="308"/>
      <c r="D56" s="113">
        <v>0.2723735408560311</v>
      </c>
      <c r="E56" s="115">
        <v>21</v>
      </c>
      <c r="F56" s="114">
        <v>24</v>
      </c>
      <c r="G56" s="114">
        <v>24</v>
      </c>
      <c r="H56" s="114">
        <v>25</v>
      </c>
      <c r="I56" s="140">
        <v>25</v>
      </c>
      <c r="J56" s="115">
        <v>-4</v>
      </c>
      <c r="K56" s="116">
        <v>-16</v>
      </c>
    </row>
    <row r="57" spans="1:11" ht="14.1" customHeight="1" x14ac:dyDescent="0.2">
      <c r="A57" s="306" t="s">
        <v>284</v>
      </c>
      <c r="B57" s="307" t="s">
        <v>285</v>
      </c>
      <c r="C57" s="308"/>
      <c r="D57" s="113">
        <v>0.7652399481193255</v>
      </c>
      <c r="E57" s="115">
        <v>59</v>
      </c>
      <c r="F57" s="114">
        <v>59</v>
      </c>
      <c r="G57" s="114">
        <v>59</v>
      </c>
      <c r="H57" s="114">
        <v>58</v>
      </c>
      <c r="I57" s="140">
        <v>56</v>
      </c>
      <c r="J57" s="115">
        <v>3</v>
      </c>
      <c r="K57" s="116">
        <v>5.3571428571428568</v>
      </c>
    </row>
    <row r="58" spans="1:11" ht="14.1" customHeight="1" x14ac:dyDescent="0.2">
      <c r="A58" s="306">
        <v>73</v>
      </c>
      <c r="B58" s="307" t="s">
        <v>286</v>
      </c>
      <c r="C58" s="308"/>
      <c r="D58" s="113">
        <v>1.0894941634241244</v>
      </c>
      <c r="E58" s="115">
        <v>84</v>
      </c>
      <c r="F58" s="114">
        <v>82</v>
      </c>
      <c r="G58" s="114">
        <v>82</v>
      </c>
      <c r="H58" s="114">
        <v>81</v>
      </c>
      <c r="I58" s="140">
        <v>82</v>
      </c>
      <c r="J58" s="115">
        <v>2</v>
      </c>
      <c r="K58" s="116">
        <v>2.4390243902439024</v>
      </c>
    </row>
    <row r="59" spans="1:11" ht="14.1" customHeight="1" x14ac:dyDescent="0.2">
      <c r="A59" s="306" t="s">
        <v>287</v>
      </c>
      <c r="B59" s="307" t="s">
        <v>288</v>
      </c>
      <c r="C59" s="308"/>
      <c r="D59" s="113">
        <v>0.86900129701686124</v>
      </c>
      <c r="E59" s="115">
        <v>67</v>
      </c>
      <c r="F59" s="114">
        <v>64</v>
      </c>
      <c r="G59" s="114">
        <v>63</v>
      </c>
      <c r="H59" s="114">
        <v>63</v>
      </c>
      <c r="I59" s="140">
        <v>63</v>
      </c>
      <c r="J59" s="115">
        <v>4</v>
      </c>
      <c r="K59" s="116">
        <v>6.3492063492063489</v>
      </c>
    </row>
    <row r="60" spans="1:11" ht="14.1" customHeight="1" x14ac:dyDescent="0.2">
      <c r="A60" s="306">
        <v>81</v>
      </c>
      <c r="B60" s="307" t="s">
        <v>289</v>
      </c>
      <c r="C60" s="308"/>
      <c r="D60" s="113">
        <v>4.1893644617380028</v>
      </c>
      <c r="E60" s="115">
        <v>323</v>
      </c>
      <c r="F60" s="114">
        <v>335</v>
      </c>
      <c r="G60" s="114">
        <v>333</v>
      </c>
      <c r="H60" s="114">
        <v>318</v>
      </c>
      <c r="I60" s="140">
        <v>321</v>
      </c>
      <c r="J60" s="115">
        <v>2</v>
      </c>
      <c r="K60" s="116">
        <v>0.62305295950155759</v>
      </c>
    </row>
    <row r="61" spans="1:11" ht="14.1" customHeight="1" x14ac:dyDescent="0.2">
      <c r="A61" s="306" t="s">
        <v>290</v>
      </c>
      <c r="B61" s="307" t="s">
        <v>291</v>
      </c>
      <c r="C61" s="308"/>
      <c r="D61" s="113">
        <v>1.3618677042801557</v>
      </c>
      <c r="E61" s="115">
        <v>105</v>
      </c>
      <c r="F61" s="114">
        <v>109</v>
      </c>
      <c r="G61" s="114">
        <v>112</v>
      </c>
      <c r="H61" s="114">
        <v>102</v>
      </c>
      <c r="I61" s="140">
        <v>103</v>
      </c>
      <c r="J61" s="115">
        <v>2</v>
      </c>
      <c r="K61" s="116">
        <v>1.941747572815534</v>
      </c>
    </row>
    <row r="62" spans="1:11" ht="14.1" customHeight="1" x14ac:dyDescent="0.2">
      <c r="A62" s="306" t="s">
        <v>292</v>
      </c>
      <c r="B62" s="307" t="s">
        <v>293</v>
      </c>
      <c r="C62" s="308"/>
      <c r="D62" s="113">
        <v>1.2062256809338521</v>
      </c>
      <c r="E62" s="115">
        <v>93</v>
      </c>
      <c r="F62" s="114">
        <v>99</v>
      </c>
      <c r="G62" s="114">
        <v>96</v>
      </c>
      <c r="H62" s="114">
        <v>93</v>
      </c>
      <c r="I62" s="140">
        <v>92</v>
      </c>
      <c r="J62" s="115">
        <v>1</v>
      </c>
      <c r="K62" s="116">
        <v>1.0869565217391304</v>
      </c>
    </row>
    <row r="63" spans="1:11" ht="14.1" customHeight="1" x14ac:dyDescent="0.2">
      <c r="A63" s="306"/>
      <c r="B63" s="307" t="s">
        <v>294</v>
      </c>
      <c r="C63" s="308"/>
      <c r="D63" s="113">
        <v>1.1543450064850842</v>
      </c>
      <c r="E63" s="115">
        <v>89</v>
      </c>
      <c r="F63" s="114">
        <v>95</v>
      </c>
      <c r="G63" s="114">
        <v>92</v>
      </c>
      <c r="H63" s="114">
        <v>88</v>
      </c>
      <c r="I63" s="140">
        <v>86</v>
      </c>
      <c r="J63" s="115">
        <v>3</v>
      </c>
      <c r="K63" s="116">
        <v>3.4883720930232558</v>
      </c>
    </row>
    <row r="64" spans="1:11" ht="14.1" customHeight="1" x14ac:dyDescent="0.2">
      <c r="A64" s="306" t="s">
        <v>295</v>
      </c>
      <c r="B64" s="307" t="s">
        <v>296</v>
      </c>
      <c r="C64" s="308"/>
      <c r="D64" s="113">
        <v>0.1297016861219196</v>
      </c>
      <c r="E64" s="115">
        <v>10</v>
      </c>
      <c r="F64" s="114">
        <v>9</v>
      </c>
      <c r="G64" s="114">
        <v>10</v>
      </c>
      <c r="H64" s="114">
        <v>8</v>
      </c>
      <c r="I64" s="140">
        <v>8</v>
      </c>
      <c r="J64" s="115">
        <v>2</v>
      </c>
      <c r="K64" s="116">
        <v>25</v>
      </c>
    </row>
    <row r="65" spans="1:11" ht="14.1" customHeight="1" x14ac:dyDescent="0.2">
      <c r="A65" s="306" t="s">
        <v>297</v>
      </c>
      <c r="B65" s="307" t="s">
        <v>298</v>
      </c>
      <c r="C65" s="308"/>
      <c r="D65" s="113">
        <v>1.0376134889753568</v>
      </c>
      <c r="E65" s="115">
        <v>80</v>
      </c>
      <c r="F65" s="114">
        <v>82</v>
      </c>
      <c r="G65" s="114">
        <v>79</v>
      </c>
      <c r="H65" s="114">
        <v>79</v>
      </c>
      <c r="I65" s="140">
        <v>81</v>
      </c>
      <c r="J65" s="115">
        <v>-1</v>
      </c>
      <c r="K65" s="116">
        <v>-1.2345679012345678</v>
      </c>
    </row>
    <row r="66" spans="1:11" ht="14.1" customHeight="1" x14ac:dyDescent="0.2">
      <c r="A66" s="306">
        <v>82</v>
      </c>
      <c r="B66" s="307" t="s">
        <v>299</v>
      </c>
      <c r="C66" s="308"/>
      <c r="D66" s="113">
        <v>1.841763942931258</v>
      </c>
      <c r="E66" s="115">
        <v>142</v>
      </c>
      <c r="F66" s="114">
        <v>151</v>
      </c>
      <c r="G66" s="114">
        <v>151</v>
      </c>
      <c r="H66" s="114">
        <v>159</v>
      </c>
      <c r="I66" s="140">
        <v>167</v>
      </c>
      <c r="J66" s="115">
        <v>-25</v>
      </c>
      <c r="K66" s="116">
        <v>-14.970059880239521</v>
      </c>
    </row>
    <row r="67" spans="1:11" ht="14.1" customHeight="1" x14ac:dyDescent="0.2">
      <c r="A67" s="306" t="s">
        <v>300</v>
      </c>
      <c r="B67" s="307" t="s">
        <v>301</v>
      </c>
      <c r="C67" s="308"/>
      <c r="D67" s="113">
        <v>0.59662775616083008</v>
      </c>
      <c r="E67" s="115">
        <v>46</v>
      </c>
      <c r="F67" s="114">
        <v>45</v>
      </c>
      <c r="G67" s="114">
        <v>47</v>
      </c>
      <c r="H67" s="114">
        <v>54</v>
      </c>
      <c r="I67" s="140">
        <v>58</v>
      </c>
      <c r="J67" s="115">
        <v>-12</v>
      </c>
      <c r="K67" s="116">
        <v>-20.689655172413794</v>
      </c>
    </row>
    <row r="68" spans="1:11" ht="14.1" customHeight="1" x14ac:dyDescent="0.2">
      <c r="A68" s="306" t="s">
        <v>302</v>
      </c>
      <c r="B68" s="307" t="s">
        <v>303</v>
      </c>
      <c r="C68" s="308"/>
      <c r="D68" s="113">
        <v>0.83009079118028539</v>
      </c>
      <c r="E68" s="115">
        <v>64</v>
      </c>
      <c r="F68" s="114">
        <v>73</v>
      </c>
      <c r="G68" s="114">
        <v>72</v>
      </c>
      <c r="H68" s="114">
        <v>72</v>
      </c>
      <c r="I68" s="140">
        <v>75</v>
      </c>
      <c r="J68" s="115">
        <v>-11</v>
      </c>
      <c r="K68" s="116">
        <v>-14.666666666666666</v>
      </c>
    </row>
    <row r="69" spans="1:11" ht="14.1" customHeight="1" x14ac:dyDescent="0.2">
      <c r="A69" s="306">
        <v>83</v>
      </c>
      <c r="B69" s="307" t="s">
        <v>304</v>
      </c>
      <c r="C69" s="308"/>
      <c r="D69" s="113">
        <v>4.9805447470817121</v>
      </c>
      <c r="E69" s="115">
        <v>384</v>
      </c>
      <c r="F69" s="114">
        <v>404</v>
      </c>
      <c r="G69" s="114">
        <v>368</v>
      </c>
      <c r="H69" s="114">
        <v>387</v>
      </c>
      <c r="I69" s="140">
        <v>371</v>
      </c>
      <c r="J69" s="115">
        <v>13</v>
      </c>
      <c r="K69" s="116">
        <v>3.5040431266846359</v>
      </c>
    </row>
    <row r="70" spans="1:11" ht="14.1" customHeight="1" x14ac:dyDescent="0.2">
      <c r="A70" s="306" t="s">
        <v>305</v>
      </c>
      <c r="B70" s="307" t="s">
        <v>306</v>
      </c>
      <c r="C70" s="308"/>
      <c r="D70" s="113">
        <v>2.7496757457846952</v>
      </c>
      <c r="E70" s="115">
        <v>212</v>
      </c>
      <c r="F70" s="114">
        <v>221</v>
      </c>
      <c r="G70" s="114">
        <v>199</v>
      </c>
      <c r="H70" s="114">
        <v>205</v>
      </c>
      <c r="I70" s="140">
        <v>190</v>
      </c>
      <c r="J70" s="115">
        <v>22</v>
      </c>
      <c r="K70" s="116">
        <v>11.578947368421053</v>
      </c>
    </row>
    <row r="71" spans="1:11" ht="14.1" customHeight="1" x14ac:dyDescent="0.2">
      <c r="A71" s="306"/>
      <c r="B71" s="307" t="s">
        <v>307</v>
      </c>
      <c r="C71" s="308"/>
      <c r="D71" s="113">
        <v>1.1413748378728923</v>
      </c>
      <c r="E71" s="115">
        <v>88</v>
      </c>
      <c r="F71" s="114">
        <v>87</v>
      </c>
      <c r="G71" s="114">
        <v>78</v>
      </c>
      <c r="H71" s="114">
        <v>81</v>
      </c>
      <c r="I71" s="140">
        <v>72</v>
      </c>
      <c r="J71" s="115">
        <v>16</v>
      </c>
      <c r="K71" s="116">
        <v>22.222222222222221</v>
      </c>
    </row>
    <row r="72" spans="1:11" ht="14.1" customHeight="1" x14ac:dyDescent="0.2">
      <c r="A72" s="306">
        <v>84</v>
      </c>
      <c r="B72" s="307" t="s">
        <v>308</v>
      </c>
      <c r="C72" s="308"/>
      <c r="D72" s="113">
        <v>2.0103761348897535</v>
      </c>
      <c r="E72" s="115">
        <v>155</v>
      </c>
      <c r="F72" s="114">
        <v>168</v>
      </c>
      <c r="G72" s="114">
        <v>166</v>
      </c>
      <c r="H72" s="114">
        <v>160</v>
      </c>
      <c r="I72" s="140">
        <v>163</v>
      </c>
      <c r="J72" s="115">
        <v>-8</v>
      </c>
      <c r="K72" s="116">
        <v>-4.9079754601226995</v>
      </c>
    </row>
    <row r="73" spans="1:11" ht="14.1" customHeight="1" x14ac:dyDescent="0.2">
      <c r="A73" s="306" t="s">
        <v>309</v>
      </c>
      <c r="B73" s="307" t="s">
        <v>310</v>
      </c>
      <c r="C73" s="308"/>
      <c r="D73" s="113">
        <v>0.10376134889753567</v>
      </c>
      <c r="E73" s="115">
        <v>8</v>
      </c>
      <c r="F73" s="114">
        <v>8</v>
      </c>
      <c r="G73" s="114">
        <v>8</v>
      </c>
      <c r="H73" s="114">
        <v>9</v>
      </c>
      <c r="I73" s="140">
        <v>9</v>
      </c>
      <c r="J73" s="115">
        <v>-1</v>
      </c>
      <c r="K73" s="116">
        <v>-11.111111111111111</v>
      </c>
    </row>
    <row r="74" spans="1:11" ht="14.1" customHeight="1" x14ac:dyDescent="0.2">
      <c r="A74" s="306" t="s">
        <v>311</v>
      </c>
      <c r="B74" s="307" t="s">
        <v>312</v>
      </c>
      <c r="C74" s="308"/>
      <c r="D74" s="113">
        <v>5.1880674448767837E-2</v>
      </c>
      <c r="E74" s="115">
        <v>4</v>
      </c>
      <c r="F74" s="114">
        <v>5</v>
      </c>
      <c r="G74" s="114">
        <v>4</v>
      </c>
      <c r="H74" s="114">
        <v>4</v>
      </c>
      <c r="I74" s="140">
        <v>4</v>
      </c>
      <c r="J74" s="115">
        <v>0</v>
      </c>
      <c r="K74" s="116">
        <v>0</v>
      </c>
    </row>
    <row r="75" spans="1:11" ht="14.1" customHeight="1" x14ac:dyDescent="0.2">
      <c r="A75" s="306" t="s">
        <v>313</v>
      </c>
      <c r="B75" s="307" t="s">
        <v>314</v>
      </c>
      <c r="C75" s="308"/>
      <c r="D75" s="113">
        <v>0</v>
      </c>
      <c r="E75" s="115">
        <v>0</v>
      </c>
      <c r="F75" s="114">
        <v>0</v>
      </c>
      <c r="G75" s="114">
        <v>0</v>
      </c>
      <c r="H75" s="114" t="s">
        <v>513</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0.10376134889753567</v>
      </c>
      <c r="E77" s="115">
        <v>8</v>
      </c>
      <c r="F77" s="114">
        <v>9</v>
      </c>
      <c r="G77" s="114">
        <v>9</v>
      </c>
      <c r="H77" s="114">
        <v>5</v>
      </c>
      <c r="I77" s="140">
        <v>5</v>
      </c>
      <c r="J77" s="115">
        <v>3</v>
      </c>
      <c r="K77" s="116">
        <v>60</v>
      </c>
    </row>
    <row r="78" spans="1:11" ht="14.1" customHeight="1" x14ac:dyDescent="0.2">
      <c r="A78" s="306">
        <v>93</v>
      </c>
      <c r="B78" s="307" t="s">
        <v>317</v>
      </c>
      <c r="C78" s="308"/>
      <c r="D78" s="113">
        <v>0.14267185473411154</v>
      </c>
      <c r="E78" s="115">
        <v>11</v>
      </c>
      <c r="F78" s="114">
        <v>11</v>
      </c>
      <c r="G78" s="114">
        <v>10</v>
      </c>
      <c r="H78" s="114">
        <v>7</v>
      </c>
      <c r="I78" s="140">
        <v>4</v>
      </c>
      <c r="J78" s="115">
        <v>7</v>
      </c>
      <c r="K78" s="116">
        <v>175</v>
      </c>
    </row>
    <row r="79" spans="1:11" ht="14.1" customHeight="1" x14ac:dyDescent="0.2">
      <c r="A79" s="306">
        <v>94</v>
      </c>
      <c r="B79" s="307" t="s">
        <v>318</v>
      </c>
      <c r="C79" s="308"/>
      <c r="D79" s="113">
        <v>0.66147859922178986</v>
      </c>
      <c r="E79" s="115">
        <v>51</v>
      </c>
      <c r="F79" s="114">
        <v>57</v>
      </c>
      <c r="G79" s="114">
        <v>54</v>
      </c>
      <c r="H79" s="114">
        <v>47</v>
      </c>
      <c r="I79" s="140">
        <v>46</v>
      </c>
      <c r="J79" s="115">
        <v>5</v>
      </c>
      <c r="K79" s="116">
        <v>10.869565217391305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4.0985732814526585</v>
      </c>
      <c r="E81" s="143">
        <v>316</v>
      </c>
      <c r="F81" s="144">
        <v>323</v>
      </c>
      <c r="G81" s="144">
        <v>324</v>
      </c>
      <c r="H81" s="144">
        <v>322</v>
      </c>
      <c r="I81" s="145">
        <v>315</v>
      </c>
      <c r="J81" s="143">
        <v>1</v>
      </c>
      <c r="K81" s="146">
        <v>0.31746031746031744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1793</v>
      </c>
      <c r="G12" s="536">
        <v>1442</v>
      </c>
      <c r="H12" s="536">
        <v>2509</v>
      </c>
      <c r="I12" s="536">
        <v>1638</v>
      </c>
      <c r="J12" s="537">
        <v>1795</v>
      </c>
      <c r="K12" s="538">
        <v>-2</v>
      </c>
      <c r="L12" s="349">
        <v>-0.11142061281337047</v>
      </c>
    </row>
    <row r="13" spans="1:17" s="110" customFormat="1" ht="15" customHeight="1" x14ac:dyDescent="0.2">
      <c r="A13" s="350" t="s">
        <v>344</v>
      </c>
      <c r="B13" s="351" t="s">
        <v>345</v>
      </c>
      <c r="C13" s="347"/>
      <c r="D13" s="347"/>
      <c r="E13" s="348"/>
      <c r="F13" s="536">
        <v>1019</v>
      </c>
      <c r="G13" s="536">
        <v>759</v>
      </c>
      <c r="H13" s="536">
        <v>1364</v>
      </c>
      <c r="I13" s="536">
        <v>919</v>
      </c>
      <c r="J13" s="537">
        <v>1014</v>
      </c>
      <c r="K13" s="538">
        <v>5</v>
      </c>
      <c r="L13" s="349">
        <v>0.49309664694280081</v>
      </c>
    </row>
    <row r="14" spans="1:17" s="110" customFormat="1" ht="22.5" customHeight="1" x14ac:dyDescent="0.2">
      <c r="A14" s="350"/>
      <c r="B14" s="351" t="s">
        <v>346</v>
      </c>
      <c r="C14" s="347"/>
      <c r="D14" s="347"/>
      <c r="E14" s="348"/>
      <c r="F14" s="536">
        <v>774</v>
      </c>
      <c r="G14" s="536">
        <v>683</v>
      </c>
      <c r="H14" s="536">
        <v>1145</v>
      </c>
      <c r="I14" s="536">
        <v>719</v>
      </c>
      <c r="J14" s="537">
        <v>781</v>
      </c>
      <c r="K14" s="538">
        <v>-7</v>
      </c>
      <c r="L14" s="349">
        <v>-0.89628681177976954</v>
      </c>
    </row>
    <row r="15" spans="1:17" s="110" customFormat="1" ht="15" customHeight="1" x14ac:dyDescent="0.2">
      <c r="A15" s="350" t="s">
        <v>347</v>
      </c>
      <c r="B15" s="351" t="s">
        <v>108</v>
      </c>
      <c r="C15" s="347"/>
      <c r="D15" s="347"/>
      <c r="E15" s="348"/>
      <c r="F15" s="536">
        <v>454</v>
      </c>
      <c r="G15" s="536">
        <v>431</v>
      </c>
      <c r="H15" s="536">
        <v>1023</v>
      </c>
      <c r="I15" s="536">
        <v>414</v>
      </c>
      <c r="J15" s="537">
        <v>449</v>
      </c>
      <c r="K15" s="538">
        <v>5</v>
      </c>
      <c r="L15" s="349">
        <v>1.1135857461024499</v>
      </c>
    </row>
    <row r="16" spans="1:17" s="110" customFormat="1" ht="15" customHeight="1" x14ac:dyDescent="0.2">
      <c r="A16" s="350"/>
      <c r="B16" s="351" t="s">
        <v>109</v>
      </c>
      <c r="C16" s="347"/>
      <c r="D16" s="347"/>
      <c r="E16" s="348"/>
      <c r="F16" s="536">
        <v>1157</v>
      </c>
      <c r="G16" s="536">
        <v>898</v>
      </c>
      <c r="H16" s="536">
        <v>1287</v>
      </c>
      <c r="I16" s="536">
        <v>1077</v>
      </c>
      <c r="J16" s="537">
        <v>1159</v>
      </c>
      <c r="K16" s="538">
        <v>-2</v>
      </c>
      <c r="L16" s="349">
        <v>-0.17256255392579811</v>
      </c>
    </row>
    <row r="17" spans="1:12" s="110" customFormat="1" ht="15" customHeight="1" x14ac:dyDescent="0.2">
      <c r="A17" s="350"/>
      <c r="B17" s="351" t="s">
        <v>110</v>
      </c>
      <c r="C17" s="347"/>
      <c r="D17" s="347"/>
      <c r="E17" s="348"/>
      <c r="F17" s="536">
        <v>171</v>
      </c>
      <c r="G17" s="536">
        <v>96</v>
      </c>
      <c r="H17" s="536">
        <v>186</v>
      </c>
      <c r="I17" s="536">
        <v>134</v>
      </c>
      <c r="J17" s="537">
        <v>165</v>
      </c>
      <c r="K17" s="538">
        <v>6</v>
      </c>
      <c r="L17" s="349">
        <v>3.6363636363636362</v>
      </c>
    </row>
    <row r="18" spans="1:12" s="110" customFormat="1" ht="15" customHeight="1" x14ac:dyDescent="0.2">
      <c r="A18" s="350"/>
      <c r="B18" s="351" t="s">
        <v>111</v>
      </c>
      <c r="C18" s="347"/>
      <c r="D18" s="347"/>
      <c r="E18" s="348"/>
      <c r="F18" s="536">
        <v>11</v>
      </c>
      <c r="G18" s="536">
        <v>17</v>
      </c>
      <c r="H18" s="536">
        <v>13</v>
      </c>
      <c r="I18" s="536">
        <v>13</v>
      </c>
      <c r="J18" s="537">
        <v>22</v>
      </c>
      <c r="K18" s="538">
        <v>-11</v>
      </c>
      <c r="L18" s="349">
        <v>-50</v>
      </c>
    </row>
    <row r="19" spans="1:12" s="110" customFormat="1" ht="15" customHeight="1" x14ac:dyDescent="0.2">
      <c r="A19" s="118" t="s">
        <v>113</v>
      </c>
      <c r="B19" s="119" t="s">
        <v>181</v>
      </c>
      <c r="C19" s="347"/>
      <c r="D19" s="347"/>
      <c r="E19" s="348"/>
      <c r="F19" s="536">
        <v>1216</v>
      </c>
      <c r="G19" s="536">
        <v>904</v>
      </c>
      <c r="H19" s="536">
        <v>1788</v>
      </c>
      <c r="I19" s="536">
        <v>1100</v>
      </c>
      <c r="J19" s="537">
        <v>1173</v>
      </c>
      <c r="K19" s="538">
        <v>43</v>
      </c>
      <c r="L19" s="349">
        <v>3.6658141517476555</v>
      </c>
    </row>
    <row r="20" spans="1:12" s="110" customFormat="1" ht="15" customHeight="1" x14ac:dyDescent="0.2">
      <c r="A20" s="118"/>
      <c r="B20" s="119" t="s">
        <v>182</v>
      </c>
      <c r="C20" s="347"/>
      <c r="D20" s="347"/>
      <c r="E20" s="348"/>
      <c r="F20" s="536">
        <v>577</v>
      </c>
      <c r="G20" s="536">
        <v>538</v>
      </c>
      <c r="H20" s="536">
        <v>721</v>
      </c>
      <c r="I20" s="536">
        <v>538</v>
      </c>
      <c r="J20" s="537">
        <v>622</v>
      </c>
      <c r="K20" s="538">
        <v>-45</v>
      </c>
      <c r="L20" s="349">
        <v>-7.234726688102894</v>
      </c>
    </row>
    <row r="21" spans="1:12" s="110" customFormat="1" ht="15" customHeight="1" x14ac:dyDescent="0.2">
      <c r="A21" s="118" t="s">
        <v>113</v>
      </c>
      <c r="B21" s="119" t="s">
        <v>116</v>
      </c>
      <c r="C21" s="347"/>
      <c r="D21" s="347"/>
      <c r="E21" s="348"/>
      <c r="F21" s="536">
        <v>1509</v>
      </c>
      <c r="G21" s="536">
        <v>1154</v>
      </c>
      <c r="H21" s="536">
        <v>2183</v>
      </c>
      <c r="I21" s="536">
        <v>1341</v>
      </c>
      <c r="J21" s="537">
        <v>1502</v>
      </c>
      <c r="K21" s="538">
        <v>7</v>
      </c>
      <c r="L21" s="349">
        <v>0.46604527296937415</v>
      </c>
    </row>
    <row r="22" spans="1:12" s="110" customFormat="1" ht="15" customHeight="1" x14ac:dyDescent="0.2">
      <c r="A22" s="118"/>
      <c r="B22" s="119" t="s">
        <v>117</v>
      </c>
      <c r="C22" s="347"/>
      <c r="D22" s="347"/>
      <c r="E22" s="348"/>
      <c r="F22" s="536">
        <v>283</v>
      </c>
      <c r="G22" s="536">
        <v>285</v>
      </c>
      <c r="H22" s="536">
        <v>325</v>
      </c>
      <c r="I22" s="536">
        <v>294</v>
      </c>
      <c r="J22" s="537">
        <v>293</v>
      </c>
      <c r="K22" s="538">
        <v>-10</v>
      </c>
      <c r="L22" s="349">
        <v>-3.4129692832764507</v>
      </c>
    </row>
    <row r="23" spans="1:12" s="110" customFormat="1" ht="15" customHeight="1" x14ac:dyDescent="0.2">
      <c r="A23" s="352" t="s">
        <v>347</v>
      </c>
      <c r="B23" s="353" t="s">
        <v>193</v>
      </c>
      <c r="C23" s="354"/>
      <c r="D23" s="354"/>
      <c r="E23" s="355"/>
      <c r="F23" s="539">
        <v>50</v>
      </c>
      <c r="G23" s="539">
        <v>131</v>
      </c>
      <c r="H23" s="539">
        <v>535</v>
      </c>
      <c r="I23" s="539">
        <v>41</v>
      </c>
      <c r="J23" s="540">
        <v>51</v>
      </c>
      <c r="K23" s="541">
        <v>-1</v>
      </c>
      <c r="L23" s="356">
        <v>-1.9607843137254901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35.799999999999997</v>
      </c>
      <c r="G25" s="542">
        <v>40.5</v>
      </c>
      <c r="H25" s="542">
        <v>39.5</v>
      </c>
      <c r="I25" s="542">
        <v>37.4</v>
      </c>
      <c r="J25" s="542">
        <v>35.1</v>
      </c>
      <c r="K25" s="543" t="s">
        <v>349</v>
      </c>
      <c r="L25" s="364">
        <v>0.69999999999999574</v>
      </c>
    </row>
    <row r="26" spans="1:12" s="110" customFormat="1" ht="15" customHeight="1" x14ac:dyDescent="0.2">
      <c r="A26" s="365" t="s">
        <v>105</v>
      </c>
      <c r="B26" s="366" t="s">
        <v>345</v>
      </c>
      <c r="C26" s="362"/>
      <c r="D26" s="362"/>
      <c r="E26" s="363"/>
      <c r="F26" s="542">
        <v>36.799999999999997</v>
      </c>
      <c r="G26" s="542">
        <v>38.4</v>
      </c>
      <c r="H26" s="542">
        <v>35.200000000000003</v>
      </c>
      <c r="I26" s="542">
        <v>33.9</v>
      </c>
      <c r="J26" s="544">
        <v>32.4</v>
      </c>
      <c r="K26" s="543" t="s">
        <v>349</v>
      </c>
      <c r="L26" s="364">
        <v>4.3999999999999986</v>
      </c>
    </row>
    <row r="27" spans="1:12" s="110" customFormat="1" ht="15" customHeight="1" x14ac:dyDescent="0.2">
      <c r="A27" s="365"/>
      <c r="B27" s="366" t="s">
        <v>346</v>
      </c>
      <c r="C27" s="362"/>
      <c r="D27" s="362"/>
      <c r="E27" s="363"/>
      <c r="F27" s="542">
        <v>34.5</v>
      </c>
      <c r="G27" s="542">
        <v>43</v>
      </c>
      <c r="H27" s="542">
        <v>44.2</v>
      </c>
      <c r="I27" s="542">
        <v>42</v>
      </c>
      <c r="J27" s="542">
        <v>38.6</v>
      </c>
      <c r="K27" s="543" t="s">
        <v>349</v>
      </c>
      <c r="L27" s="364">
        <v>-4.1000000000000014</v>
      </c>
    </row>
    <row r="28" spans="1:12" s="110" customFormat="1" ht="15" customHeight="1" x14ac:dyDescent="0.2">
      <c r="A28" s="365" t="s">
        <v>113</v>
      </c>
      <c r="B28" s="366" t="s">
        <v>108</v>
      </c>
      <c r="C28" s="362"/>
      <c r="D28" s="362"/>
      <c r="E28" s="363"/>
      <c r="F28" s="542">
        <v>48.9</v>
      </c>
      <c r="G28" s="542">
        <v>50</v>
      </c>
      <c r="H28" s="542">
        <v>52.2</v>
      </c>
      <c r="I28" s="542">
        <v>50.1</v>
      </c>
      <c r="J28" s="542">
        <v>43.8</v>
      </c>
      <c r="K28" s="543" t="s">
        <v>349</v>
      </c>
      <c r="L28" s="364">
        <v>5.1000000000000014</v>
      </c>
    </row>
    <row r="29" spans="1:12" s="110" customFormat="1" ht="11.25" x14ac:dyDescent="0.2">
      <c r="A29" s="365"/>
      <c r="B29" s="366" t="s">
        <v>109</v>
      </c>
      <c r="C29" s="362"/>
      <c r="D29" s="362"/>
      <c r="E29" s="363"/>
      <c r="F29" s="542">
        <v>33.299999999999997</v>
      </c>
      <c r="G29" s="542">
        <v>38.200000000000003</v>
      </c>
      <c r="H29" s="542">
        <v>36.200000000000003</v>
      </c>
      <c r="I29" s="542">
        <v>33.6</v>
      </c>
      <c r="J29" s="544">
        <v>33.200000000000003</v>
      </c>
      <c r="K29" s="543" t="s">
        <v>349</v>
      </c>
      <c r="L29" s="364">
        <v>9.9999999999994316E-2</v>
      </c>
    </row>
    <row r="30" spans="1:12" s="110" customFormat="1" ht="15" customHeight="1" x14ac:dyDescent="0.2">
      <c r="A30" s="365"/>
      <c r="B30" s="366" t="s">
        <v>110</v>
      </c>
      <c r="C30" s="362"/>
      <c r="D30" s="362"/>
      <c r="E30" s="363"/>
      <c r="F30" s="542">
        <v>22.8</v>
      </c>
      <c r="G30" s="542">
        <v>32.299999999999997</v>
      </c>
      <c r="H30" s="542">
        <v>30.4</v>
      </c>
      <c r="I30" s="542">
        <v>32.1</v>
      </c>
      <c r="J30" s="542">
        <v>29.7</v>
      </c>
      <c r="K30" s="543" t="s">
        <v>349</v>
      </c>
      <c r="L30" s="364">
        <v>-6.8999999999999986</v>
      </c>
    </row>
    <row r="31" spans="1:12" s="110" customFormat="1" ht="15" customHeight="1" x14ac:dyDescent="0.2">
      <c r="A31" s="365"/>
      <c r="B31" s="366" t="s">
        <v>111</v>
      </c>
      <c r="C31" s="362"/>
      <c r="D31" s="362"/>
      <c r="E31" s="363"/>
      <c r="F31" s="542">
        <v>18.2</v>
      </c>
      <c r="G31" s="542">
        <v>29.4</v>
      </c>
      <c r="H31" s="542">
        <v>23.1</v>
      </c>
      <c r="I31" s="542">
        <v>30.8</v>
      </c>
      <c r="J31" s="542">
        <v>22.7</v>
      </c>
      <c r="K31" s="543" t="s">
        <v>349</v>
      </c>
      <c r="L31" s="364">
        <v>-4.5</v>
      </c>
    </row>
    <row r="32" spans="1:12" s="110" customFormat="1" ht="15" customHeight="1" x14ac:dyDescent="0.2">
      <c r="A32" s="367" t="s">
        <v>113</v>
      </c>
      <c r="B32" s="368" t="s">
        <v>181</v>
      </c>
      <c r="C32" s="362"/>
      <c r="D32" s="362"/>
      <c r="E32" s="363"/>
      <c r="F32" s="542">
        <v>37.5</v>
      </c>
      <c r="G32" s="542">
        <v>42.5</v>
      </c>
      <c r="H32" s="542">
        <v>36.700000000000003</v>
      </c>
      <c r="I32" s="542">
        <v>38.299999999999997</v>
      </c>
      <c r="J32" s="544">
        <v>34.6</v>
      </c>
      <c r="K32" s="543" t="s">
        <v>349</v>
      </c>
      <c r="L32" s="364">
        <v>2.8999999999999986</v>
      </c>
    </row>
    <row r="33" spans="1:12" s="110" customFormat="1" ht="15" customHeight="1" x14ac:dyDescent="0.2">
      <c r="A33" s="367"/>
      <c r="B33" s="368" t="s">
        <v>182</v>
      </c>
      <c r="C33" s="362"/>
      <c r="D33" s="362"/>
      <c r="E33" s="363"/>
      <c r="F33" s="542">
        <v>32.299999999999997</v>
      </c>
      <c r="G33" s="542">
        <v>37.700000000000003</v>
      </c>
      <c r="H33" s="542">
        <v>44.1</v>
      </c>
      <c r="I33" s="542">
        <v>35.700000000000003</v>
      </c>
      <c r="J33" s="542">
        <v>36</v>
      </c>
      <c r="K33" s="543" t="s">
        <v>349</v>
      </c>
      <c r="L33" s="364">
        <v>-3.7000000000000028</v>
      </c>
    </row>
    <row r="34" spans="1:12" s="369" customFormat="1" ht="15" customHeight="1" x14ac:dyDescent="0.2">
      <c r="A34" s="367" t="s">
        <v>113</v>
      </c>
      <c r="B34" s="368" t="s">
        <v>116</v>
      </c>
      <c r="C34" s="362"/>
      <c r="D34" s="362"/>
      <c r="E34" s="363"/>
      <c r="F34" s="542">
        <v>33.6</v>
      </c>
      <c r="G34" s="542">
        <v>40.4</v>
      </c>
      <c r="H34" s="542">
        <v>38.9</v>
      </c>
      <c r="I34" s="542">
        <v>36.9</v>
      </c>
      <c r="J34" s="542">
        <v>33.1</v>
      </c>
      <c r="K34" s="543" t="s">
        <v>349</v>
      </c>
      <c r="L34" s="364">
        <v>0.5</v>
      </c>
    </row>
    <row r="35" spans="1:12" s="369" customFormat="1" ht="11.25" x14ac:dyDescent="0.2">
      <c r="A35" s="370"/>
      <c r="B35" s="371" t="s">
        <v>117</v>
      </c>
      <c r="C35" s="372"/>
      <c r="D35" s="372"/>
      <c r="E35" s="373"/>
      <c r="F35" s="545">
        <v>47.1</v>
      </c>
      <c r="G35" s="545">
        <v>41.4</v>
      </c>
      <c r="H35" s="545">
        <v>43</v>
      </c>
      <c r="I35" s="545">
        <v>39.700000000000003</v>
      </c>
      <c r="J35" s="546">
        <v>45.1</v>
      </c>
      <c r="K35" s="547" t="s">
        <v>349</v>
      </c>
      <c r="L35" s="374">
        <v>2</v>
      </c>
    </row>
    <row r="36" spans="1:12" s="369" customFormat="1" ht="15.95" customHeight="1" x14ac:dyDescent="0.2">
      <c r="A36" s="375" t="s">
        <v>350</v>
      </c>
      <c r="B36" s="376"/>
      <c r="C36" s="377"/>
      <c r="D36" s="376"/>
      <c r="E36" s="378"/>
      <c r="F36" s="548">
        <v>1729</v>
      </c>
      <c r="G36" s="548">
        <v>1277</v>
      </c>
      <c r="H36" s="548">
        <v>1863</v>
      </c>
      <c r="I36" s="548">
        <v>1583</v>
      </c>
      <c r="J36" s="548">
        <v>1733</v>
      </c>
      <c r="K36" s="549">
        <v>-4</v>
      </c>
      <c r="L36" s="380">
        <v>-0.2308136180034622</v>
      </c>
    </row>
    <row r="37" spans="1:12" s="369" customFormat="1" ht="15.95" customHeight="1" x14ac:dyDescent="0.2">
      <c r="A37" s="381"/>
      <c r="B37" s="382" t="s">
        <v>113</v>
      </c>
      <c r="C37" s="382" t="s">
        <v>351</v>
      </c>
      <c r="D37" s="382"/>
      <c r="E37" s="383"/>
      <c r="F37" s="548">
        <v>619</v>
      </c>
      <c r="G37" s="548">
        <v>517</v>
      </c>
      <c r="H37" s="548">
        <v>735</v>
      </c>
      <c r="I37" s="548">
        <v>592</v>
      </c>
      <c r="J37" s="548">
        <v>609</v>
      </c>
      <c r="K37" s="549">
        <v>10</v>
      </c>
      <c r="L37" s="380">
        <v>1.6420361247947455</v>
      </c>
    </row>
    <row r="38" spans="1:12" s="369" customFormat="1" ht="15.95" customHeight="1" x14ac:dyDescent="0.2">
      <c r="A38" s="381"/>
      <c r="B38" s="384" t="s">
        <v>105</v>
      </c>
      <c r="C38" s="384" t="s">
        <v>106</v>
      </c>
      <c r="D38" s="385"/>
      <c r="E38" s="383"/>
      <c r="F38" s="548">
        <v>979</v>
      </c>
      <c r="G38" s="548">
        <v>696</v>
      </c>
      <c r="H38" s="548">
        <v>980</v>
      </c>
      <c r="I38" s="548">
        <v>898</v>
      </c>
      <c r="J38" s="550">
        <v>977</v>
      </c>
      <c r="K38" s="549">
        <v>2</v>
      </c>
      <c r="L38" s="380">
        <v>0.20470829068577279</v>
      </c>
    </row>
    <row r="39" spans="1:12" s="369" customFormat="1" ht="15.95" customHeight="1" x14ac:dyDescent="0.2">
      <c r="A39" s="381"/>
      <c r="B39" s="385"/>
      <c r="C39" s="382" t="s">
        <v>352</v>
      </c>
      <c r="D39" s="385"/>
      <c r="E39" s="383"/>
      <c r="F39" s="548">
        <v>360</v>
      </c>
      <c r="G39" s="548">
        <v>267</v>
      </c>
      <c r="H39" s="548">
        <v>345</v>
      </c>
      <c r="I39" s="548">
        <v>304</v>
      </c>
      <c r="J39" s="548">
        <v>317</v>
      </c>
      <c r="K39" s="549">
        <v>43</v>
      </c>
      <c r="L39" s="380">
        <v>13.564668769716087</v>
      </c>
    </row>
    <row r="40" spans="1:12" s="369" customFormat="1" ht="15.95" customHeight="1" x14ac:dyDescent="0.2">
      <c r="A40" s="381"/>
      <c r="B40" s="384"/>
      <c r="C40" s="384" t="s">
        <v>107</v>
      </c>
      <c r="D40" s="385"/>
      <c r="E40" s="383"/>
      <c r="F40" s="548">
        <v>750</v>
      </c>
      <c r="G40" s="548">
        <v>581</v>
      </c>
      <c r="H40" s="548">
        <v>883</v>
      </c>
      <c r="I40" s="548">
        <v>685</v>
      </c>
      <c r="J40" s="548">
        <v>756</v>
      </c>
      <c r="K40" s="549">
        <v>-6</v>
      </c>
      <c r="L40" s="380">
        <v>-0.79365079365079361</v>
      </c>
    </row>
    <row r="41" spans="1:12" s="369" customFormat="1" ht="24" customHeight="1" x14ac:dyDescent="0.2">
      <c r="A41" s="381"/>
      <c r="B41" s="385"/>
      <c r="C41" s="382" t="s">
        <v>352</v>
      </c>
      <c r="D41" s="385"/>
      <c r="E41" s="383"/>
      <c r="F41" s="548">
        <v>259</v>
      </c>
      <c r="G41" s="548">
        <v>250</v>
      </c>
      <c r="H41" s="548">
        <v>390</v>
      </c>
      <c r="I41" s="548">
        <v>288</v>
      </c>
      <c r="J41" s="550">
        <v>292</v>
      </c>
      <c r="K41" s="549">
        <v>-33</v>
      </c>
      <c r="L41" s="380">
        <v>-11.301369863013699</v>
      </c>
    </row>
    <row r="42" spans="1:12" s="110" customFormat="1" ht="15" customHeight="1" x14ac:dyDescent="0.2">
      <c r="A42" s="381"/>
      <c r="B42" s="384" t="s">
        <v>113</v>
      </c>
      <c r="C42" s="384" t="s">
        <v>353</v>
      </c>
      <c r="D42" s="385"/>
      <c r="E42" s="383"/>
      <c r="F42" s="548">
        <v>401</v>
      </c>
      <c r="G42" s="548">
        <v>306</v>
      </c>
      <c r="H42" s="548">
        <v>458</v>
      </c>
      <c r="I42" s="548">
        <v>375</v>
      </c>
      <c r="J42" s="548">
        <v>395</v>
      </c>
      <c r="K42" s="549">
        <v>6</v>
      </c>
      <c r="L42" s="380">
        <v>1.518987341772152</v>
      </c>
    </row>
    <row r="43" spans="1:12" s="110" customFormat="1" ht="15" customHeight="1" x14ac:dyDescent="0.2">
      <c r="A43" s="381"/>
      <c r="B43" s="385"/>
      <c r="C43" s="382" t="s">
        <v>352</v>
      </c>
      <c r="D43" s="385"/>
      <c r="E43" s="383"/>
      <c r="F43" s="548">
        <v>196</v>
      </c>
      <c r="G43" s="548">
        <v>153</v>
      </c>
      <c r="H43" s="548">
        <v>239</v>
      </c>
      <c r="I43" s="548">
        <v>188</v>
      </c>
      <c r="J43" s="548">
        <v>173</v>
      </c>
      <c r="K43" s="549">
        <v>23</v>
      </c>
      <c r="L43" s="380">
        <v>13.294797687861271</v>
      </c>
    </row>
    <row r="44" spans="1:12" s="110" customFormat="1" ht="15" customHeight="1" x14ac:dyDescent="0.2">
      <c r="A44" s="381"/>
      <c r="B44" s="384"/>
      <c r="C44" s="366" t="s">
        <v>109</v>
      </c>
      <c r="D44" s="385"/>
      <c r="E44" s="383"/>
      <c r="F44" s="548">
        <v>1146</v>
      </c>
      <c r="G44" s="548">
        <v>858</v>
      </c>
      <c r="H44" s="548">
        <v>1208</v>
      </c>
      <c r="I44" s="548">
        <v>1061</v>
      </c>
      <c r="J44" s="550">
        <v>1151</v>
      </c>
      <c r="K44" s="549">
        <v>-5</v>
      </c>
      <c r="L44" s="380">
        <v>-0.43440486533449174</v>
      </c>
    </row>
    <row r="45" spans="1:12" s="110" customFormat="1" ht="15" customHeight="1" x14ac:dyDescent="0.2">
      <c r="A45" s="381"/>
      <c r="B45" s="385"/>
      <c r="C45" s="382" t="s">
        <v>352</v>
      </c>
      <c r="D45" s="385"/>
      <c r="E45" s="383"/>
      <c r="F45" s="548">
        <v>382</v>
      </c>
      <c r="G45" s="548">
        <v>328</v>
      </c>
      <c r="H45" s="548">
        <v>437</v>
      </c>
      <c r="I45" s="548">
        <v>357</v>
      </c>
      <c r="J45" s="548">
        <v>382</v>
      </c>
      <c r="K45" s="549">
        <v>0</v>
      </c>
      <c r="L45" s="380">
        <v>0</v>
      </c>
    </row>
    <row r="46" spans="1:12" s="110" customFormat="1" ht="15" customHeight="1" x14ac:dyDescent="0.2">
      <c r="A46" s="381"/>
      <c r="B46" s="384"/>
      <c r="C46" s="366" t="s">
        <v>110</v>
      </c>
      <c r="D46" s="385"/>
      <c r="E46" s="383"/>
      <c r="F46" s="548">
        <v>171</v>
      </c>
      <c r="G46" s="548">
        <v>96</v>
      </c>
      <c r="H46" s="548">
        <v>184</v>
      </c>
      <c r="I46" s="548">
        <v>134</v>
      </c>
      <c r="J46" s="548">
        <v>165</v>
      </c>
      <c r="K46" s="549">
        <v>6</v>
      </c>
      <c r="L46" s="380">
        <v>3.6363636363636362</v>
      </c>
    </row>
    <row r="47" spans="1:12" s="110" customFormat="1" ht="15" customHeight="1" x14ac:dyDescent="0.2">
      <c r="A47" s="381"/>
      <c r="B47" s="385"/>
      <c r="C47" s="382" t="s">
        <v>352</v>
      </c>
      <c r="D47" s="385"/>
      <c r="E47" s="383"/>
      <c r="F47" s="548" t="s">
        <v>513</v>
      </c>
      <c r="G47" s="548">
        <v>31</v>
      </c>
      <c r="H47" s="548">
        <v>56</v>
      </c>
      <c r="I47" s="548">
        <v>43</v>
      </c>
      <c r="J47" s="550">
        <v>49</v>
      </c>
      <c r="K47" s="549" t="s">
        <v>513</v>
      </c>
      <c r="L47" s="380" t="s">
        <v>513</v>
      </c>
    </row>
    <row r="48" spans="1:12" s="110" customFormat="1" ht="15" customHeight="1" x14ac:dyDescent="0.2">
      <c r="A48" s="381"/>
      <c r="B48" s="385"/>
      <c r="C48" s="366" t="s">
        <v>111</v>
      </c>
      <c r="D48" s="386"/>
      <c r="E48" s="387"/>
      <c r="F48" s="548">
        <v>11</v>
      </c>
      <c r="G48" s="548">
        <v>17</v>
      </c>
      <c r="H48" s="548">
        <v>13</v>
      </c>
      <c r="I48" s="548">
        <v>13</v>
      </c>
      <c r="J48" s="548">
        <v>22</v>
      </c>
      <c r="K48" s="549">
        <v>-11</v>
      </c>
      <c r="L48" s="380">
        <v>-50</v>
      </c>
    </row>
    <row r="49" spans="1:12" s="110" customFormat="1" ht="15" customHeight="1" x14ac:dyDescent="0.2">
      <c r="A49" s="381"/>
      <c r="B49" s="385"/>
      <c r="C49" s="382" t="s">
        <v>352</v>
      </c>
      <c r="D49" s="385"/>
      <c r="E49" s="383"/>
      <c r="F49" s="548" t="s">
        <v>513</v>
      </c>
      <c r="G49" s="548">
        <v>5</v>
      </c>
      <c r="H49" s="548">
        <v>3</v>
      </c>
      <c r="I49" s="548">
        <v>4</v>
      </c>
      <c r="J49" s="548">
        <v>5</v>
      </c>
      <c r="K49" s="549" t="s">
        <v>513</v>
      </c>
      <c r="L49" s="380" t="s">
        <v>513</v>
      </c>
    </row>
    <row r="50" spans="1:12" s="110" customFormat="1" ht="15" customHeight="1" x14ac:dyDescent="0.2">
      <c r="A50" s="381"/>
      <c r="B50" s="384" t="s">
        <v>113</v>
      </c>
      <c r="C50" s="382" t="s">
        <v>181</v>
      </c>
      <c r="D50" s="385"/>
      <c r="E50" s="383"/>
      <c r="F50" s="548" t="s">
        <v>513</v>
      </c>
      <c r="G50" s="548">
        <v>744</v>
      </c>
      <c r="H50" s="548">
        <v>1162</v>
      </c>
      <c r="I50" s="548">
        <v>1048</v>
      </c>
      <c r="J50" s="550">
        <v>1114</v>
      </c>
      <c r="K50" s="549" t="s">
        <v>513</v>
      </c>
      <c r="L50" s="380" t="s">
        <v>513</v>
      </c>
    </row>
    <row r="51" spans="1:12" s="110" customFormat="1" ht="15" customHeight="1" x14ac:dyDescent="0.2">
      <c r="A51" s="381"/>
      <c r="B51" s="385"/>
      <c r="C51" s="382" t="s">
        <v>352</v>
      </c>
      <c r="D51" s="385"/>
      <c r="E51" s="383"/>
      <c r="F51" s="548">
        <v>434</v>
      </c>
      <c r="G51" s="548">
        <v>316</v>
      </c>
      <c r="H51" s="548">
        <v>426</v>
      </c>
      <c r="I51" s="548">
        <v>401</v>
      </c>
      <c r="J51" s="548">
        <v>386</v>
      </c>
      <c r="K51" s="549">
        <v>48</v>
      </c>
      <c r="L51" s="380">
        <v>12.435233160621761</v>
      </c>
    </row>
    <row r="52" spans="1:12" s="110" customFormat="1" ht="15" customHeight="1" x14ac:dyDescent="0.2">
      <c r="A52" s="381"/>
      <c r="B52" s="384"/>
      <c r="C52" s="382" t="s">
        <v>182</v>
      </c>
      <c r="D52" s="385"/>
      <c r="E52" s="383"/>
      <c r="F52" s="548">
        <v>572</v>
      </c>
      <c r="G52" s="548">
        <v>533</v>
      </c>
      <c r="H52" s="548">
        <v>701</v>
      </c>
      <c r="I52" s="548">
        <v>535</v>
      </c>
      <c r="J52" s="548">
        <v>619</v>
      </c>
      <c r="K52" s="549">
        <v>-47</v>
      </c>
      <c r="L52" s="380">
        <v>-7.5928917609046849</v>
      </c>
    </row>
    <row r="53" spans="1:12" s="269" customFormat="1" ht="11.25" customHeight="1" x14ac:dyDescent="0.2">
      <c r="A53" s="381"/>
      <c r="B53" s="385"/>
      <c r="C53" s="382" t="s">
        <v>352</v>
      </c>
      <c r="D53" s="385"/>
      <c r="E53" s="383"/>
      <c r="F53" s="548">
        <v>185</v>
      </c>
      <c r="G53" s="548">
        <v>201</v>
      </c>
      <c r="H53" s="548">
        <v>309</v>
      </c>
      <c r="I53" s="548">
        <v>191</v>
      </c>
      <c r="J53" s="550">
        <v>223</v>
      </c>
      <c r="K53" s="549">
        <v>-38</v>
      </c>
      <c r="L53" s="380">
        <v>-17.04035874439462</v>
      </c>
    </row>
    <row r="54" spans="1:12" s="151" customFormat="1" ht="12.75" customHeight="1" x14ac:dyDescent="0.2">
      <c r="A54" s="381"/>
      <c r="B54" s="384" t="s">
        <v>113</v>
      </c>
      <c r="C54" s="384" t="s">
        <v>116</v>
      </c>
      <c r="D54" s="385"/>
      <c r="E54" s="383"/>
      <c r="F54" s="548">
        <v>1448</v>
      </c>
      <c r="G54" s="548">
        <v>1011</v>
      </c>
      <c r="H54" s="548">
        <v>1583</v>
      </c>
      <c r="I54" s="548">
        <v>1293</v>
      </c>
      <c r="J54" s="548">
        <v>1445</v>
      </c>
      <c r="K54" s="549">
        <v>3</v>
      </c>
      <c r="L54" s="380">
        <v>0.20761245674740483</v>
      </c>
    </row>
    <row r="55" spans="1:12" ht="11.25" x14ac:dyDescent="0.2">
      <c r="A55" s="381"/>
      <c r="B55" s="385"/>
      <c r="C55" s="382" t="s">
        <v>352</v>
      </c>
      <c r="D55" s="385"/>
      <c r="E55" s="383"/>
      <c r="F55" s="548">
        <v>487</v>
      </c>
      <c r="G55" s="548">
        <v>408</v>
      </c>
      <c r="H55" s="548">
        <v>615</v>
      </c>
      <c r="I55" s="548">
        <v>477</v>
      </c>
      <c r="J55" s="548">
        <v>479</v>
      </c>
      <c r="K55" s="549">
        <v>8</v>
      </c>
      <c r="L55" s="380">
        <v>1.6701461377870563</v>
      </c>
    </row>
    <row r="56" spans="1:12" ht="14.25" customHeight="1" x14ac:dyDescent="0.2">
      <c r="A56" s="381"/>
      <c r="B56" s="385"/>
      <c r="C56" s="384" t="s">
        <v>117</v>
      </c>
      <c r="D56" s="385"/>
      <c r="E56" s="383"/>
      <c r="F56" s="548">
        <v>280</v>
      </c>
      <c r="G56" s="548">
        <v>263</v>
      </c>
      <c r="H56" s="548">
        <v>279</v>
      </c>
      <c r="I56" s="548">
        <v>287</v>
      </c>
      <c r="J56" s="548">
        <v>288</v>
      </c>
      <c r="K56" s="549">
        <v>-8</v>
      </c>
      <c r="L56" s="380">
        <v>-2.7777777777777777</v>
      </c>
    </row>
    <row r="57" spans="1:12" ht="18.75" customHeight="1" x14ac:dyDescent="0.2">
      <c r="A57" s="388"/>
      <c r="B57" s="389"/>
      <c r="C57" s="390" t="s">
        <v>352</v>
      </c>
      <c r="D57" s="389"/>
      <c r="E57" s="391"/>
      <c r="F57" s="551">
        <v>132</v>
      </c>
      <c r="G57" s="552">
        <v>109</v>
      </c>
      <c r="H57" s="552">
        <v>120</v>
      </c>
      <c r="I57" s="552">
        <v>114</v>
      </c>
      <c r="J57" s="552">
        <v>130</v>
      </c>
      <c r="K57" s="553">
        <f t="shared" ref="K57" si="0">IF(OR(F57=".",J57=".")=TRUE,".",IF(OR(F57="*",J57="*")=TRUE,"*",IF(AND(F57="-",J57="-")=TRUE,"-",IF(AND(ISNUMBER(J57),ISNUMBER(F57))=TRUE,IF(F57-J57=0,0,F57-J57),IF(ISNUMBER(F57)=TRUE,F57,-J57)))))</f>
        <v>2</v>
      </c>
      <c r="L57" s="392">
        <f t="shared" ref="L57" si="1">IF(K57 =".",".",IF(K57 ="*","*",IF(K57="-","-",IF(K57=0,0,IF(OR(J57="-",J57=".",F57="-",F57=".")=TRUE,"X",IF(J57=0,"0,0",IF(ABS(K57*100/J57)&gt;250,".X",(K57*100/J57))))))))</f>
        <v>1.5384615384615385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1793</v>
      </c>
      <c r="E11" s="114">
        <v>1442</v>
      </c>
      <c r="F11" s="114">
        <v>2509</v>
      </c>
      <c r="G11" s="114">
        <v>1638</v>
      </c>
      <c r="H11" s="140">
        <v>1795</v>
      </c>
      <c r="I11" s="115">
        <v>-2</v>
      </c>
      <c r="J11" s="116">
        <v>-0.11142061281337047</v>
      </c>
    </row>
    <row r="12" spans="1:15" s="110" customFormat="1" ht="24.95" customHeight="1" x14ac:dyDescent="0.2">
      <c r="A12" s="193" t="s">
        <v>132</v>
      </c>
      <c r="B12" s="194" t="s">
        <v>133</v>
      </c>
      <c r="C12" s="113">
        <v>2.8443948689347462</v>
      </c>
      <c r="D12" s="115">
        <v>51</v>
      </c>
      <c r="E12" s="114">
        <v>15</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17.456776352481874</v>
      </c>
      <c r="D14" s="115">
        <v>313</v>
      </c>
      <c r="E14" s="114">
        <v>285</v>
      </c>
      <c r="F14" s="114">
        <v>411</v>
      </c>
      <c r="G14" s="114">
        <v>261</v>
      </c>
      <c r="H14" s="140">
        <v>337</v>
      </c>
      <c r="I14" s="115">
        <v>-24</v>
      </c>
      <c r="J14" s="116">
        <v>-7.1216617210682491</v>
      </c>
      <c r="K14" s="110"/>
      <c r="L14" s="110"/>
      <c r="M14" s="110"/>
      <c r="N14" s="110"/>
      <c r="O14" s="110"/>
    </row>
    <row r="15" spans="1:15" s="110" customFormat="1" ht="24.95" customHeight="1" x14ac:dyDescent="0.2">
      <c r="A15" s="193" t="s">
        <v>216</v>
      </c>
      <c r="B15" s="199" t="s">
        <v>217</v>
      </c>
      <c r="C15" s="113">
        <v>5.9676519799219188</v>
      </c>
      <c r="D15" s="115">
        <v>107</v>
      </c>
      <c r="E15" s="114">
        <v>167</v>
      </c>
      <c r="F15" s="114">
        <v>160</v>
      </c>
      <c r="G15" s="114">
        <v>90</v>
      </c>
      <c r="H15" s="140">
        <v>76</v>
      </c>
      <c r="I15" s="115">
        <v>31</v>
      </c>
      <c r="J15" s="116">
        <v>40.789473684210527</v>
      </c>
    </row>
    <row r="16" spans="1:15" s="287" customFormat="1" ht="24.95" customHeight="1" x14ac:dyDescent="0.2">
      <c r="A16" s="193" t="s">
        <v>218</v>
      </c>
      <c r="B16" s="199" t="s">
        <v>141</v>
      </c>
      <c r="C16" s="113">
        <v>10.540992749581706</v>
      </c>
      <c r="D16" s="115">
        <v>189</v>
      </c>
      <c r="E16" s="114" t="s">
        <v>513</v>
      </c>
      <c r="F16" s="114">
        <v>236</v>
      </c>
      <c r="G16" s="114">
        <v>154</v>
      </c>
      <c r="H16" s="140">
        <v>250</v>
      </c>
      <c r="I16" s="115">
        <v>-61</v>
      </c>
      <c r="J16" s="116">
        <v>-24.4</v>
      </c>
      <c r="K16" s="110"/>
      <c r="L16" s="110"/>
      <c r="M16" s="110"/>
      <c r="N16" s="110"/>
      <c r="O16" s="110"/>
    </row>
    <row r="17" spans="1:15" s="110" customFormat="1" ht="24.95" customHeight="1" x14ac:dyDescent="0.2">
      <c r="A17" s="193" t="s">
        <v>142</v>
      </c>
      <c r="B17" s="199" t="s">
        <v>220</v>
      </c>
      <c r="C17" s="113">
        <v>0.94813162297824871</v>
      </c>
      <c r="D17" s="115">
        <v>17</v>
      </c>
      <c r="E17" s="114" t="s">
        <v>513</v>
      </c>
      <c r="F17" s="114">
        <v>15</v>
      </c>
      <c r="G17" s="114">
        <v>17</v>
      </c>
      <c r="H17" s="140">
        <v>11</v>
      </c>
      <c r="I17" s="115">
        <v>6</v>
      </c>
      <c r="J17" s="116">
        <v>54.545454545454547</v>
      </c>
    </row>
    <row r="18" spans="1:15" s="287" customFormat="1" ht="24.95" customHeight="1" x14ac:dyDescent="0.2">
      <c r="A18" s="201" t="s">
        <v>144</v>
      </c>
      <c r="B18" s="202" t="s">
        <v>145</v>
      </c>
      <c r="C18" s="113" t="s">
        <v>513</v>
      </c>
      <c r="D18" s="115" t="s">
        <v>513</v>
      </c>
      <c r="E18" s="114" t="s">
        <v>513</v>
      </c>
      <c r="F18" s="114">
        <v>181</v>
      </c>
      <c r="G18" s="114">
        <v>124</v>
      </c>
      <c r="H18" s="140">
        <v>117</v>
      </c>
      <c r="I18" s="115" t="s">
        <v>513</v>
      </c>
      <c r="J18" s="116" t="s">
        <v>513</v>
      </c>
      <c r="K18" s="110"/>
      <c r="L18" s="110"/>
      <c r="M18" s="110"/>
      <c r="N18" s="110"/>
      <c r="O18" s="110"/>
    </row>
    <row r="19" spans="1:15" s="110" customFormat="1" ht="24.95" customHeight="1" x14ac:dyDescent="0.2">
      <c r="A19" s="193" t="s">
        <v>146</v>
      </c>
      <c r="B19" s="199" t="s">
        <v>147</v>
      </c>
      <c r="C19" s="113">
        <v>13.496932515337424</v>
      </c>
      <c r="D19" s="115">
        <v>242</v>
      </c>
      <c r="E19" s="114">
        <v>206</v>
      </c>
      <c r="F19" s="114">
        <v>331</v>
      </c>
      <c r="G19" s="114">
        <v>199</v>
      </c>
      <c r="H19" s="140">
        <v>292</v>
      </c>
      <c r="I19" s="115">
        <v>-50</v>
      </c>
      <c r="J19" s="116">
        <v>-17.123287671232877</v>
      </c>
    </row>
    <row r="20" spans="1:15" s="287" customFormat="1" ht="24.95" customHeight="1" x14ac:dyDescent="0.2">
      <c r="A20" s="193" t="s">
        <v>148</v>
      </c>
      <c r="B20" s="199" t="s">
        <v>149</v>
      </c>
      <c r="C20" s="113">
        <v>4.4617958728388176</v>
      </c>
      <c r="D20" s="115">
        <v>80</v>
      </c>
      <c r="E20" s="114">
        <v>49</v>
      </c>
      <c r="F20" s="114">
        <v>90</v>
      </c>
      <c r="G20" s="114">
        <v>60</v>
      </c>
      <c r="H20" s="140">
        <v>57</v>
      </c>
      <c r="I20" s="115">
        <v>23</v>
      </c>
      <c r="J20" s="116">
        <v>40.350877192982459</v>
      </c>
      <c r="K20" s="110"/>
      <c r="L20" s="110"/>
      <c r="M20" s="110"/>
      <c r="N20" s="110"/>
      <c r="O20" s="110"/>
    </row>
    <row r="21" spans="1:15" s="110" customFormat="1" ht="24.95" customHeight="1" x14ac:dyDescent="0.2">
      <c r="A21" s="201" t="s">
        <v>150</v>
      </c>
      <c r="B21" s="202" t="s">
        <v>151</v>
      </c>
      <c r="C21" s="113">
        <v>6.8600111544896825</v>
      </c>
      <c r="D21" s="115">
        <v>123</v>
      </c>
      <c r="E21" s="114">
        <v>163</v>
      </c>
      <c r="F21" s="114">
        <v>200</v>
      </c>
      <c r="G21" s="114">
        <v>171</v>
      </c>
      <c r="H21" s="140">
        <v>158</v>
      </c>
      <c r="I21" s="115">
        <v>-35</v>
      </c>
      <c r="J21" s="116">
        <v>-22.151898734177216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v>194</v>
      </c>
      <c r="G23" s="114">
        <v>11</v>
      </c>
      <c r="H23" s="140">
        <v>16</v>
      </c>
      <c r="I23" s="115" t="s">
        <v>513</v>
      </c>
      <c r="J23" s="116" t="s">
        <v>513</v>
      </c>
    </row>
    <row r="24" spans="1:15" s="110" customFormat="1" ht="24.95" customHeight="1" x14ac:dyDescent="0.2">
      <c r="A24" s="193" t="s">
        <v>156</v>
      </c>
      <c r="B24" s="199" t="s">
        <v>221</v>
      </c>
      <c r="C24" s="113">
        <v>5.6330172894590076</v>
      </c>
      <c r="D24" s="115">
        <v>101</v>
      </c>
      <c r="E24" s="114">
        <v>44</v>
      </c>
      <c r="F24" s="114">
        <v>128</v>
      </c>
      <c r="G24" s="114">
        <v>113</v>
      </c>
      <c r="H24" s="140">
        <v>95</v>
      </c>
      <c r="I24" s="115">
        <v>6</v>
      </c>
      <c r="J24" s="116">
        <v>6.3157894736842106</v>
      </c>
    </row>
    <row r="25" spans="1:15" s="110" customFormat="1" ht="24.95" customHeight="1" x14ac:dyDescent="0.2">
      <c r="A25" s="193" t="s">
        <v>222</v>
      </c>
      <c r="B25" s="204" t="s">
        <v>159</v>
      </c>
      <c r="C25" s="113">
        <v>3.0674846625766872</v>
      </c>
      <c r="D25" s="115">
        <v>55</v>
      </c>
      <c r="E25" s="114">
        <v>29</v>
      </c>
      <c r="F25" s="114">
        <v>55</v>
      </c>
      <c r="G25" s="114">
        <v>44</v>
      </c>
      <c r="H25" s="140">
        <v>48</v>
      </c>
      <c r="I25" s="115">
        <v>7</v>
      </c>
      <c r="J25" s="116">
        <v>14.583333333333334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2.5097601784718351</v>
      </c>
      <c r="D27" s="115">
        <v>45</v>
      </c>
      <c r="E27" s="114" t="s">
        <v>513</v>
      </c>
      <c r="F27" s="114">
        <v>119</v>
      </c>
      <c r="G27" s="114">
        <v>51</v>
      </c>
      <c r="H27" s="140">
        <v>39</v>
      </c>
      <c r="I27" s="115">
        <v>6</v>
      </c>
      <c r="J27" s="116">
        <v>15.384615384615385</v>
      </c>
    </row>
    <row r="28" spans="1:15" s="110" customFormat="1" ht="24.95" customHeight="1" x14ac:dyDescent="0.2">
      <c r="A28" s="193" t="s">
        <v>163</v>
      </c>
      <c r="B28" s="199" t="s">
        <v>164</v>
      </c>
      <c r="C28" s="113">
        <v>1.5616285554935863</v>
      </c>
      <c r="D28" s="115">
        <v>28</v>
      </c>
      <c r="E28" s="114">
        <v>25</v>
      </c>
      <c r="F28" s="114">
        <v>91</v>
      </c>
      <c r="G28" s="114">
        <v>15</v>
      </c>
      <c r="H28" s="140">
        <v>22</v>
      </c>
      <c r="I28" s="115">
        <v>6</v>
      </c>
      <c r="J28" s="116">
        <v>27.272727272727273</v>
      </c>
    </row>
    <row r="29" spans="1:15" s="110" customFormat="1" ht="24.95" customHeight="1" x14ac:dyDescent="0.2">
      <c r="A29" s="193">
        <v>86</v>
      </c>
      <c r="B29" s="199" t="s">
        <v>165</v>
      </c>
      <c r="C29" s="113">
        <v>5.9676519799219188</v>
      </c>
      <c r="D29" s="115">
        <v>107</v>
      </c>
      <c r="E29" s="114">
        <v>102</v>
      </c>
      <c r="F29" s="114">
        <v>110</v>
      </c>
      <c r="G29" s="114">
        <v>100</v>
      </c>
      <c r="H29" s="140">
        <v>96</v>
      </c>
      <c r="I29" s="115">
        <v>11</v>
      </c>
      <c r="J29" s="116">
        <v>11.458333333333334</v>
      </c>
    </row>
    <row r="30" spans="1:15" s="110" customFormat="1" ht="24.95" customHeight="1" x14ac:dyDescent="0.2">
      <c r="A30" s="193">
        <v>87.88</v>
      </c>
      <c r="B30" s="204" t="s">
        <v>166</v>
      </c>
      <c r="C30" s="113">
        <v>11.098717233686559</v>
      </c>
      <c r="D30" s="115">
        <v>199</v>
      </c>
      <c r="E30" s="114">
        <v>201</v>
      </c>
      <c r="F30" s="114">
        <v>306</v>
      </c>
      <c r="G30" s="114">
        <v>207</v>
      </c>
      <c r="H30" s="140">
        <v>174</v>
      </c>
      <c r="I30" s="115">
        <v>25</v>
      </c>
      <c r="J30" s="116">
        <v>14.367816091954023</v>
      </c>
    </row>
    <row r="31" spans="1:15" s="110" customFormat="1" ht="24.95" customHeight="1" x14ac:dyDescent="0.2">
      <c r="A31" s="193" t="s">
        <v>167</v>
      </c>
      <c r="B31" s="199" t="s">
        <v>168</v>
      </c>
      <c r="C31" s="113">
        <v>2.56553262688232</v>
      </c>
      <c r="D31" s="115">
        <v>46</v>
      </c>
      <c r="E31" s="114">
        <v>49</v>
      </c>
      <c r="F31" s="114">
        <v>66</v>
      </c>
      <c r="G31" s="114">
        <v>50</v>
      </c>
      <c r="H31" s="140">
        <v>66</v>
      </c>
      <c r="I31" s="115">
        <v>-20</v>
      </c>
      <c r="J31" s="116">
        <v>-30.303030303030305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2.8443948689347462</v>
      </c>
      <c r="D34" s="115">
        <v>51</v>
      </c>
      <c r="E34" s="114">
        <v>15</v>
      </c>
      <c r="F34" s="114" t="s">
        <v>513</v>
      </c>
      <c r="G34" s="114" t="s">
        <v>513</v>
      </c>
      <c r="H34" s="140" t="s">
        <v>513</v>
      </c>
      <c r="I34" s="115" t="s">
        <v>513</v>
      </c>
      <c r="J34" s="116" t="s">
        <v>513</v>
      </c>
    </row>
    <row r="35" spans="1:10" s="110" customFormat="1" ht="24.95" customHeight="1" x14ac:dyDescent="0.2">
      <c r="A35" s="292" t="s">
        <v>171</v>
      </c>
      <c r="B35" s="293" t="s">
        <v>172</v>
      </c>
      <c r="C35" s="113">
        <v>28.555493586168431</v>
      </c>
      <c r="D35" s="115">
        <v>512</v>
      </c>
      <c r="E35" s="114">
        <v>357</v>
      </c>
      <c r="F35" s="114" t="s">
        <v>513</v>
      </c>
      <c r="G35" s="114" t="s">
        <v>513</v>
      </c>
      <c r="H35" s="140" t="s">
        <v>513</v>
      </c>
      <c r="I35" s="115" t="s">
        <v>513</v>
      </c>
      <c r="J35" s="116" t="s">
        <v>513</v>
      </c>
    </row>
    <row r="36" spans="1:10" s="110" customFormat="1" ht="24.95" customHeight="1" x14ac:dyDescent="0.2">
      <c r="A36" s="294" t="s">
        <v>173</v>
      </c>
      <c r="B36" s="295" t="s">
        <v>174</v>
      </c>
      <c r="C36" s="125">
        <v>68.600111544896819</v>
      </c>
      <c r="D36" s="143">
        <v>1230</v>
      </c>
      <c r="E36" s="144">
        <v>1070</v>
      </c>
      <c r="F36" s="144">
        <v>1886</v>
      </c>
      <c r="G36" s="144">
        <v>1224</v>
      </c>
      <c r="H36" s="145">
        <v>1303</v>
      </c>
      <c r="I36" s="143">
        <v>-73</v>
      </c>
      <c r="J36" s="146">
        <v>-5.6024558710667689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1793</v>
      </c>
      <c r="F11" s="264">
        <v>1442</v>
      </c>
      <c r="G11" s="264">
        <v>2509</v>
      </c>
      <c r="H11" s="264">
        <v>1638</v>
      </c>
      <c r="I11" s="265">
        <v>1795</v>
      </c>
      <c r="J11" s="263">
        <v>-2</v>
      </c>
      <c r="K11" s="266">
        <v>-0.11142061281337047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31.790295593976577</v>
      </c>
      <c r="E13" s="115">
        <v>570</v>
      </c>
      <c r="F13" s="114">
        <v>562</v>
      </c>
      <c r="G13" s="114">
        <v>623</v>
      </c>
      <c r="H13" s="114">
        <v>570</v>
      </c>
      <c r="I13" s="140">
        <v>540</v>
      </c>
      <c r="J13" s="115">
        <v>30</v>
      </c>
      <c r="K13" s="116">
        <v>5.5555555555555554</v>
      </c>
    </row>
    <row r="14" spans="1:15" ht="15.95" customHeight="1" x14ac:dyDescent="0.2">
      <c r="A14" s="306" t="s">
        <v>230</v>
      </c>
      <c r="B14" s="307"/>
      <c r="C14" s="308"/>
      <c r="D14" s="113">
        <v>56.832124930284436</v>
      </c>
      <c r="E14" s="115">
        <v>1019</v>
      </c>
      <c r="F14" s="114">
        <v>715</v>
      </c>
      <c r="G14" s="114">
        <v>1651</v>
      </c>
      <c r="H14" s="114">
        <v>863</v>
      </c>
      <c r="I14" s="140">
        <v>1061</v>
      </c>
      <c r="J14" s="115">
        <v>-42</v>
      </c>
      <c r="K14" s="116">
        <v>-3.9585296889726673</v>
      </c>
    </row>
    <row r="15" spans="1:15" ht="15.95" customHeight="1" x14ac:dyDescent="0.2">
      <c r="A15" s="306" t="s">
        <v>231</v>
      </c>
      <c r="B15" s="307"/>
      <c r="C15" s="308"/>
      <c r="D15" s="113">
        <v>5.465699944227552</v>
      </c>
      <c r="E15" s="115">
        <v>98</v>
      </c>
      <c r="F15" s="114">
        <v>80</v>
      </c>
      <c r="G15" s="114">
        <v>120</v>
      </c>
      <c r="H15" s="114">
        <v>103</v>
      </c>
      <c r="I15" s="140">
        <v>86</v>
      </c>
      <c r="J15" s="115">
        <v>12</v>
      </c>
      <c r="K15" s="116">
        <v>13.953488372093023</v>
      </c>
    </row>
    <row r="16" spans="1:15" ht="15.95" customHeight="1" x14ac:dyDescent="0.2">
      <c r="A16" s="306" t="s">
        <v>232</v>
      </c>
      <c r="B16" s="307"/>
      <c r="C16" s="308"/>
      <c r="D16" s="113">
        <v>5.911879531511433</v>
      </c>
      <c r="E16" s="115">
        <v>106</v>
      </c>
      <c r="F16" s="114">
        <v>85</v>
      </c>
      <c r="G16" s="114">
        <v>115</v>
      </c>
      <c r="H16" s="114">
        <v>102</v>
      </c>
      <c r="I16" s="140">
        <v>108</v>
      </c>
      <c r="J16" s="115">
        <v>-2</v>
      </c>
      <c r="K16" s="116">
        <v>-1.8518518518518519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2.2866703848298942</v>
      </c>
      <c r="E18" s="115">
        <v>41</v>
      </c>
      <c r="F18" s="114">
        <v>13</v>
      </c>
      <c r="G18" s="114">
        <v>40</v>
      </c>
      <c r="H18" s="114">
        <v>29</v>
      </c>
      <c r="I18" s="140">
        <v>30</v>
      </c>
      <c r="J18" s="115">
        <v>11</v>
      </c>
      <c r="K18" s="116">
        <v>36.666666666666664</v>
      </c>
    </row>
    <row r="19" spans="1:11" ht="14.1" customHeight="1" x14ac:dyDescent="0.2">
      <c r="A19" s="306" t="s">
        <v>235</v>
      </c>
      <c r="B19" s="307" t="s">
        <v>236</v>
      </c>
      <c r="C19" s="308"/>
      <c r="D19" s="113">
        <v>0.39040713887339656</v>
      </c>
      <c r="E19" s="115">
        <v>7</v>
      </c>
      <c r="F19" s="114">
        <v>5</v>
      </c>
      <c r="G19" s="114">
        <v>12</v>
      </c>
      <c r="H19" s="114">
        <v>8</v>
      </c>
      <c r="I19" s="140">
        <v>9</v>
      </c>
      <c r="J19" s="115">
        <v>-2</v>
      </c>
      <c r="K19" s="116">
        <v>-22.222222222222221</v>
      </c>
    </row>
    <row r="20" spans="1:11" ht="14.1" customHeight="1" x14ac:dyDescent="0.2">
      <c r="A20" s="306">
        <v>12</v>
      </c>
      <c r="B20" s="307" t="s">
        <v>237</v>
      </c>
      <c r="C20" s="308"/>
      <c r="D20" s="113">
        <v>0.66926938092582267</v>
      </c>
      <c r="E20" s="115">
        <v>12</v>
      </c>
      <c r="F20" s="114">
        <v>11</v>
      </c>
      <c r="G20" s="114">
        <v>38</v>
      </c>
      <c r="H20" s="114">
        <v>9</v>
      </c>
      <c r="I20" s="140">
        <v>11</v>
      </c>
      <c r="J20" s="115">
        <v>1</v>
      </c>
      <c r="K20" s="116">
        <v>9.0909090909090917</v>
      </c>
    </row>
    <row r="21" spans="1:11" ht="14.1" customHeight="1" x14ac:dyDescent="0.2">
      <c r="A21" s="306">
        <v>21</v>
      </c>
      <c r="B21" s="307" t="s">
        <v>238</v>
      </c>
      <c r="C21" s="308"/>
      <c r="D21" s="113" t="s">
        <v>513</v>
      </c>
      <c r="E21" s="115" t="s">
        <v>513</v>
      </c>
      <c r="F21" s="114">
        <v>3</v>
      </c>
      <c r="G21" s="114">
        <v>0</v>
      </c>
      <c r="H21" s="114">
        <v>4</v>
      </c>
      <c r="I21" s="140">
        <v>6</v>
      </c>
      <c r="J21" s="115" t="s">
        <v>513</v>
      </c>
      <c r="K21" s="116" t="s">
        <v>513</v>
      </c>
    </row>
    <row r="22" spans="1:11" ht="14.1" customHeight="1" x14ac:dyDescent="0.2">
      <c r="A22" s="306">
        <v>22</v>
      </c>
      <c r="B22" s="307" t="s">
        <v>239</v>
      </c>
      <c r="C22" s="308"/>
      <c r="D22" s="113">
        <v>0.83658672615727836</v>
      </c>
      <c r="E22" s="115">
        <v>15</v>
      </c>
      <c r="F22" s="114">
        <v>20</v>
      </c>
      <c r="G22" s="114">
        <v>41</v>
      </c>
      <c r="H22" s="114">
        <v>25</v>
      </c>
      <c r="I22" s="140">
        <v>25</v>
      </c>
      <c r="J22" s="115">
        <v>-10</v>
      </c>
      <c r="K22" s="116">
        <v>-40</v>
      </c>
    </row>
    <row r="23" spans="1:11" ht="14.1" customHeight="1" x14ac:dyDescent="0.2">
      <c r="A23" s="306">
        <v>23</v>
      </c>
      <c r="B23" s="307" t="s">
        <v>240</v>
      </c>
      <c r="C23" s="308"/>
      <c r="D23" s="113">
        <v>0.16731734523145567</v>
      </c>
      <c r="E23" s="115">
        <v>3</v>
      </c>
      <c r="F23" s="114">
        <v>3</v>
      </c>
      <c r="G23" s="114" t="s">
        <v>513</v>
      </c>
      <c r="H23" s="114">
        <v>4</v>
      </c>
      <c r="I23" s="140">
        <v>4</v>
      </c>
      <c r="J23" s="115">
        <v>-1</v>
      </c>
      <c r="K23" s="116">
        <v>-25</v>
      </c>
    </row>
    <row r="24" spans="1:11" ht="14.1" customHeight="1" x14ac:dyDescent="0.2">
      <c r="A24" s="306">
        <v>24</v>
      </c>
      <c r="B24" s="307" t="s">
        <v>241</v>
      </c>
      <c r="C24" s="308"/>
      <c r="D24" s="113">
        <v>10.485220301171221</v>
      </c>
      <c r="E24" s="115">
        <v>188</v>
      </c>
      <c r="F24" s="114">
        <v>103</v>
      </c>
      <c r="G24" s="114">
        <v>172</v>
      </c>
      <c r="H24" s="114">
        <v>161</v>
      </c>
      <c r="I24" s="140">
        <v>269</v>
      </c>
      <c r="J24" s="115">
        <v>-81</v>
      </c>
      <c r="K24" s="116">
        <v>-30.111524163568774</v>
      </c>
    </row>
    <row r="25" spans="1:11" ht="14.1" customHeight="1" x14ac:dyDescent="0.2">
      <c r="A25" s="306">
        <v>25</v>
      </c>
      <c r="B25" s="307" t="s">
        <v>242</v>
      </c>
      <c r="C25" s="308"/>
      <c r="D25" s="113">
        <v>6.6926938092582269</v>
      </c>
      <c r="E25" s="115">
        <v>120</v>
      </c>
      <c r="F25" s="114">
        <v>54</v>
      </c>
      <c r="G25" s="114">
        <v>154</v>
      </c>
      <c r="H25" s="114">
        <v>74</v>
      </c>
      <c r="I25" s="140">
        <v>97</v>
      </c>
      <c r="J25" s="115">
        <v>23</v>
      </c>
      <c r="K25" s="116">
        <v>23.711340206185568</v>
      </c>
    </row>
    <row r="26" spans="1:11" ht="14.1" customHeight="1" x14ac:dyDescent="0.2">
      <c r="A26" s="306">
        <v>26</v>
      </c>
      <c r="B26" s="307" t="s">
        <v>243</v>
      </c>
      <c r="C26" s="308"/>
      <c r="D26" s="113">
        <v>6.6926938092582269</v>
      </c>
      <c r="E26" s="115">
        <v>120</v>
      </c>
      <c r="F26" s="114">
        <v>32</v>
      </c>
      <c r="G26" s="114">
        <v>59</v>
      </c>
      <c r="H26" s="114">
        <v>43</v>
      </c>
      <c r="I26" s="140">
        <v>49</v>
      </c>
      <c r="J26" s="115">
        <v>71</v>
      </c>
      <c r="K26" s="116">
        <v>144.89795918367346</v>
      </c>
    </row>
    <row r="27" spans="1:11" ht="14.1" customHeight="1" x14ac:dyDescent="0.2">
      <c r="A27" s="306">
        <v>27</v>
      </c>
      <c r="B27" s="307" t="s">
        <v>244</v>
      </c>
      <c r="C27" s="308"/>
      <c r="D27" s="113">
        <v>1.5616285554935863</v>
      </c>
      <c r="E27" s="115">
        <v>28</v>
      </c>
      <c r="F27" s="114">
        <v>17</v>
      </c>
      <c r="G27" s="114">
        <v>30</v>
      </c>
      <c r="H27" s="114">
        <v>32</v>
      </c>
      <c r="I27" s="140">
        <v>41</v>
      </c>
      <c r="J27" s="115">
        <v>-13</v>
      </c>
      <c r="K27" s="116">
        <v>-31.707317073170731</v>
      </c>
    </row>
    <row r="28" spans="1:11" ht="14.1" customHeight="1" x14ac:dyDescent="0.2">
      <c r="A28" s="306">
        <v>28</v>
      </c>
      <c r="B28" s="307" t="s">
        <v>245</v>
      </c>
      <c r="C28" s="308"/>
      <c r="D28" s="113" t="s">
        <v>513</v>
      </c>
      <c r="E28" s="115" t="s">
        <v>513</v>
      </c>
      <c r="F28" s="114" t="s">
        <v>513</v>
      </c>
      <c r="G28" s="114">
        <v>5</v>
      </c>
      <c r="H28" s="114" t="s">
        <v>513</v>
      </c>
      <c r="I28" s="140">
        <v>4</v>
      </c>
      <c r="J28" s="115" t="s">
        <v>513</v>
      </c>
      <c r="K28" s="116" t="s">
        <v>513</v>
      </c>
    </row>
    <row r="29" spans="1:11" ht="14.1" customHeight="1" x14ac:dyDescent="0.2">
      <c r="A29" s="306">
        <v>29</v>
      </c>
      <c r="B29" s="307" t="s">
        <v>246</v>
      </c>
      <c r="C29" s="308"/>
      <c r="D29" s="113">
        <v>4.3502509760178469</v>
      </c>
      <c r="E29" s="115">
        <v>78</v>
      </c>
      <c r="F29" s="114">
        <v>154</v>
      </c>
      <c r="G29" s="114">
        <v>142</v>
      </c>
      <c r="H29" s="114">
        <v>87</v>
      </c>
      <c r="I29" s="140">
        <v>91</v>
      </c>
      <c r="J29" s="115">
        <v>-13</v>
      </c>
      <c r="K29" s="116">
        <v>-14.285714285714286</v>
      </c>
    </row>
    <row r="30" spans="1:11" ht="14.1" customHeight="1" x14ac:dyDescent="0.2">
      <c r="A30" s="306" t="s">
        <v>247</v>
      </c>
      <c r="B30" s="307" t="s">
        <v>248</v>
      </c>
      <c r="C30" s="308"/>
      <c r="D30" s="113">
        <v>2.2866703848298942</v>
      </c>
      <c r="E30" s="115">
        <v>41</v>
      </c>
      <c r="F30" s="114">
        <v>96</v>
      </c>
      <c r="G30" s="114">
        <v>71</v>
      </c>
      <c r="H30" s="114">
        <v>30</v>
      </c>
      <c r="I30" s="140">
        <v>32</v>
      </c>
      <c r="J30" s="115">
        <v>9</v>
      </c>
      <c r="K30" s="116">
        <v>28.125</v>
      </c>
    </row>
    <row r="31" spans="1:11" ht="14.1" customHeight="1" x14ac:dyDescent="0.2">
      <c r="A31" s="306" t="s">
        <v>249</v>
      </c>
      <c r="B31" s="307" t="s">
        <v>250</v>
      </c>
      <c r="C31" s="308"/>
      <c r="D31" s="113">
        <v>2.0635805911879532</v>
      </c>
      <c r="E31" s="115">
        <v>37</v>
      </c>
      <c r="F31" s="114">
        <v>58</v>
      </c>
      <c r="G31" s="114">
        <v>71</v>
      </c>
      <c r="H31" s="114">
        <v>57</v>
      </c>
      <c r="I31" s="140">
        <v>59</v>
      </c>
      <c r="J31" s="115">
        <v>-22</v>
      </c>
      <c r="K31" s="116">
        <v>-37.288135593220339</v>
      </c>
    </row>
    <row r="32" spans="1:11" ht="14.1" customHeight="1" x14ac:dyDescent="0.2">
      <c r="A32" s="306">
        <v>31</v>
      </c>
      <c r="B32" s="307" t="s">
        <v>251</v>
      </c>
      <c r="C32" s="308"/>
      <c r="D32" s="113">
        <v>0.44617958728388174</v>
      </c>
      <c r="E32" s="115">
        <v>8</v>
      </c>
      <c r="F32" s="114">
        <v>8</v>
      </c>
      <c r="G32" s="114">
        <v>12</v>
      </c>
      <c r="H32" s="114">
        <v>6</v>
      </c>
      <c r="I32" s="140">
        <v>11</v>
      </c>
      <c r="J32" s="115">
        <v>-3</v>
      </c>
      <c r="K32" s="116">
        <v>-27.272727272727273</v>
      </c>
    </row>
    <row r="33" spans="1:11" ht="14.1" customHeight="1" x14ac:dyDescent="0.2">
      <c r="A33" s="306">
        <v>32</v>
      </c>
      <c r="B33" s="307" t="s">
        <v>252</v>
      </c>
      <c r="C33" s="308"/>
      <c r="D33" s="113">
        <v>2.0078081427774679</v>
      </c>
      <c r="E33" s="115">
        <v>36</v>
      </c>
      <c r="F33" s="114">
        <v>24</v>
      </c>
      <c r="G33" s="114">
        <v>64</v>
      </c>
      <c r="H33" s="114">
        <v>62</v>
      </c>
      <c r="I33" s="140">
        <v>44</v>
      </c>
      <c r="J33" s="115">
        <v>-8</v>
      </c>
      <c r="K33" s="116">
        <v>-18.181818181818183</v>
      </c>
    </row>
    <row r="34" spans="1:11" ht="14.1" customHeight="1" x14ac:dyDescent="0.2">
      <c r="A34" s="306">
        <v>33</v>
      </c>
      <c r="B34" s="307" t="s">
        <v>253</v>
      </c>
      <c r="C34" s="308"/>
      <c r="D34" s="113">
        <v>1.4500836586726158</v>
      </c>
      <c r="E34" s="115">
        <v>26</v>
      </c>
      <c r="F34" s="114">
        <v>19</v>
      </c>
      <c r="G34" s="114">
        <v>36</v>
      </c>
      <c r="H34" s="114">
        <v>26</v>
      </c>
      <c r="I34" s="140">
        <v>25</v>
      </c>
      <c r="J34" s="115">
        <v>1</v>
      </c>
      <c r="K34" s="116">
        <v>4</v>
      </c>
    </row>
    <row r="35" spans="1:11" ht="14.1" customHeight="1" x14ac:dyDescent="0.2">
      <c r="A35" s="306">
        <v>34</v>
      </c>
      <c r="B35" s="307" t="s">
        <v>254</v>
      </c>
      <c r="C35" s="308"/>
      <c r="D35" s="113">
        <v>2.4539877300613497</v>
      </c>
      <c r="E35" s="115">
        <v>44</v>
      </c>
      <c r="F35" s="114">
        <v>20</v>
      </c>
      <c r="G35" s="114">
        <v>52</v>
      </c>
      <c r="H35" s="114">
        <v>35</v>
      </c>
      <c r="I35" s="140">
        <v>42</v>
      </c>
      <c r="J35" s="115">
        <v>2</v>
      </c>
      <c r="K35" s="116">
        <v>4.7619047619047619</v>
      </c>
    </row>
    <row r="36" spans="1:11" ht="14.1" customHeight="1" x14ac:dyDescent="0.2">
      <c r="A36" s="306">
        <v>41</v>
      </c>
      <c r="B36" s="307" t="s">
        <v>255</v>
      </c>
      <c r="C36" s="308"/>
      <c r="D36" s="113">
        <v>1.1154489682097044</v>
      </c>
      <c r="E36" s="115">
        <v>20</v>
      </c>
      <c r="F36" s="114">
        <v>22</v>
      </c>
      <c r="G36" s="114">
        <v>32</v>
      </c>
      <c r="H36" s="114">
        <v>21</v>
      </c>
      <c r="I36" s="140">
        <v>22</v>
      </c>
      <c r="J36" s="115">
        <v>-2</v>
      </c>
      <c r="K36" s="116">
        <v>-9.0909090909090917</v>
      </c>
    </row>
    <row r="37" spans="1:11" ht="14.1" customHeight="1" x14ac:dyDescent="0.2">
      <c r="A37" s="306">
        <v>42</v>
      </c>
      <c r="B37" s="307" t="s">
        <v>256</v>
      </c>
      <c r="C37" s="308"/>
      <c r="D37" s="113">
        <v>0.2788622420524261</v>
      </c>
      <c r="E37" s="115">
        <v>5</v>
      </c>
      <c r="F37" s="114" t="s">
        <v>513</v>
      </c>
      <c r="G37" s="114">
        <v>6</v>
      </c>
      <c r="H37" s="114">
        <v>3</v>
      </c>
      <c r="I37" s="140" t="s">
        <v>513</v>
      </c>
      <c r="J37" s="115" t="s">
        <v>513</v>
      </c>
      <c r="K37" s="116" t="s">
        <v>513</v>
      </c>
    </row>
    <row r="38" spans="1:11" ht="14.1" customHeight="1" x14ac:dyDescent="0.2">
      <c r="A38" s="306">
        <v>43</v>
      </c>
      <c r="B38" s="307" t="s">
        <v>257</v>
      </c>
      <c r="C38" s="308"/>
      <c r="D38" s="113">
        <v>1.1712214166201895</v>
      </c>
      <c r="E38" s="115">
        <v>21</v>
      </c>
      <c r="F38" s="114">
        <v>22</v>
      </c>
      <c r="G38" s="114">
        <v>34</v>
      </c>
      <c r="H38" s="114">
        <v>12</v>
      </c>
      <c r="I38" s="140">
        <v>22</v>
      </c>
      <c r="J38" s="115">
        <v>-1</v>
      </c>
      <c r="K38" s="116">
        <v>-4.5454545454545459</v>
      </c>
    </row>
    <row r="39" spans="1:11" ht="14.1" customHeight="1" x14ac:dyDescent="0.2">
      <c r="A39" s="306">
        <v>51</v>
      </c>
      <c r="B39" s="307" t="s">
        <v>258</v>
      </c>
      <c r="C39" s="308"/>
      <c r="D39" s="113">
        <v>6.1907417735638592</v>
      </c>
      <c r="E39" s="115">
        <v>111</v>
      </c>
      <c r="F39" s="114">
        <v>102</v>
      </c>
      <c r="G39" s="114">
        <v>152</v>
      </c>
      <c r="H39" s="114">
        <v>127</v>
      </c>
      <c r="I39" s="140">
        <v>77</v>
      </c>
      <c r="J39" s="115">
        <v>34</v>
      </c>
      <c r="K39" s="116">
        <v>44.155844155844157</v>
      </c>
    </row>
    <row r="40" spans="1:11" ht="14.1" customHeight="1" x14ac:dyDescent="0.2">
      <c r="A40" s="306" t="s">
        <v>259</v>
      </c>
      <c r="B40" s="307" t="s">
        <v>260</v>
      </c>
      <c r="C40" s="308"/>
      <c r="D40" s="113">
        <v>5.4099274958170662</v>
      </c>
      <c r="E40" s="115">
        <v>97</v>
      </c>
      <c r="F40" s="114">
        <v>96</v>
      </c>
      <c r="G40" s="114">
        <v>138</v>
      </c>
      <c r="H40" s="114">
        <v>114</v>
      </c>
      <c r="I40" s="140">
        <v>71</v>
      </c>
      <c r="J40" s="115">
        <v>26</v>
      </c>
      <c r="K40" s="116">
        <v>36.619718309859152</v>
      </c>
    </row>
    <row r="41" spans="1:11" ht="14.1" customHeight="1" x14ac:dyDescent="0.2">
      <c r="A41" s="306"/>
      <c r="B41" s="307" t="s">
        <v>261</v>
      </c>
      <c r="C41" s="308"/>
      <c r="D41" s="113">
        <v>3.8482989403234802</v>
      </c>
      <c r="E41" s="115">
        <v>69</v>
      </c>
      <c r="F41" s="114">
        <v>80</v>
      </c>
      <c r="G41" s="114">
        <v>101</v>
      </c>
      <c r="H41" s="114">
        <v>92</v>
      </c>
      <c r="I41" s="140">
        <v>58</v>
      </c>
      <c r="J41" s="115">
        <v>11</v>
      </c>
      <c r="K41" s="116">
        <v>18.96551724137931</v>
      </c>
    </row>
    <row r="42" spans="1:11" ht="14.1" customHeight="1" x14ac:dyDescent="0.2">
      <c r="A42" s="306">
        <v>52</v>
      </c>
      <c r="B42" s="307" t="s">
        <v>262</v>
      </c>
      <c r="C42" s="308"/>
      <c r="D42" s="113">
        <v>3.4578918014500837</v>
      </c>
      <c r="E42" s="115">
        <v>62</v>
      </c>
      <c r="F42" s="114">
        <v>38</v>
      </c>
      <c r="G42" s="114">
        <v>58</v>
      </c>
      <c r="H42" s="114">
        <v>60</v>
      </c>
      <c r="I42" s="140">
        <v>53</v>
      </c>
      <c r="J42" s="115">
        <v>9</v>
      </c>
      <c r="K42" s="116">
        <v>16.981132075471699</v>
      </c>
    </row>
    <row r="43" spans="1:11" ht="14.1" customHeight="1" x14ac:dyDescent="0.2">
      <c r="A43" s="306" t="s">
        <v>263</v>
      </c>
      <c r="B43" s="307" t="s">
        <v>264</v>
      </c>
      <c r="C43" s="308"/>
      <c r="D43" s="113">
        <v>3.0674846625766872</v>
      </c>
      <c r="E43" s="115">
        <v>55</v>
      </c>
      <c r="F43" s="114">
        <v>31</v>
      </c>
      <c r="G43" s="114">
        <v>47</v>
      </c>
      <c r="H43" s="114">
        <v>46</v>
      </c>
      <c r="I43" s="140">
        <v>50</v>
      </c>
      <c r="J43" s="115">
        <v>5</v>
      </c>
      <c r="K43" s="116">
        <v>10</v>
      </c>
    </row>
    <row r="44" spans="1:11" ht="14.1" customHeight="1" x14ac:dyDescent="0.2">
      <c r="A44" s="306">
        <v>53</v>
      </c>
      <c r="B44" s="307" t="s">
        <v>265</v>
      </c>
      <c r="C44" s="308"/>
      <c r="D44" s="113">
        <v>0.66926938092582267</v>
      </c>
      <c r="E44" s="115">
        <v>12</v>
      </c>
      <c r="F44" s="114">
        <v>9</v>
      </c>
      <c r="G44" s="114">
        <v>17</v>
      </c>
      <c r="H44" s="114">
        <v>9</v>
      </c>
      <c r="I44" s="140">
        <v>7</v>
      </c>
      <c r="J44" s="115">
        <v>5</v>
      </c>
      <c r="K44" s="116">
        <v>71.428571428571431</v>
      </c>
    </row>
    <row r="45" spans="1:11" ht="14.1" customHeight="1" x14ac:dyDescent="0.2">
      <c r="A45" s="306" t="s">
        <v>266</v>
      </c>
      <c r="B45" s="307" t="s">
        <v>267</v>
      </c>
      <c r="C45" s="308"/>
      <c r="D45" s="113">
        <v>0.66926938092582267</v>
      </c>
      <c r="E45" s="115">
        <v>12</v>
      </c>
      <c r="F45" s="114">
        <v>8</v>
      </c>
      <c r="G45" s="114">
        <v>17</v>
      </c>
      <c r="H45" s="114">
        <v>9</v>
      </c>
      <c r="I45" s="140">
        <v>7</v>
      </c>
      <c r="J45" s="115">
        <v>5</v>
      </c>
      <c r="K45" s="116">
        <v>71.428571428571431</v>
      </c>
    </row>
    <row r="46" spans="1:11" ht="14.1" customHeight="1" x14ac:dyDescent="0.2">
      <c r="A46" s="306">
        <v>54</v>
      </c>
      <c r="B46" s="307" t="s">
        <v>268</v>
      </c>
      <c r="C46" s="308"/>
      <c r="D46" s="113">
        <v>2.4539877300613497</v>
      </c>
      <c r="E46" s="115">
        <v>44</v>
      </c>
      <c r="F46" s="114">
        <v>34</v>
      </c>
      <c r="G46" s="114">
        <v>22</v>
      </c>
      <c r="H46" s="114">
        <v>28</v>
      </c>
      <c r="I46" s="140">
        <v>26</v>
      </c>
      <c r="J46" s="115">
        <v>18</v>
      </c>
      <c r="K46" s="116">
        <v>69.230769230769226</v>
      </c>
    </row>
    <row r="47" spans="1:11" ht="14.1" customHeight="1" x14ac:dyDescent="0.2">
      <c r="A47" s="306">
        <v>61</v>
      </c>
      <c r="B47" s="307" t="s">
        <v>269</v>
      </c>
      <c r="C47" s="308"/>
      <c r="D47" s="113">
        <v>0.7250418293363079</v>
      </c>
      <c r="E47" s="115">
        <v>13</v>
      </c>
      <c r="F47" s="114">
        <v>5</v>
      </c>
      <c r="G47" s="114">
        <v>22</v>
      </c>
      <c r="H47" s="114">
        <v>14</v>
      </c>
      <c r="I47" s="140">
        <v>21</v>
      </c>
      <c r="J47" s="115">
        <v>-8</v>
      </c>
      <c r="K47" s="116">
        <v>-38.095238095238095</v>
      </c>
    </row>
    <row r="48" spans="1:11" ht="14.1" customHeight="1" x14ac:dyDescent="0.2">
      <c r="A48" s="306">
        <v>62</v>
      </c>
      <c r="B48" s="307" t="s">
        <v>270</v>
      </c>
      <c r="C48" s="308"/>
      <c r="D48" s="113">
        <v>7.9196876742889009</v>
      </c>
      <c r="E48" s="115">
        <v>142</v>
      </c>
      <c r="F48" s="114">
        <v>156</v>
      </c>
      <c r="G48" s="114">
        <v>219</v>
      </c>
      <c r="H48" s="114">
        <v>135</v>
      </c>
      <c r="I48" s="140">
        <v>206</v>
      </c>
      <c r="J48" s="115">
        <v>-64</v>
      </c>
      <c r="K48" s="116">
        <v>-31.067961165048544</v>
      </c>
    </row>
    <row r="49" spans="1:11" ht="14.1" customHeight="1" x14ac:dyDescent="0.2">
      <c r="A49" s="306">
        <v>63</v>
      </c>
      <c r="B49" s="307" t="s">
        <v>271</v>
      </c>
      <c r="C49" s="308"/>
      <c r="D49" s="113">
        <v>3.6252091466815393</v>
      </c>
      <c r="E49" s="115">
        <v>65</v>
      </c>
      <c r="F49" s="114">
        <v>92</v>
      </c>
      <c r="G49" s="114">
        <v>118</v>
      </c>
      <c r="H49" s="114">
        <v>102</v>
      </c>
      <c r="I49" s="140">
        <v>86</v>
      </c>
      <c r="J49" s="115">
        <v>-21</v>
      </c>
      <c r="K49" s="116">
        <v>-24.418604651162791</v>
      </c>
    </row>
    <row r="50" spans="1:11" ht="14.1" customHeight="1" x14ac:dyDescent="0.2">
      <c r="A50" s="306" t="s">
        <v>272</v>
      </c>
      <c r="B50" s="307" t="s">
        <v>273</v>
      </c>
      <c r="C50" s="308"/>
      <c r="D50" s="113">
        <v>0.61349693251533743</v>
      </c>
      <c r="E50" s="115">
        <v>11</v>
      </c>
      <c r="F50" s="114">
        <v>12</v>
      </c>
      <c r="G50" s="114">
        <v>23</v>
      </c>
      <c r="H50" s="114">
        <v>20</v>
      </c>
      <c r="I50" s="140">
        <v>12</v>
      </c>
      <c r="J50" s="115">
        <v>-1</v>
      </c>
      <c r="K50" s="116">
        <v>-8.3333333333333339</v>
      </c>
    </row>
    <row r="51" spans="1:11" ht="14.1" customHeight="1" x14ac:dyDescent="0.2">
      <c r="A51" s="306" t="s">
        <v>274</v>
      </c>
      <c r="B51" s="307" t="s">
        <v>275</v>
      </c>
      <c r="C51" s="308"/>
      <c r="D51" s="113">
        <v>2.732849972113776</v>
      </c>
      <c r="E51" s="115">
        <v>49</v>
      </c>
      <c r="F51" s="114">
        <v>79</v>
      </c>
      <c r="G51" s="114">
        <v>84</v>
      </c>
      <c r="H51" s="114">
        <v>71</v>
      </c>
      <c r="I51" s="140">
        <v>62</v>
      </c>
      <c r="J51" s="115">
        <v>-13</v>
      </c>
      <c r="K51" s="116">
        <v>-20.967741935483872</v>
      </c>
    </row>
    <row r="52" spans="1:11" ht="14.1" customHeight="1" x14ac:dyDescent="0.2">
      <c r="A52" s="306">
        <v>71</v>
      </c>
      <c r="B52" s="307" t="s">
        <v>276</v>
      </c>
      <c r="C52" s="308"/>
      <c r="D52" s="113">
        <v>7.863915225878416</v>
      </c>
      <c r="E52" s="115">
        <v>141</v>
      </c>
      <c r="F52" s="114">
        <v>74</v>
      </c>
      <c r="G52" s="114">
        <v>155</v>
      </c>
      <c r="H52" s="114">
        <v>126</v>
      </c>
      <c r="I52" s="140">
        <v>133</v>
      </c>
      <c r="J52" s="115">
        <v>8</v>
      </c>
      <c r="K52" s="116">
        <v>6.0150375939849621</v>
      </c>
    </row>
    <row r="53" spans="1:11" ht="14.1" customHeight="1" x14ac:dyDescent="0.2">
      <c r="A53" s="306" t="s">
        <v>277</v>
      </c>
      <c r="B53" s="307" t="s">
        <v>278</v>
      </c>
      <c r="C53" s="308"/>
      <c r="D53" s="113">
        <v>1.28276631344116</v>
      </c>
      <c r="E53" s="115">
        <v>23</v>
      </c>
      <c r="F53" s="114">
        <v>20</v>
      </c>
      <c r="G53" s="114">
        <v>36</v>
      </c>
      <c r="H53" s="114">
        <v>23</v>
      </c>
      <c r="I53" s="140">
        <v>42</v>
      </c>
      <c r="J53" s="115">
        <v>-19</v>
      </c>
      <c r="K53" s="116">
        <v>-45.238095238095241</v>
      </c>
    </row>
    <row r="54" spans="1:11" ht="14.1" customHeight="1" x14ac:dyDescent="0.2">
      <c r="A54" s="306" t="s">
        <v>279</v>
      </c>
      <c r="B54" s="307" t="s">
        <v>280</v>
      </c>
      <c r="C54" s="308"/>
      <c r="D54" s="113">
        <v>6.0791968767428894</v>
      </c>
      <c r="E54" s="115">
        <v>109</v>
      </c>
      <c r="F54" s="114">
        <v>41</v>
      </c>
      <c r="G54" s="114">
        <v>107</v>
      </c>
      <c r="H54" s="114">
        <v>89</v>
      </c>
      <c r="I54" s="140">
        <v>84</v>
      </c>
      <c r="J54" s="115">
        <v>25</v>
      </c>
      <c r="K54" s="116">
        <v>29.761904761904763</v>
      </c>
    </row>
    <row r="55" spans="1:11" ht="14.1" customHeight="1" x14ac:dyDescent="0.2">
      <c r="A55" s="306">
        <v>72</v>
      </c>
      <c r="B55" s="307" t="s">
        <v>281</v>
      </c>
      <c r="C55" s="308"/>
      <c r="D55" s="113">
        <v>1.784718349135527</v>
      </c>
      <c r="E55" s="115">
        <v>32</v>
      </c>
      <c r="F55" s="114">
        <v>14</v>
      </c>
      <c r="G55" s="114">
        <v>198</v>
      </c>
      <c r="H55" s="114">
        <v>24</v>
      </c>
      <c r="I55" s="140">
        <v>25</v>
      </c>
      <c r="J55" s="115">
        <v>7</v>
      </c>
      <c r="K55" s="116">
        <v>28</v>
      </c>
    </row>
    <row r="56" spans="1:11" ht="14.1" customHeight="1" x14ac:dyDescent="0.2">
      <c r="A56" s="306" t="s">
        <v>282</v>
      </c>
      <c r="B56" s="307" t="s">
        <v>283</v>
      </c>
      <c r="C56" s="308"/>
      <c r="D56" s="113">
        <v>0.83658672615727836</v>
      </c>
      <c r="E56" s="115">
        <v>15</v>
      </c>
      <c r="F56" s="114" t="s">
        <v>513</v>
      </c>
      <c r="G56" s="114">
        <v>184</v>
      </c>
      <c r="H56" s="114">
        <v>7</v>
      </c>
      <c r="I56" s="140">
        <v>12</v>
      </c>
      <c r="J56" s="115">
        <v>3</v>
      </c>
      <c r="K56" s="116">
        <v>25</v>
      </c>
    </row>
    <row r="57" spans="1:11" ht="14.1" customHeight="1" x14ac:dyDescent="0.2">
      <c r="A57" s="306" t="s">
        <v>284</v>
      </c>
      <c r="B57" s="307" t="s">
        <v>285</v>
      </c>
      <c r="C57" s="308"/>
      <c r="D57" s="113">
        <v>0.7250418293363079</v>
      </c>
      <c r="E57" s="115">
        <v>13</v>
      </c>
      <c r="F57" s="114">
        <v>8</v>
      </c>
      <c r="G57" s="114">
        <v>7</v>
      </c>
      <c r="H57" s="114">
        <v>10</v>
      </c>
      <c r="I57" s="140">
        <v>8</v>
      </c>
      <c r="J57" s="115">
        <v>5</v>
      </c>
      <c r="K57" s="116">
        <v>62.5</v>
      </c>
    </row>
    <row r="58" spans="1:11" ht="14.1" customHeight="1" x14ac:dyDescent="0.2">
      <c r="A58" s="306">
        <v>73</v>
      </c>
      <c r="B58" s="307" t="s">
        <v>286</v>
      </c>
      <c r="C58" s="308"/>
      <c r="D58" s="113">
        <v>0.83658672615727836</v>
      </c>
      <c r="E58" s="115">
        <v>15</v>
      </c>
      <c r="F58" s="114">
        <v>15</v>
      </c>
      <c r="G58" s="114">
        <v>40</v>
      </c>
      <c r="H58" s="114">
        <v>22</v>
      </c>
      <c r="I58" s="140">
        <v>15</v>
      </c>
      <c r="J58" s="115">
        <v>0</v>
      </c>
      <c r="K58" s="116">
        <v>0</v>
      </c>
    </row>
    <row r="59" spans="1:11" ht="14.1" customHeight="1" x14ac:dyDescent="0.2">
      <c r="A59" s="306" t="s">
        <v>287</v>
      </c>
      <c r="B59" s="307" t="s">
        <v>288</v>
      </c>
      <c r="C59" s="308"/>
      <c r="D59" s="113">
        <v>0.5577244841048522</v>
      </c>
      <c r="E59" s="115">
        <v>10</v>
      </c>
      <c r="F59" s="114">
        <v>14</v>
      </c>
      <c r="G59" s="114">
        <v>27</v>
      </c>
      <c r="H59" s="114">
        <v>18</v>
      </c>
      <c r="I59" s="140">
        <v>10</v>
      </c>
      <c r="J59" s="115">
        <v>0</v>
      </c>
      <c r="K59" s="116">
        <v>0</v>
      </c>
    </row>
    <row r="60" spans="1:11" ht="14.1" customHeight="1" x14ac:dyDescent="0.2">
      <c r="A60" s="306">
        <v>81</v>
      </c>
      <c r="B60" s="307" t="s">
        <v>289</v>
      </c>
      <c r="C60" s="308"/>
      <c r="D60" s="113">
        <v>7.2504182933630785</v>
      </c>
      <c r="E60" s="115">
        <v>130</v>
      </c>
      <c r="F60" s="114">
        <v>129</v>
      </c>
      <c r="G60" s="114">
        <v>143</v>
      </c>
      <c r="H60" s="114">
        <v>140</v>
      </c>
      <c r="I60" s="140">
        <v>128</v>
      </c>
      <c r="J60" s="115">
        <v>2</v>
      </c>
      <c r="K60" s="116">
        <v>1.5625</v>
      </c>
    </row>
    <row r="61" spans="1:11" ht="14.1" customHeight="1" x14ac:dyDescent="0.2">
      <c r="A61" s="306" t="s">
        <v>290</v>
      </c>
      <c r="B61" s="307" t="s">
        <v>291</v>
      </c>
      <c r="C61" s="308"/>
      <c r="D61" s="113">
        <v>2.2866703848298942</v>
      </c>
      <c r="E61" s="115">
        <v>41</v>
      </c>
      <c r="F61" s="114">
        <v>22</v>
      </c>
      <c r="G61" s="114">
        <v>55</v>
      </c>
      <c r="H61" s="114">
        <v>37</v>
      </c>
      <c r="I61" s="140">
        <v>47</v>
      </c>
      <c r="J61" s="115">
        <v>-6</v>
      </c>
      <c r="K61" s="116">
        <v>-12.76595744680851</v>
      </c>
    </row>
    <row r="62" spans="1:11" ht="14.1" customHeight="1" x14ac:dyDescent="0.2">
      <c r="A62" s="306" t="s">
        <v>292</v>
      </c>
      <c r="B62" s="307" t="s">
        <v>293</v>
      </c>
      <c r="C62" s="308"/>
      <c r="D62" s="113">
        <v>2.1751254880089235</v>
      </c>
      <c r="E62" s="115">
        <v>39</v>
      </c>
      <c r="F62" s="114">
        <v>79</v>
      </c>
      <c r="G62" s="114">
        <v>54</v>
      </c>
      <c r="H62" s="114">
        <v>62</v>
      </c>
      <c r="I62" s="140">
        <v>46</v>
      </c>
      <c r="J62" s="115">
        <v>-7</v>
      </c>
      <c r="K62" s="116">
        <v>-15.217391304347826</v>
      </c>
    </row>
    <row r="63" spans="1:11" ht="14.1" customHeight="1" x14ac:dyDescent="0.2">
      <c r="A63" s="306"/>
      <c r="B63" s="307" t="s">
        <v>294</v>
      </c>
      <c r="C63" s="308"/>
      <c r="D63" s="113">
        <v>1.7289459007250418</v>
      </c>
      <c r="E63" s="115">
        <v>31</v>
      </c>
      <c r="F63" s="114">
        <v>68</v>
      </c>
      <c r="G63" s="114">
        <v>40</v>
      </c>
      <c r="H63" s="114">
        <v>54</v>
      </c>
      <c r="I63" s="140">
        <v>42</v>
      </c>
      <c r="J63" s="115">
        <v>-11</v>
      </c>
      <c r="K63" s="116">
        <v>-26.19047619047619</v>
      </c>
    </row>
    <row r="64" spans="1:11" ht="14.1" customHeight="1" x14ac:dyDescent="0.2">
      <c r="A64" s="306" t="s">
        <v>295</v>
      </c>
      <c r="B64" s="307" t="s">
        <v>296</v>
      </c>
      <c r="C64" s="308"/>
      <c r="D64" s="113">
        <v>1.0596765197992193</v>
      </c>
      <c r="E64" s="115">
        <v>19</v>
      </c>
      <c r="F64" s="114">
        <v>9</v>
      </c>
      <c r="G64" s="114">
        <v>8</v>
      </c>
      <c r="H64" s="114">
        <v>16</v>
      </c>
      <c r="I64" s="140">
        <v>12</v>
      </c>
      <c r="J64" s="115">
        <v>7</v>
      </c>
      <c r="K64" s="116">
        <v>58.333333333333336</v>
      </c>
    </row>
    <row r="65" spans="1:11" ht="14.1" customHeight="1" x14ac:dyDescent="0.2">
      <c r="A65" s="306" t="s">
        <v>297</v>
      </c>
      <c r="B65" s="307" t="s">
        <v>298</v>
      </c>
      <c r="C65" s="308"/>
      <c r="D65" s="113">
        <v>0.94813162297824871</v>
      </c>
      <c r="E65" s="115">
        <v>17</v>
      </c>
      <c r="F65" s="114">
        <v>12</v>
      </c>
      <c r="G65" s="114">
        <v>18</v>
      </c>
      <c r="H65" s="114">
        <v>19</v>
      </c>
      <c r="I65" s="140">
        <v>14</v>
      </c>
      <c r="J65" s="115">
        <v>3</v>
      </c>
      <c r="K65" s="116">
        <v>21.428571428571427</v>
      </c>
    </row>
    <row r="66" spans="1:11" ht="14.1" customHeight="1" x14ac:dyDescent="0.2">
      <c r="A66" s="306">
        <v>82</v>
      </c>
      <c r="B66" s="307" t="s">
        <v>299</v>
      </c>
      <c r="C66" s="308"/>
      <c r="D66" s="113">
        <v>5.8003346346904632</v>
      </c>
      <c r="E66" s="115">
        <v>104</v>
      </c>
      <c r="F66" s="114">
        <v>128</v>
      </c>
      <c r="G66" s="114">
        <v>71</v>
      </c>
      <c r="H66" s="114">
        <v>115</v>
      </c>
      <c r="I66" s="140">
        <v>73</v>
      </c>
      <c r="J66" s="115">
        <v>31</v>
      </c>
      <c r="K66" s="116">
        <v>42.465753424657535</v>
      </c>
    </row>
    <row r="67" spans="1:11" ht="14.1" customHeight="1" x14ac:dyDescent="0.2">
      <c r="A67" s="306" t="s">
        <v>300</v>
      </c>
      <c r="B67" s="307" t="s">
        <v>301</v>
      </c>
      <c r="C67" s="308"/>
      <c r="D67" s="113">
        <v>4.3502509760178469</v>
      </c>
      <c r="E67" s="115">
        <v>78</v>
      </c>
      <c r="F67" s="114">
        <v>110</v>
      </c>
      <c r="G67" s="114">
        <v>42</v>
      </c>
      <c r="H67" s="114">
        <v>95</v>
      </c>
      <c r="I67" s="140">
        <v>36</v>
      </c>
      <c r="J67" s="115">
        <v>42</v>
      </c>
      <c r="K67" s="116">
        <v>116.66666666666667</v>
      </c>
    </row>
    <row r="68" spans="1:11" ht="14.1" customHeight="1" x14ac:dyDescent="0.2">
      <c r="A68" s="306" t="s">
        <v>302</v>
      </c>
      <c r="B68" s="307" t="s">
        <v>303</v>
      </c>
      <c r="C68" s="308"/>
      <c r="D68" s="113">
        <v>1.0596765197992193</v>
      </c>
      <c r="E68" s="115">
        <v>19</v>
      </c>
      <c r="F68" s="114">
        <v>16</v>
      </c>
      <c r="G68" s="114">
        <v>21</v>
      </c>
      <c r="H68" s="114">
        <v>13</v>
      </c>
      <c r="I68" s="140">
        <v>31</v>
      </c>
      <c r="J68" s="115">
        <v>-12</v>
      </c>
      <c r="K68" s="116">
        <v>-38.70967741935484</v>
      </c>
    </row>
    <row r="69" spans="1:11" ht="14.1" customHeight="1" x14ac:dyDescent="0.2">
      <c r="A69" s="306">
        <v>83</v>
      </c>
      <c r="B69" s="307" t="s">
        <v>304</v>
      </c>
      <c r="C69" s="308"/>
      <c r="D69" s="113">
        <v>6.9157836029001674</v>
      </c>
      <c r="E69" s="115">
        <v>124</v>
      </c>
      <c r="F69" s="114">
        <v>95</v>
      </c>
      <c r="G69" s="114">
        <v>326</v>
      </c>
      <c r="H69" s="114">
        <v>88</v>
      </c>
      <c r="I69" s="140">
        <v>128</v>
      </c>
      <c r="J69" s="115">
        <v>-4</v>
      </c>
      <c r="K69" s="116">
        <v>-3.125</v>
      </c>
    </row>
    <row r="70" spans="1:11" ht="14.1" customHeight="1" x14ac:dyDescent="0.2">
      <c r="A70" s="306" t="s">
        <v>305</v>
      </c>
      <c r="B70" s="307" t="s">
        <v>306</v>
      </c>
      <c r="C70" s="308"/>
      <c r="D70" s="113">
        <v>5.5214723926380369</v>
      </c>
      <c r="E70" s="115">
        <v>99</v>
      </c>
      <c r="F70" s="114">
        <v>76</v>
      </c>
      <c r="G70" s="114">
        <v>295</v>
      </c>
      <c r="H70" s="114">
        <v>59</v>
      </c>
      <c r="I70" s="140">
        <v>98</v>
      </c>
      <c r="J70" s="115">
        <v>1</v>
      </c>
      <c r="K70" s="116">
        <v>1.0204081632653061</v>
      </c>
    </row>
    <row r="71" spans="1:11" ht="14.1" customHeight="1" x14ac:dyDescent="0.2">
      <c r="A71" s="306"/>
      <c r="B71" s="307" t="s">
        <v>307</v>
      </c>
      <c r="C71" s="308"/>
      <c r="D71" s="113">
        <v>3.2905744562186281</v>
      </c>
      <c r="E71" s="115">
        <v>59</v>
      </c>
      <c r="F71" s="114">
        <v>42</v>
      </c>
      <c r="G71" s="114">
        <v>180</v>
      </c>
      <c r="H71" s="114">
        <v>30</v>
      </c>
      <c r="I71" s="140">
        <v>43</v>
      </c>
      <c r="J71" s="115">
        <v>16</v>
      </c>
      <c r="K71" s="116">
        <v>37.209302325581397</v>
      </c>
    </row>
    <row r="72" spans="1:11" ht="14.1" customHeight="1" x14ac:dyDescent="0.2">
      <c r="A72" s="306">
        <v>84</v>
      </c>
      <c r="B72" s="307" t="s">
        <v>308</v>
      </c>
      <c r="C72" s="308"/>
      <c r="D72" s="113">
        <v>0.94813162297824871</v>
      </c>
      <c r="E72" s="115">
        <v>17</v>
      </c>
      <c r="F72" s="114">
        <v>16</v>
      </c>
      <c r="G72" s="114">
        <v>28</v>
      </c>
      <c r="H72" s="114">
        <v>5</v>
      </c>
      <c r="I72" s="140">
        <v>12</v>
      </c>
      <c r="J72" s="115">
        <v>5</v>
      </c>
      <c r="K72" s="116">
        <v>41.666666666666664</v>
      </c>
    </row>
    <row r="73" spans="1:11" ht="14.1" customHeight="1" x14ac:dyDescent="0.2">
      <c r="A73" s="306" t="s">
        <v>309</v>
      </c>
      <c r="B73" s="307" t="s">
        <v>310</v>
      </c>
      <c r="C73" s="308"/>
      <c r="D73" s="113">
        <v>0.50195203569436697</v>
      </c>
      <c r="E73" s="115">
        <v>9</v>
      </c>
      <c r="F73" s="114">
        <v>8</v>
      </c>
      <c r="G73" s="114">
        <v>14</v>
      </c>
      <c r="H73" s="114" t="s">
        <v>513</v>
      </c>
      <c r="I73" s="140">
        <v>8</v>
      </c>
      <c r="J73" s="115">
        <v>1</v>
      </c>
      <c r="K73" s="116">
        <v>12.5</v>
      </c>
    </row>
    <row r="74" spans="1:11" ht="14.1" customHeight="1" x14ac:dyDescent="0.2">
      <c r="A74" s="306" t="s">
        <v>311</v>
      </c>
      <c r="B74" s="307" t="s">
        <v>312</v>
      </c>
      <c r="C74" s="308"/>
      <c r="D74" s="113">
        <v>0.16731734523145567</v>
      </c>
      <c r="E74" s="115">
        <v>3</v>
      </c>
      <c r="F74" s="114">
        <v>0</v>
      </c>
      <c r="G74" s="114">
        <v>4</v>
      </c>
      <c r="H74" s="114">
        <v>0</v>
      </c>
      <c r="I74" s="140" t="s">
        <v>513</v>
      </c>
      <c r="J74" s="115" t="s">
        <v>513</v>
      </c>
      <c r="K74" s="116" t="s">
        <v>513</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t="s">
        <v>513</v>
      </c>
      <c r="E76" s="115" t="s">
        <v>513</v>
      </c>
      <c r="F76" s="114">
        <v>3</v>
      </c>
      <c r="G76" s="114">
        <v>6</v>
      </c>
      <c r="H76" s="114" t="s">
        <v>513</v>
      </c>
      <c r="I76" s="140">
        <v>4</v>
      </c>
      <c r="J76" s="115" t="s">
        <v>513</v>
      </c>
      <c r="K76" s="116" t="s">
        <v>513</v>
      </c>
    </row>
    <row r="77" spans="1:11" ht="14.1" customHeight="1" x14ac:dyDescent="0.2">
      <c r="A77" s="306">
        <v>92</v>
      </c>
      <c r="B77" s="307" t="s">
        <v>316</v>
      </c>
      <c r="C77" s="308"/>
      <c r="D77" s="113">
        <v>0.44617958728388174</v>
      </c>
      <c r="E77" s="115">
        <v>8</v>
      </c>
      <c r="F77" s="114">
        <v>3</v>
      </c>
      <c r="G77" s="114">
        <v>4</v>
      </c>
      <c r="H77" s="114">
        <v>5</v>
      </c>
      <c r="I77" s="140">
        <v>4</v>
      </c>
      <c r="J77" s="115">
        <v>4</v>
      </c>
      <c r="K77" s="116">
        <v>100</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t="s">
        <v>513</v>
      </c>
      <c r="G79" s="114">
        <v>9</v>
      </c>
      <c r="H79" s="114" t="s">
        <v>513</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1896</v>
      </c>
      <c r="E11" s="114">
        <v>1542</v>
      </c>
      <c r="F11" s="114">
        <v>2003</v>
      </c>
      <c r="G11" s="114">
        <v>1706</v>
      </c>
      <c r="H11" s="140">
        <v>1897</v>
      </c>
      <c r="I11" s="115">
        <v>-1</v>
      </c>
      <c r="J11" s="116">
        <v>-5.2714812862414341E-2</v>
      </c>
    </row>
    <row r="12" spans="1:15" s="110" customFormat="1" ht="24.95" customHeight="1" x14ac:dyDescent="0.2">
      <c r="A12" s="193" t="s">
        <v>132</v>
      </c>
      <c r="B12" s="194" t="s">
        <v>133</v>
      </c>
      <c r="C12" s="113">
        <v>2.7426160337552741</v>
      </c>
      <c r="D12" s="115">
        <v>52</v>
      </c>
      <c r="E12" s="114">
        <v>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15.981012658227849</v>
      </c>
      <c r="D14" s="115">
        <v>303</v>
      </c>
      <c r="E14" s="114">
        <v>265</v>
      </c>
      <c r="F14" s="114">
        <v>269</v>
      </c>
      <c r="G14" s="114">
        <v>301</v>
      </c>
      <c r="H14" s="140">
        <v>362</v>
      </c>
      <c r="I14" s="115">
        <v>-59</v>
      </c>
      <c r="J14" s="116">
        <v>-16.298342541436465</v>
      </c>
      <c r="K14" s="110"/>
      <c r="L14" s="110"/>
      <c r="M14" s="110"/>
      <c r="N14" s="110"/>
      <c r="O14" s="110"/>
    </row>
    <row r="15" spans="1:15" s="110" customFormat="1" ht="24.95" customHeight="1" x14ac:dyDescent="0.2">
      <c r="A15" s="193" t="s">
        <v>216</v>
      </c>
      <c r="B15" s="199" t="s">
        <v>217</v>
      </c>
      <c r="C15" s="113">
        <v>6.4873417721518987</v>
      </c>
      <c r="D15" s="115">
        <v>123</v>
      </c>
      <c r="E15" s="114">
        <v>105</v>
      </c>
      <c r="F15" s="114">
        <v>96</v>
      </c>
      <c r="G15" s="114">
        <v>102</v>
      </c>
      <c r="H15" s="140">
        <v>98</v>
      </c>
      <c r="I15" s="115">
        <v>25</v>
      </c>
      <c r="J15" s="116">
        <v>25.510204081632654</v>
      </c>
    </row>
    <row r="16" spans="1:15" s="287" customFormat="1" ht="24.95" customHeight="1" x14ac:dyDescent="0.2">
      <c r="A16" s="193" t="s">
        <v>218</v>
      </c>
      <c r="B16" s="199" t="s">
        <v>141</v>
      </c>
      <c r="C16" s="113">
        <v>8.1751054852320681</v>
      </c>
      <c r="D16" s="115">
        <v>155</v>
      </c>
      <c r="E16" s="114">
        <v>137</v>
      </c>
      <c r="F16" s="114">
        <v>150</v>
      </c>
      <c r="G16" s="114">
        <v>178</v>
      </c>
      <c r="H16" s="140">
        <v>240</v>
      </c>
      <c r="I16" s="115">
        <v>-85</v>
      </c>
      <c r="J16" s="116">
        <v>-35.416666666666664</v>
      </c>
      <c r="K16" s="110"/>
      <c r="L16" s="110"/>
      <c r="M16" s="110"/>
      <c r="N16" s="110"/>
      <c r="O16" s="110"/>
    </row>
    <row r="17" spans="1:15" s="110" customFormat="1" ht="24.95" customHeight="1" x14ac:dyDescent="0.2">
      <c r="A17" s="193" t="s">
        <v>142</v>
      </c>
      <c r="B17" s="199" t="s">
        <v>220</v>
      </c>
      <c r="C17" s="113">
        <v>1.3185654008438819</v>
      </c>
      <c r="D17" s="115">
        <v>25</v>
      </c>
      <c r="E17" s="114">
        <v>23</v>
      </c>
      <c r="F17" s="114">
        <v>23</v>
      </c>
      <c r="G17" s="114">
        <v>21</v>
      </c>
      <c r="H17" s="140">
        <v>24</v>
      </c>
      <c r="I17" s="115">
        <v>1</v>
      </c>
      <c r="J17" s="116">
        <v>4.166666666666667</v>
      </c>
    </row>
    <row r="18" spans="1:15" s="287" customFormat="1" ht="24.95" customHeight="1" x14ac:dyDescent="0.2">
      <c r="A18" s="201" t="s">
        <v>144</v>
      </c>
      <c r="B18" s="202" t="s">
        <v>145</v>
      </c>
      <c r="C18" s="113" t="s">
        <v>513</v>
      </c>
      <c r="D18" s="115" t="s">
        <v>513</v>
      </c>
      <c r="E18" s="114" t="s">
        <v>513</v>
      </c>
      <c r="F18" s="114">
        <v>108</v>
      </c>
      <c r="G18" s="114">
        <v>112</v>
      </c>
      <c r="H18" s="140">
        <v>112</v>
      </c>
      <c r="I18" s="115" t="s">
        <v>513</v>
      </c>
      <c r="J18" s="116" t="s">
        <v>513</v>
      </c>
      <c r="K18" s="110"/>
      <c r="L18" s="110"/>
      <c r="M18" s="110"/>
      <c r="N18" s="110"/>
      <c r="O18" s="110"/>
    </row>
    <row r="19" spans="1:15" s="110" customFormat="1" ht="24.95" customHeight="1" x14ac:dyDescent="0.2">
      <c r="A19" s="193" t="s">
        <v>146</v>
      </c>
      <c r="B19" s="199" t="s">
        <v>147</v>
      </c>
      <c r="C19" s="113">
        <v>14.029535864978904</v>
      </c>
      <c r="D19" s="115">
        <v>266</v>
      </c>
      <c r="E19" s="114">
        <v>205</v>
      </c>
      <c r="F19" s="114">
        <v>323</v>
      </c>
      <c r="G19" s="114">
        <v>250</v>
      </c>
      <c r="H19" s="140">
        <v>325</v>
      </c>
      <c r="I19" s="115">
        <v>-59</v>
      </c>
      <c r="J19" s="116">
        <v>-18.153846153846153</v>
      </c>
    </row>
    <row r="20" spans="1:15" s="287" customFormat="1" ht="24.95" customHeight="1" x14ac:dyDescent="0.2">
      <c r="A20" s="193" t="s">
        <v>148</v>
      </c>
      <c r="B20" s="199" t="s">
        <v>149</v>
      </c>
      <c r="C20" s="113">
        <v>4.4303797468354427</v>
      </c>
      <c r="D20" s="115">
        <v>84</v>
      </c>
      <c r="E20" s="114">
        <v>61</v>
      </c>
      <c r="F20" s="114">
        <v>77</v>
      </c>
      <c r="G20" s="114">
        <v>64</v>
      </c>
      <c r="H20" s="140">
        <v>79</v>
      </c>
      <c r="I20" s="115">
        <v>5</v>
      </c>
      <c r="J20" s="116">
        <v>6.3291139240506329</v>
      </c>
      <c r="K20" s="110"/>
      <c r="L20" s="110"/>
      <c r="M20" s="110"/>
      <c r="N20" s="110"/>
      <c r="O20" s="110"/>
    </row>
    <row r="21" spans="1:15" s="110" customFormat="1" ht="24.95" customHeight="1" x14ac:dyDescent="0.2">
      <c r="A21" s="201" t="s">
        <v>150</v>
      </c>
      <c r="B21" s="202" t="s">
        <v>151</v>
      </c>
      <c r="C21" s="113">
        <v>7.5421940928270041</v>
      </c>
      <c r="D21" s="115">
        <v>143</v>
      </c>
      <c r="E21" s="114">
        <v>163</v>
      </c>
      <c r="F21" s="114">
        <v>179</v>
      </c>
      <c r="G21" s="114">
        <v>158</v>
      </c>
      <c r="H21" s="140">
        <v>167</v>
      </c>
      <c r="I21" s="115">
        <v>-24</v>
      </c>
      <c r="J21" s="116">
        <v>-14.37125748502994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1.9514767932489452</v>
      </c>
      <c r="D23" s="115">
        <v>37</v>
      </c>
      <c r="E23" s="114" t="s">
        <v>513</v>
      </c>
      <c r="F23" s="114">
        <v>190</v>
      </c>
      <c r="G23" s="114">
        <v>21</v>
      </c>
      <c r="H23" s="140">
        <v>23</v>
      </c>
      <c r="I23" s="115">
        <v>14</v>
      </c>
      <c r="J23" s="116">
        <v>60.869565217391305</v>
      </c>
    </row>
    <row r="24" spans="1:15" s="110" customFormat="1" ht="24.95" customHeight="1" x14ac:dyDescent="0.2">
      <c r="A24" s="193" t="s">
        <v>156</v>
      </c>
      <c r="B24" s="199" t="s">
        <v>221</v>
      </c>
      <c r="C24" s="113">
        <v>5.4324894514767932</v>
      </c>
      <c r="D24" s="115">
        <v>103</v>
      </c>
      <c r="E24" s="114">
        <v>92</v>
      </c>
      <c r="F24" s="114">
        <v>82</v>
      </c>
      <c r="G24" s="114">
        <v>96</v>
      </c>
      <c r="H24" s="140">
        <v>86</v>
      </c>
      <c r="I24" s="115">
        <v>17</v>
      </c>
      <c r="J24" s="116">
        <v>19.767441860465116</v>
      </c>
    </row>
    <row r="25" spans="1:15" s="110" customFormat="1" ht="24.95" customHeight="1" x14ac:dyDescent="0.2">
      <c r="A25" s="193" t="s">
        <v>222</v>
      </c>
      <c r="B25" s="204" t="s">
        <v>159</v>
      </c>
      <c r="C25" s="113">
        <v>2.6898734177215191</v>
      </c>
      <c r="D25" s="115">
        <v>51</v>
      </c>
      <c r="E25" s="114">
        <v>45</v>
      </c>
      <c r="F25" s="114">
        <v>53</v>
      </c>
      <c r="G25" s="114">
        <v>40</v>
      </c>
      <c r="H25" s="140">
        <v>50</v>
      </c>
      <c r="I25" s="115">
        <v>1</v>
      </c>
      <c r="J25" s="116">
        <v>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3.3227848101265822</v>
      </c>
      <c r="D27" s="115">
        <v>63</v>
      </c>
      <c r="E27" s="114">
        <v>24</v>
      </c>
      <c r="F27" s="114">
        <v>51</v>
      </c>
      <c r="G27" s="114">
        <v>53</v>
      </c>
      <c r="H27" s="140">
        <v>56</v>
      </c>
      <c r="I27" s="115">
        <v>7</v>
      </c>
      <c r="J27" s="116">
        <v>12.5</v>
      </c>
    </row>
    <row r="28" spans="1:15" s="110" customFormat="1" ht="24.95" customHeight="1" x14ac:dyDescent="0.2">
      <c r="A28" s="193" t="s">
        <v>163</v>
      </c>
      <c r="B28" s="199" t="s">
        <v>164</v>
      </c>
      <c r="C28" s="113">
        <v>1.7932489451476794</v>
      </c>
      <c r="D28" s="115">
        <v>34</v>
      </c>
      <c r="E28" s="114">
        <v>21</v>
      </c>
      <c r="F28" s="114">
        <v>55</v>
      </c>
      <c r="G28" s="114">
        <v>28</v>
      </c>
      <c r="H28" s="140">
        <v>34</v>
      </c>
      <c r="I28" s="115">
        <v>0</v>
      </c>
      <c r="J28" s="116">
        <v>0</v>
      </c>
    </row>
    <row r="29" spans="1:15" s="110" customFormat="1" ht="24.95" customHeight="1" x14ac:dyDescent="0.2">
      <c r="A29" s="193">
        <v>86</v>
      </c>
      <c r="B29" s="199" t="s">
        <v>165</v>
      </c>
      <c r="C29" s="113">
        <v>5.2215189873417724</v>
      </c>
      <c r="D29" s="115">
        <v>99</v>
      </c>
      <c r="E29" s="114">
        <v>97</v>
      </c>
      <c r="F29" s="114">
        <v>82</v>
      </c>
      <c r="G29" s="114">
        <v>94</v>
      </c>
      <c r="H29" s="140">
        <v>69</v>
      </c>
      <c r="I29" s="115">
        <v>30</v>
      </c>
      <c r="J29" s="116">
        <v>43.478260869565219</v>
      </c>
    </row>
    <row r="30" spans="1:15" s="110" customFormat="1" ht="24.95" customHeight="1" x14ac:dyDescent="0.2">
      <c r="A30" s="193">
        <v>87.88</v>
      </c>
      <c r="B30" s="204" t="s">
        <v>166</v>
      </c>
      <c r="C30" s="113">
        <v>10.443037974683545</v>
      </c>
      <c r="D30" s="115">
        <v>198</v>
      </c>
      <c r="E30" s="114">
        <v>201</v>
      </c>
      <c r="F30" s="114">
        <v>264</v>
      </c>
      <c r="G30" s="114">
        <v>234</v>
      </c>
      <c r="H30" s="140">
        <v>296</v>
      </c>
      <c r="I30" s="115">
        <v>-98</v>
      </c>
      <c r="J30" s="116">
        <v>-33.108108108108105</v>
      </c>
    </row>
    <row r="31" spans="1:15" s="110" customFormat="1" ht="24.95" customHeight="1" x14ac:dyDescent="0.2">
      <c r="A31" s="193" t="s">
        <v>167</v>
      </c>
      <c r="B31" s="199" t="s">
        <v>168</v>
      </c>
      <c r="C31" s="113">
        <v>3.111814345991561</v>
      </c>
      <c r="D31" s="115">
        <v>59</v>
      </c>
      <c r="E31" s="114">
        <v>60</v>
      </c>
      <c r="F31" s="114">
        <v>56</v>
      </c>
      <c r="G31" s="114">
        <v>64</v>
      </c>
      <c r="H31" s="140">
        <v>56</v>
      </c>
      <c r="I31" s="115">
        <v>3</v>
      </c>
      <c r="J31" s="116">
        <v>5.3571428571428568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2.7426160337552741</v>
      </c>
      <c r="D34" s="115">
        <v>52</v>
      </c>
      <c r="E34" s="114">
        <v>13</v>
      </c>
      <c r="F34" s="114" t="s">
        <v>513</v>
      </c>
      <c r="G34" s="114" t="s">
        <v>513</v>
      </c>
      <c r="H34" s="140" t="s">
        <v>513</v>
      </c>
      <c r="I34" s="115" t="s">
        <v>513</v>
      </c>
      <c r="J34" s="116" t="s">
        <v>513</v>
      </c>
    </row>
    <row r="35" spans="1:10" s="110" customFormat="1" ht="24.95" customHeight="1" x14ac:dyDescent="0.2">
      <c r="A35" s="292" t="s">
        <v>171</v>
      </c>
      <c r="B35" s="293" t="s">
        <v>172</v>
      </c>
      <c r="C35" s="113">
        <v>27.900843881856542</v>
      </c>
      <c r="D35" s="115">
        <v>529</v>
      </c>
      <c r="E35" s="114">
        <v>374</v>
      </c>
      <c r="F35" s="114" t="s">
        <v>513</v>
      </c>
      <c r="G35" s="114" t="s">
        <v>513</v>
      </c>
      <c r="H35" s="140" t="s">
        <v>513</v>
      </c>
      <c r="I35" s="115" t="s">
        <v>513</v>
      </c>
      <c r="J35" s="116" t="s">
        <v>513</v>
      </c>
    </row>
    <row r="36" spans="1:10" s="110" customFormat="1" ht="24.95" customHeight="1" x14ac:dyDescent="0.2">
      <c r="A36" s="294" t="s">
        <v>173</v>
      </c>
      <c r="B36" s="295" t="s">
        <v>174</v>
      </c>
      <c r="C36" s="125">
        <v>69.356540084388186</v>
      </c>
      <c r="D36" s="143">
        <v>1315</v>
      </c>
      <c r="E36" s="144">
        <v>1155</v>
      </c>
      <c r="F36" s="144">
        <v>1596</v>
      </c>
      <c r="G36" s="144">
        <v>1267</v>
      </c>
      <c r="H36" s="145">
        <v>1390</v>
      </c>
      <c r="I36" s="143">
        <v>-75</v>
      </c>
      <c r="J36" s="146">
        <v>-5.3956834532374103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1896</v>
      </c>
      <c r="F11" s="264">
        <v>1542</v>
      </c>
      <c r="G11" s="264">
        <v>2003</v>
      </c>
      <c r="H11" s="264">
        <v>1706</v>
      </c>
      <c r="I11" s="265">
        <v>1897</v>
      </c>
      <c r="J11" s="263">
        <v>-1</v>
      </c>
      <c r="K11" s="266">
        <v>-5.2714812862414341E-2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28.744725738396625</v>
      </c>
      <c r="E13" s="115">
        <v>545</v>
      </c>
      <c r="F13" s="114">
        <v>533</v>
      </c>
      <c r="G13" s="114">
        <v>556</v>
      </c>
      <c r="H13" s="114">
        <v>481</v>
      </c>
      <c r="I13" s="140">
        <v>501</v>
      </c>
      <c r="J13" s="115">
        <v>44</v>
      </c>
      <c r="K13" s="116">
        <v>8.7824351297405183</v>
      </c>
    </row>
    <row r="14" spans="1:17" ht="15.95" customHeight="1" x14ac:dyDescent="0.2">
      <c r="A14" s="306" t="s">
        <v>230</v>
      </c>
      <c r="B14" s="307"/>
      <c r="C14" s="308"/>
      <c r="D14" s="113">
        <v>60.548523206751057</v>
      </c>
      <c r="E14" s="115">
        <v>1148</v>
      </c>
      <c r="F14" s="114">
        <v>858</v>
      </c>
      <c r="G14" s="114">
        <v>1228</v>
      </c>
      <c r="H14" s="114">
        <v>1049</v>
      </c>
      <c r="I14" s="140">
        <v>1118</v>
      </c>
      <c r="J14" s="115">
        <v>30</v>
      </c>
      <c r="K14" s="116">
        <v>2.6833631484794274</v>
      </c>
    </row>
    <row r="15" spans="1:17" ht="15.95" customHeight="1" x14ac:dyDescent="0.2">
      <c r="A15" s="306" t="s">
        <v>231</v>
      </c>
      <c r="B15" s="307"/>
      <c r="C15" s="308"/>
      <c r="D15" s="113">
        <v>5.4852320675105481</v>
      </c>
      <c r="E15" s="115">
        <v>104</v>
      </c>
      <c r="F15" s="114">
        <v>77</v>
      </c>
      <c r="G15" s="114">
        <v>104</v>
      </c>
      <c r="H15" s="114">
        <v>99</v>
      </c>
      <c r="I15" s="140">
        <v>171</v>
      </c>
      <c r="J15" s="115">
        <v>-67</v>
      </c>
      <c r="K15" s="116">
        <v>-39.1812865497076</v>
      </c>
    </row>
    <row r="16" spans="1:17" ht="15.95" customHeight="1" x14ac:dyDescent="0.2">
      <c r="A16" s="306" t="s">
        <v>232</v>
      </c>
      <c r="B16" s="307"/>
      <c r="C16" s="308"/>
      <c r="D16" s="113">
        <v>5.2215189873417724</v>
      </c>
      <c r="E16" s="115">
        <v>99</v>
      </c>
      <c r="F16" s="114">
        <v>74</v>
      </c>
      <c r="G16" s="114">
        <v>115</v>
      </c>
      <c r="H16" s="114">
        <v>77</v>
      </c>
      <c r="I16" s="140">
        <v>107</v>
      </c>
      <c r="J16" s="115">
        <v>-8</v>
      </c>
      <c r="K16" s="116">
        <v>-7.4766355140186915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2.4789029535864979</v>
      </c>
      <c r="E18" s="115">
        <v>47</v>
      </c>
      <c r="F18" s="114">
        <v>19</v>
      </c>
      <c r="G18" s="114">
        <v>33</v>
      </c>
      <c r="H18" s="114">
        <v>25</v>
      </c>
      <c r="I18" s="140">
        <v>90</v>
      </c>
      <c r="J18" s="115">
        <v>-43</v>
      </c>
      <c r="K18" s="116">
        <v>-47.777777777777779</v>
      </c>
    </row>
    <row r="19" spans="1:11" ht="14.1" customHeight="1" x14ac:dyDescent="0.2">
      <c r="A19" s="306" t="s">
        <v>235</v>
      </c>
      <c r="B19" s="307" t="s">
        <v>236</v>
      </c>
      <c r="C19" s="308"/>
      <c r="D19" s="113">
        <v>0.47468354430379744</v>
      </c>
      <c r="E19" s="115">
        <v>9</v>
      </c>
      <c r="F19" s="114">
        <v>9</v>
      </c>
      <c r="G19" s="114">
        <v>10</v>
      </c>
      <c r="H19" s="114">
        <v>6</v>
      </c>
      <c r="I19" s="140">
        <v>4</v>
      </c>
      <c r="J19" s="115">
        <v>5</v>
      </c>
      <c r="K19" s="116">
        <v>125</v>
      </c>
    </row>
    <row r="20" spans="1:11" ht="14.1" customHeight="1" x14ac:dyDescent="0.2">
      <c r="A20" s="306">
        <v>12</v>
      </c>
      <c r="B20" s="307" t="s">
        <v>237</v>
      </c>
      <c r="C20" s="308"/>
      <c r="D20" s="113">
        <v>0.52742616033755274</v>
      </c>
      <c r="E20" s="115">
        <v>10</v>
      </c>
      <c r="F20" s="114">
        <v>11</v>
      </c>
      <c r="G20" s="114">
        <v>32</v>
      </c>
      <c r="H20" s="114">
        <v>8</v>
      </c>
      <c r="I20" s="140">
        <v>20</v>
      </c>
      <c r="J20" s="115">
        <v>-10</v>
      </c>
      <c r="K20" s="116">
        <v>-50</v>
      </c>
    </row>
    <row r="21" spans="1:11" ht="14.1" customHeight="1" x14ac:dyDescent="0.2">
      <c r="A21" s="306">
        <v>21</v>
      </c>
      <c r="B21" s="307" t="s">
        <v>238</v>
      </c>
      <c r="C21" s="308"/>
      <c r="D21" s="113" t="s">
        <v>513</v>
      </c>
      <c r="E21" s="115" t="s">
        <v>513</v>
      </c>
      <c r="F21" s="114">
        <v>7</v>
      </c>
      <c r="G21" s="114" t="s">
        <v>513</v>
      </c>
      <c r="H21" s="114">
        <v>6</v>
      </c>
      <c r="I21" s="140" t="s">
        <v>513</v>
      </c>
      <c r="J21" s="115" t="s">
        <v>513</v>
      </c>
      <c r="K21" s="116" t="s">
        <v>513</v>
      </c>
    </row>
    <row r="22" spans="1:11" ht="14.1" customHeight="1" x14ac:dyDescent="0.2">
      <c r="A22" s="306">
        <v>22</v>
      </c>
      <c r="B22" s="307" t="s">
        <v>239</v>
      </c>
      <c r="C22" s="308"/>
      <c r="D22" s="113">
        <v>1.1603375527426161</v>
      </c>
      <c r="E22" s="115">
        <v>22</v>
      </c>
      <c r="F22" s="114">
        <v>36</v>
      </c>
      <c r="G22" s="114">
        <v>39</v>
      </c>
      <c r="H22" s="114">
        <v>34</v>
      </c>
      <c r="I22" s="140">
        <v>36</v>
      </c>
      <c r="J22" s="115">
        <v>-14</v>
      </c>
      <c r="K22" s="116">
        <v>-38.888888888888886</v>
      </c>
    </row>
    <row r="23" spans="1:11" ht="14.1" customHeight="1" x14ac:dyDescent="0.2">
      <c r="A23" s="306">
        <v>23</v>
      </c>
      <c r="B23" s="307" t="s">
        <v>240</v>
      </c>
      <c r="C23" s="308"/>
      <c r="D23" s="113">
        <v>0.26371308016877637</v>
      </c>
      <c r="E23" s="115">
        <v>5</v>
      </c>
      <c r="F23" s="114">
        <v>3</v>
      </c>
      <c r="G23" s="114">
        <v>3</v>
      </c>
      <c r="H23" s="114">
        <v>3</v>
      </c>
      <c r="I23" s="140">
        <v>4</v>
      </c>
      <c r="J23" s="115">
        <v>1</v>
      </c>
      <c r="K23" s="116">
        <v>25</v>
      </c>
    </row>
    <row r="24" spans="1:11" ht="14.1" customHeight="1" x14ac:dyDescent="0.2">
      <c r="A24" s="306">
        <v>24</v>
      </c>
      <c r="B24" s="307" t="s">
        <v>241</v>
      </c>
      <c r="C24" s="308"/>
      <c r="D24" s="113">
        <v>9.651898734177216</v>
      </c>
      <c r="E24" s="115">
        <v>183</v>
      </c>
      <c r="F24" s="114">
        <v>147</v>
      </c>
      <c r="G24" s="114">
        <v>143</v>
      </c>
      <c r="H24" s="114">
        <v>147</v>
      </c>
      <c r="I24" s="140">
        <v>180</v>
      </c>
      <c r="J24" s="115">
        <v>3</v>
      </c>
      <c r="K24" s="116">
        <v>1.6666666666666667</v>
      </c>
    </row>
    <row r="25" spans="1:11" ht="14.1" customHeight="1" x14ac:dyDescent="0.2">
      <c r="A25" s="306">
        <v>25</v>
      </c>
      <c r="B25" s="307" t="s">
        <v>242</v>
      </c>
      <c r="C25" s="308"/>
      <c r="D25" s="113">
        <v>4.7468354430379751</v>
      </c>
      <c r="E25" s="115">
        <v>90</v>
      </c>
      <c r="F25" s="114">
        <v>58</v>
      </c>
      <c r="G25" s="114">
        <v>77</v>
      </c>
      <c r="H25" s="114">
        <v>107</v>
      </c>
      <c r="I25" s="140">
        <v>101</v>
      </c>
      <c r="J25" s="115">
        <v>-11</v>
      </c>
      <c r="K25" s="116">
        <v>-10.891089108910892</v>
      </c>
    </row>
    <row r="26" spans="1:11" ht="14.1" customHeight="1" x14ac:dyDescent="0.2">
      <c r="A26" s="306">
        <v>26</v>
      </c>
      <c r="B26" s="307" t="s">
        <v>243</v>
      </c>
      <c r="C26" s="308"/>
      <c r="D26" s="113">
        <v>6.2763713080168779</v>
      </c>
      <c r="E26" s="115">
        <v>119</v>
      </c>
      <c r="F26" s="114">
        <v>31</v>
      </c>
      <c r="G26" s="114">
        <v>41</v>
      </c>
      <c r="H26" s="114">
        <v>43</v>
      </c>
      <c r="I26" s="140">
        <v>38</v>
      </c>
      <c r="J26" s="115">
        <v>81</v>
      </c>
      <c r="K26" s="116">
        <v>213.15789473684211</v>
      </c>
    </row>
    <row r="27" spans="1:11" ht="14.1" customHeight="1" x14ac:dyDescent="0.2">
      <c r="A27" s="306">
        <v>27</v>
      </c>
      <c r="B27" s="307" t="s">
        <v>244</v>
      </c>
      <c r="C27" s="308"/>
      <c r="D27" s="113">
        <v>1.5822784810126582</v>
      </c>
      <c r="E27" s="115">
        <v>30</v>
      </c>
      <c r="F27" s="114">
        <v>15</v>
      </c>
      <c r="G27" s="114">
        <v>21</v>
      </c>
      <c r="H27" s="114">
        <v>27</v>
      </c>
      <c r="I27" s="140">
        <v>38</v>
      </c>
      <c r="J27" s="115">
        <v>-8</v>
      </c>
      <c r="K27" s="116">
        <v>-21.05263157894737</v>
      </c>
    </row>
    <row r="28" spans="1:11" ht="14.1" customHeight="1" x14ac:dyDescent="0.2">
      <c r="A28" s="306">
        <v>28</v>
      </c>
      <c r="B28" s="307" t="s">
        <v>245</v>
      </c>
      <c r="C28" s="308"/>
      <c r="D28" s="113">
        <v>0</v>
      </c>
      <c r="E28" s="115">
        <v>0</v>
      </c>
      <c r="F28" s="114">
        <v>5</v>
      </c>
      <c r="G28" s="114">
        <v>3</v>
      </c>
      <c r="H28" s="114">
        <v>3</v>
      </c>
      <c r="I28" s="140">
        <v>3</v>
      </c>
      <c r="J28" s="115">
        <v>-3</v>
      </c>
      <c r="K28" s="116">
        <v>-100</v>
      </c>
    </row>
    <row r="29" spans="1:11" ht="14.1" customHeight="1" x14ac:dyDescent="0.2">
      <c r="A29" s="306">
        <v>29</v>
      </c>
      <c r="B29" s="307" t="s">
        <v>246</v>
      </c>
      <c r="C29" s="308"/>
      <c r="D29" s="113">
        <v>6.1708860759493671</v>
      </c>
      <c r="E29" s="115">
        <v>117</v>
      </c>
      <c r="F29" s="114">
        <v>124</v>
      </c>
      <c r="G29" s="114">
        <v>123</v>
      </c>
      <c r="H29" s="114">
        <v>106</v>
      </c>
      <c r="I29" s="140">
        <v>115</v>
      </c>
      <c r="J29" s="115">
        <v>2</v>
      </c>
      <c r="K29" s="116">
        <v>1.7391304347826086</v>
      </c>
    </row>
    <row r="30" spans="1:11" ht="14.1" customHeight="1" x14ac:dyDescent="0.2">
      <c r="A30" s="306" t="s">
        <v>247</v>
      </c>
      <c r="B30" s="307" t="s">
        <v>248</v>
      </c>
      <c r="C30" s="308"/>
      <c r="D30" s="113">
        <v>3.428270042194093</v>
      </c>
      <c r="E30" s="115">
        <v>65</v>
      </c>
      <c r="F30" s="114">
        <v>64</v>
      </c>
      <c r="G30" s="114">
        <v>56</v>
      </c>
      <c r="H30" s="114">
        <v>41</v>
      </c>
      <c r="I30" s="140">
        <v>51</v>
      </c>
      <c r="J30" s="115">
        <v>14</v>
      </c>
      <c r="K30" s="116">
        <v>27.450980392156861</v>
      </c>
    </row>
    <row r="31" spans="1:11" ht="14.1" customHeight="1" x14ac:dyDescent="0.2">
      <c r="A31" s="306" t="s">
        <v>249</v>
      </c>
      <c r="B31" s="307" t="s">
        <v>250</v>
      </c>
      <c r="C31" s="308"/>
      <c r="D31" s="113">
        <v>2.7426160337552741</v>
      </c>
      <c r="E31" s="115">
        <v>52</v>
      </c>
      <c r="F31" s="114">
        <v>60</v>
      </c>
      <c r="G31" s="114">
        <v>67</v>
      </c>
      <c r="H31" s="114">
        <v>65</v>
      </c>
      <c r="I31" s="140">
        <v>64</v>
      </c>
      <c r="J31" s="115">
        <v>-12</v>
      </c>
      <c r="K31" s="116">
        <v>-18.75</v>
      </c>
    </row>
    <row r="32" spans="1:11" ht="14.1" customHeight="1" x14ac:dyDescent="0.2">
      <c r="A32" s="306">
        <v>31</v>
      </c>
      <c r="B32" s="307" t="s">
        <v>251</v>
      </c>
      <c r="C32" s="308"/>
      <c r="D32" s="113">
        <v>0.31645569620253167</v>
      </c>
      <c r="E32" s="115">
        <v>6</v>
      </c>
      <c r="F32" s="114">
        <v>6</v>
      </c>
      <c r="G32" s="114">
        <v>8</v>
      </c>
      <c r="H32" s="114">
        <v>3</v>
      </c>
      <c r="I32" s="140">
        <v>9</v>
      </c>
      <c r="J32" s="115">
        <v>-3</v>
      </c>
      <c r="K32" s="116">
        <v>-33.333333333333336</v>
      </c>
    </row>
    <row r="33" spans="1:11" ht="14.1" customHeight="1" x14ac:dyDescent="0.2">
      <c r="A33" s="306">
        <v>32</v>
      </c>
      <c r="B33" s="307" t="s">
        <v>252</v>
      </c>
      <c r="C33" s="308"/>
      <c r="D33" s="113">
        <v>2.9008438818565403</v>
      </c>
      <c r="E33" s="115">
        <v>55</v>
      </c>
      <c r="F33" s="114">
        <v>41</v>
      </c>
      <c r="G33" s="114">
        <v>46</v>
      </c>
      <c r="H33" s="114">
        <v>35</v>
      </c>
      <c r="I33" s="140">
        <v>40</v>
      </c>
      <c r="J33" s="115">
        <v>15</v>
      </c>
      <c r="K33" s="116">
        <v>37.5</v>
      </c>
    </row>
    <row r="34" spans="1:11" ht="14.1" customHeight="1" x14ac:dyDescent="0.2">
      <c r="A34" s="306">
        <v>33</v>
      </c>
      <c r="B34" s="307" t="s">
        <v>253</v>
      </c>
      <c r="C34" s="308"/>
      <c r="D34" s="113">
        <v>1.4240506329113924</v>
      </c>
      <c r="E34" s="115">
        <v>27</v>
      </c>
      <c r="F34" s="114">
        <v>39</v>
      </c>
      <c r="G34" s="114">
        <v>25</v>
      </c>
      <c r="H34" s="114">
        <v>25</v>
      </c>
      <c r="I34" s="140">
        <v>20</v>
      </c>
      <c r="J34" s="115">
        <v>7</v>
      </c>
      <c r="K34" s="116">
        <v>35</v>
      </c>
    </row>
    <row r="35" spans="1:11" ht="14.1" customHeight="1" x14ac:dyDescent="0.2">
      <c r="A35" s="306">
        <v>34</v>
      </c>
      <c r="B35" s="307" t="s">
        <v>254</v>
      </c>
      <c r="C35" s="308"/>
      <c r="D35" s="113">
        <v>2.2679324894514767</v>
      </c>
      <c r="E35" s="115">
        <v>43</v>
      </c>
      <c r="F35" s="114">
        <v>30</v>
      </c>
      <c r="G35" s="114">
        <v>26</v>
      </c>
      <c r="H35" s="114">
        <v>45</v>
      </c>
      <c r="I35" s="140">
        <v>50</v>
      </c>
      <c r="J35" s="115">
        <v>-7</v>
      </c>
      <c r="K35" s="116">
        <v>-14</v>
      </c>
    </row>
    <row r="36" spans="1:11" ht="14.1" customHeight="1" x14ac:dyDescent="0.2">
      <c r="A36" s="306">
        <v>41</v>
      </c>
      <c r="B36" s="307" t="s">
        <v>255</v>
      </c>
      <c r="C36" s="308"/>
      <c r="D36" s="113">
        <v>1.529535864978903</v>
      </c>
      <c r="E36" s="115">
        <v>29</v>
      </c>
      <c r="F36" s="114">
        <v>22</v>
      </c>
      <c r="G36" s="114">
        <v>29</v>
      </c>
      <c r="H36" s="114">
        <v>19</v>
      </c>
      <c r="I36" s="140">
        <v>20</v>
      </c>
      <c r="J36" s="115">
        <v>9</v>
      </c>
      <c r="K36" s="116">
        <v>45</v>
      </c>
    </row>
    <row r="37" spans="1:11" ht="14.1" customHeight="1" x14ac:dyDescent="0.2">
      <c r="A37" s="306">
        <v>42</v>
      </c>
      <c r="B37" s="307" t="s">
        <v>256</v>
      </c>
      <c r="C37" s="308"/>
      <c r="D37" s="113" t="s">
        <v>513</v>
      </c>
      <c r="E37" s="115" t="s">
        <v>513</v>
      </c>
      <c r="F37" s="114" t="s">
        <v>513</v>
      </c>
      <c r="G37" s="114">
        <v>5</v>
      </c>
      <c r="H37" s="114">
        <v>3</v>
      </c>
      <c r="I37" s="140" t="s">
        <v>513</v>
      </c>
      <c r="J37" s="115" t="s">
        <v>513</v>
      </c>
      <c r="K37" s="116" t="s">
        <v>513</v>
      </c>
    </row>
    <row r="38" spans="1:11" ht="14.1" customHeight="1" x14ac:dyDescent="0.2">
      <c r="A38" s="306">
        <v>43</v>
      </c>
      <c r="B38" s="307" t="s">
        <v>257</v>
      </c>
      <c r="C38" s="308"/>
      <c r="D38" s="113">
        <v>0.8966244725738397</v>
      </c>
      <c r="E38" s="115">
        <v>17</v>
      </c>
      <c r="F38" s="114">
        <v>28</v>
      </c>
      <c r="G38" s="114">
        <v>19</v>
      </c>
      <c r="H38" s="114">
        <v>12</v>
      </c>
      <c r="I38" s="140">
        <v>24</v>
      </c>
      <c r="J38" s="115">
        <v>-7</v>
      </c>
      <c r="K38" s="116">
        <v>-29.166666666666668</v>
      </c>
    </row>
    <row r="39" spans="1:11" ht="14.1" customHeight="1" x14ac:dyDescent="0.2">
      <c r="A39" s="306">
        <v>51</v>
      </c>
      <c r="B39" s="307" t="s">
        <v>258</v>
      </c>
      <c r="C39" s="308"/>
      <c r="D39" s="113">
        <v>5.9599156118143464</v>
      </c>
      <c r="E39" s="115">
        <v>113</v>
      </c>
      <c r="F39" s="114">
        <v>103</v>
      </c>
      <c r="G39" s="114">
        <v>133</v>
      </c>
      <c r="H39" s="114">
        <v>104</v>
      </c>
      <c r="I39" s="140">
        <v>108</v>
      </c>
      <c r="J39" s="115">
        <v>5</v>
      </c>
      <c r="K39" s="116">
        <v>4.6296296296296298</v>
      </c>
    </row>
    <row r="40" spans="1:11" ht="14.1" customHeight="1" x14ac:dyDescent="0.2">
      <c r="A40" s="306" t="s">
        <v>259</v>
      </c>
      <c r="B40" s="307" t="s">
        <v>260</v>
      </c>
      <c r="C40" s="308"/>
      <c r="D40" s="113">
        <v>5.6434599156118139</v>
      </c>
      <c r="E40" s="115">
        <v>107</v>
      </c>
      <c r="F40" s="114">
        <v>92</v>
      </c>
      <c r="G40" s="114">
        <v>128</v>
      </c>
      <c r="H40" s="114">
        <v>102</v>
      </c>
      <c r="I40" s="140">
        <v>101</v>
      </c>
      <c r="J40" s="115">
        <v>6</v>
      </c>
      <c r="K40" s="116">
        <v>5.9405940594059405</v>
      </c>
    </row>
    <row r="41" spans="1:11" ht="14.1" customHeight="1" x14ac:dyDescent="0.2">
      <c r="A41" s="306"/>
      <c r="B41" s="307" t="s">
        <v>261</v>
      </c>
      <c r="C41" s="308"/>
      <c r="D41" s="113">
        <v>4.4303797468354427</v>
      </c>
      <c r="E41" s="115">
        <v>84</v>
      </c>
      <c r="F41" s="114">
        <v>74</v>
      </c>
      <c r="G41" s="114">
        <v>105</v>
      </c>
      <c r="H41" s="114">
        <v>78</v>
      </c>
      <c r="I41" s="140">
        <v>84</v>
      </c>
      <c r="J41" s="115">
        <v>0</v>
      </c>
      <c r="K41" s="116">
        <v>0</v>
      </c>
    </row>
    <row r="42" spans="1:11" ht="14.1" customHeight="1" x14ac:dyDescent="0.2">
      <c r="A42" s="306">
        <v>52</v>
      </c>
      <c r="B42" s="307" t="s">
        <v>262</v>
      </c>
      <c r="C42" s="308"/>
      <c r="D42" s="113">
        <v>4.1139240506329111</v>
      </c>
      <c r="E42" s="115">
        <v>78</v>
      </c>
      <c r="F42" s="114">
        <v>33</v>
      </c>
      <c r="G42" s="114">
        <v>60</v>
      </c>
      <c r="H42" s="114">
        <v>64</v>
      </c>
      <c r="I42" s="140">
        <v>66</v>
      </c>
      <c r="J42" s="115">
        <v>12</v>
      </c>
      <c r="K42" s="116">
        <v>18.181818181818183</v>
      </c>
    </row>
    <row r="43" spans="1:11" ht="14.1" customHeight="1" x14ac:dyDescent="0.2">
      <c r="A43" s="306" t="s">
        <v>263</v>
      </c>
      <c r="B43" s="307" t="s">
        <v>264</v>
      </c>
      <c r="C43" s="308"/>
      <c r="D43" s="113">
        <v>3.3755274261603376</v>
      </c>
      <c r="E43" s="115">
        <v>64</v>
      </c>
      <c r="F43" s="114">
        <v>28</v>
      </c>
      <c r="G43" s="114">
        <v>50</v>
      </c>
      <c r="H43" s="114">
        <v>50</v>
      </c>
      <c r="I43" s="140">
        <v>57</v>
      </c>
      <c r="J43" s="115">
        <v>7</v>
      </c>
      <c r="K43" s="116">
        <v>12.280701754385966</v>
      </c>
    </row>
    <row r="44" spans="1:11" ht="14.1" customHeight="1" x14ac:dyDescent="0.2">
      <c r="A44" s="306">
        <v>53</v>
      </c>
      <c r="B44" s="307" t="s">
        <v>265</v>
      </c>
      <c r="C44" s="308"/>
      <c r="D44" s="113">
        <v>0.58016877637130804</v>
      </c>
      <c r="E44" s="115">
        <v>11</v>
      </c>
      <c r="F44" s="114">
        <v>9</v>
      </c>
      <c r="G44" s="114">
        <v>14</v>
      </c>
      <c r="H44" s="114">
        <v>4</v>
      </c>
      <c r="I44" s="140">
        <v>6</v>
      </c>
      <c r="J44" s="115">
        <v>5</v>
      </c>
      <c r="K44" s="116">
        <v>83.333333333333329</v>
      </c>
    </row>
    <row r="45" spans="1:11" ht="14.1" customHeight="1" x14ac:dyDescent="0.2">
      <c r="A45" s="306" t="s">
        <v>266</v>
      </c>
      <c r="B45" s="307" t="s">
        <v>267</v>
      </c>
      <c r="C45" s="308"/>
      <c r="D45" s="113">
        <v>0.58016877637130804</v>
      </c>
      <c r="E45" s="115">
        <v>11</v>
      </c>
      <c r="F45" s="114">
        <v>9</v>
      </c>
      <c r="G45" s="114">
        <v>14</v>
      </c>
      <c r="H45" s="114">
        <v>4</v>
      </c>
      <c r="I45" s="140">
        <v>6</v>
      </c>
      <c r="J45" s="115">
        <v>5</v>
      </c>
      <c r="K45" s="116">
        <v>83.333333333333329</v>
      </c>
    </row>
    <row r="46" spans="1:11" ht="14.1" customHeight="1" x14ac:dyDescent="0.2">
      <c r="A46" s="306">
        <v>54</v>
      </c>
      <c r="B46" s="307" t="s">
        <v>268</v>
      </c>
      <c r="C46" s="308"/>
      <c r="D46" s="113">
        <v>2.2151898734177213</v>
      </c>
      <c r="E46" s="115">
        <v>42</v>
      </c>
      <c r="F46" s="114">
        <v>23</v>
      </c>
      <c r="G46" s="114">
        <v>28</v>
      </c>
      <c r="H46" s="114">
        <v>24</v>
      </c>
      <c r="I46" s="140">
        <v>44</v>
      </c>
      <c r="J46" s="115">
        <v>-2</v>
      </c>
      <c r="K46" s="116">
        <v>-4.5454545454545459</v>
      </c>
    </row>
    <row r="47" spans="1:11" ht="14.1" customHeight="1" x14ac:dyDescent="0.2">
      <c r="A47" s="306">
        <v>61</v>
      </c>
      <c r="B47" s="307" t="s">
        <v>269</v>
      </c>
      <c r="C47" s="308"/>
      <c r="D47" s="113">
        <v>1.0548523206751055</v>
      </c>
      <c r="E47" s="115">
        <v>20</v>
      </c>
      <c r="F47" s="114">
        <v>13</v>
      </c>
      <c r="G47" s="114">
        <v>14</v>
      </c>
      <c r="H47" s="114">
        <v>15</v>
      </c>
      <c r="I47" s="140">
        <v>17</v>
      </c>
      <c r="J47" s="115">
        <v>3</v>
      </c>
      <c r="K47" s="116">
        <v>17.647058823529413</v>
      </c>
    </row>
    <row r="48" spans="1:11" ht="14.1" customHeight="1" x14ac:dyDescent="0.2">
      <c r="A48" s="306">
        <v>62</v>
      </c>
      <c r="B48" s="307" t="s">
        <v>270</v>
      </c>
      <c r="C48" s="308"/>
      <c r="D48" s="113">
        <v>7.647679324894515</v>
      </c>
      <c r="E48" s="115">
        <v>145</v>
      </c>
      <c r="F48" s="114">
        <v>140</v>
      </c>
      <c r="G48" s="114">
        <v>185</v>
      </c>
      <c r="H48" s="114">
        <v>149</v>
      </c>
      <c r="I48" s="140">
        <v>242</v>
      </c>
      <c r="J48" s="115">
        <v>-97</v>
      </c>
      <c r="K48" s="116">
        <v>-40.082644628099175</v>
      </c>
    </row>
    <row r="49" spans="1:11" ht="14.1" customHeight="1" x14ac:dyDescent="0.2">
      <c r="A49" s="306">
        <v>63</v>
      </c>
      <c r="B49" s="307" t="s">
        <v>271</v>
      </c>
      <c r="C49" s="308"/>
      <c r="D49" s="113">
        <v>4.852320675105485</v>
      </c>
      <c r="E49" s="115">
        <v>92</v>
      </c>
      <c r="F49" s="114">
        <v>84</v>
      </c>
      <c r="G49" s="114">
        <v>101</v>
      </c>
      <c r="H49" s="114">
        <v>95</v>
      </c>
      <c r="I49" s="140">
        <v>90</v>
      </c>
      <c r="J49" s="115">
        <v>2</v>
      </c>
      <c r="K49" s="116">
        <v>2.2222222222222223</v>
      </c>
    </row>
    <row r="50" spans="1:11" ht="14.1" customHeight="1" x14ac:dyDescent="0.2">
      <c r="A50" s="306" t="s">
        <v>272</v>
      </c>
      <c r="B50" s="307" t="s">
        <v>273</v>
      </c>
      <c r="C50" s="308"/>
      <c r="D50" s="113">
        <v>0.68565400843881852</v>
      </c>
      <c r="E50" s="115">
        <v>13</v>
      </c>
      <c r="F50" s="114">
        <v>11</v>
      </c>
      <c r="G50" s="114">
        <v>12</v>
      </c>
      <c r="H50" s="114">
        <v>18</v>
      </c>
      <c r="I50" s="140">
        <v>15</v>
      </c>
      <c r="J50" s="115">
        <v>-2</v>
      </c>
      <c r="K50" s="116">
        <v>-13.333333333333334</v>
      </c>
    </row>
    <row r="51" spans="1:11" ht="14.1" customHeight="1" x14ac:dyDescent="0.2">
      <c r="A51" s="306" t="s">
        <v>274</v>
      </c>
      <c r="B51" s="307" t="s">
        <v>275</v>
      </c>
      <c r="C51" s="308"/>
      <c r="D51" s="113">
        <v>3.9556962025316458</v>
      </c>
      <c r="E51" s="115">
        <v>75</v>
      </c>
      <c r="F51" s="114">
        <v>65</v>
      </c>
      <c r="G51" s="114">
        <v>78</v>
      </c>
      <c r="H51" s="114">
        <v>67</v>
      </c>
      <c r="I51" s="140">
        <v>64</v>
      </c>
      <c r="J51" s="115">
        <v>11</v>
      </c>
      <c r="K51" s="116">
        <v>17.1875</v>
      </c>
    </row>
    <row r="52" spans="1:11" ht="14.1" customHeight="1" x14ac:dyDescent="0.2">
      <c r="A52" s="306">
        <v>71</v>
      </c>
      <c r="B52" s="307" t="s">
        <v>276</v>
      </c>
      <c r="C52" s="308"/>
      <c r="D52" s="113">
        <v>8.1751054852320681</v>
      </c>
      <c r="E52" s="115">
        <v>155</v>
      </c>
      <c r="F52" s="114">
        <v>120</v>
      </c>
      <c r="G52" s="114">
        <v>109</v>
      </c>
      <c r="H52" s="114">
        <v>145</v>
      </c>
      <c r="I52" s="140">
        <v>151</v>
      </c>
      <c r="J52" s="115">
        <v>4</v>
      </c>
      <c r="K52" s="116">
        <v>2.6490066225165565</v>
      </c>
    </row>
    <row r="53" spans="1:11" ht="14.1" customHeight="1" x14ac:dyDescent="0.2">
      <c r="A53" s="306" t="s">
        <v>277</v>
      </c>
      <c r="B53" s="307" t="s">
        <v>278</v>
      </c>
      <c r="C53" s="308"/>
      <c r="D53" s="113">
        <v>1.9514767932489452</v>
      </c>
      <c r="E53" s="115">
        <v>37</v>
      </c>
      <c r="F53" s="114">
        <v>23</v>
      </c>
      <c r="G53" s="114">
        <v>25</v>
      </c>
      <c r="H53" s="114">
        <v>48</v>
      </c>
      <c r="I53" s="140">
        <v>47</v>
      </c>
      <c r="J53" s="115">
        <v>-10</v>
      </c>
      <c r="K53" s="116">
        <v>-21.276595744680851</v>
      </c>
    </row>
    <row r="54" spans="1:11" ht="14.1" customHeight="1" x14ac:dyDescent="0.2">
      <c r="A54" s="306" t="s">
        <v>279</v>
      </c>
      <c r="B54" s="307" t="s">
        <v>280</v>
      </c>
      <c r="C54" s="308"/>
      <c r="D54" s="113">
        <v>5.590717299578059</v>
      </c>
      <c r="E54" s="115">
        <v>106</v>
      </c>
      <c r="F54" s="114">
        <v>83</v>
      </c>
      <c r="G54" s="114">
        <v>64</v>
      </c>
      <c r="H54" s="114">
        <v>88</v>
      </c>
      <c r="I54" s="140">
        <v>100</v>
      </c>
      <c r="J54" s="115">
        <v>6</v>
      </c>
      <c r="K54" s="116">
        <v>6</v>
      </c>
    </row>
    <row r="55" spans="1:11" ht="14.1" customHeight="1" x14ac:dyDescent="0.2">
      <c r="A55" s="306">
        <v>72</v>
      </c>
      <c r="B55" s="307" t="s">
        <v>281</v>
      </c>
      <c r="C55" s="308"/>
      <c r="D55" s="113">
        <v>2.0042194092827006</v>
      </c>
      <c r="E55" s="115">
        <v>38</v>
      </c>
      <c r="F55" s="114">
        <v>20</v>
      </c>
      <c r="G55" s="114">
        <v>188</v>
      </c>
      <c r="H55" s="114">
        <v>34</v>
      </c>
      <c r="I55" s="140">
        <v>32</v>
      </c>
      <c r="J55" s="115">
        <v>6</v>
      </c>
      <c r="K55" s="116">
        <v>18.75</v>
      </c>
    </row>
    <row r="56" spans="1:11" ht="14.1" customHeight="1" x14ac:dyDescent="0.2">
      <c r="A56" s="306" t="s">
        <v>282</v>
      </c>
      <c r="B56" s="307" t="s">
        <v>283</v>
      </c>
      <c r="C56" s="308"/>
      <c r="D56" s="113">
        <v>1.5822784810126582</v>
      </c>
      <c r="E56" s="115">
        <v>30</v>
      </c>
      <c r="F56" s="114">
        <v>7</v>
      </c>
      <c r="G56" s="114">
        <v>176</v>
      </c>
      <c r="H56" s="114">
        <v>18</v>
      </c>
      <c r="I56" s="140">
        <v>19</v>
      </c>
      <c r="J56" s="115">
        <v>11</v>
      </c>
      <c r="K56" s="116">
        <v>57.89473684210526</v>
      </c>
    </row>
    <row r="57" spans="1:11" ht="14.1" customHeight="1" x14ac:dyDescent="0.2">
      <c r="A57" s="306" t="s">
        <v>284</v>
      </c>
      <c r="B57" s="307" t="s">
        <v>285</v>
      </c>
      <c r="C57" s="308"/>
      <c r="D57" s="113">
        <v>0.26371308016877637</v>
      </c>
      <c r="E57" s="115">
        <v>5</v>
      </c>
      <c r="F57" s="114">
        <v>8</v>
      </c>
      <c r="G57" s="114">
        <v>8</v>
      </c>
      <c r="H57" s="114">
        <v>10</v>
      </c>
      <c r="I57" s="140">
        <v>7</v>
      </c>
      <c r="J57" s="115">
        <v>-2</v>
      </c>
      <c r="K57" s="116">
        <v>-28.571428571428573</v>
      </c>
    </row>
    <row r="58" spans="1:11" ht="14.1" customHeight="1" x14ac:dyDescent="0.2">
      <c r="A58" s="306">
        <v>73</v>
      </c>
      <c r="B58" s="307" t="s">
        <v>286</v>
      </c>
      <c r="C58" s="308"/>
      <c r="D58" s="113">
        <v>1.1075949367088607</v>
      </c>
      <c r="E58" s="115">
        <v>21</v>
      </c>
      <c r="F58" s="114">
        <v>13</v>
      </c>
      <c r="G58" s="114">
        <v>23</v>
      </c>
      <c r="H58" s="114">
        <v>27</v>
      </c>
      <c r="I58" s="140">
        <v>22</v>
      </c>
      <c r="J58" s="115">
        <v>-1</v>
      </c>
      <c r="K58" s="116">
        <v>-4.5454545454545459</v>
      </c>
    </row>
    <row r="59" spans="1:11" ht="14.1" customHeight="1" x14ac:dyDescent="0.2">
      <c r="A59" s="306" t="s">
        <v>287</v>
      </c>
      <c r="B59" s="307" t="s">
        <v>288</v>
      </c>
      <c r="C59" s="308"/>
      <c r="D59" s="113">
        <v>0.94936708860759489</v>
      </c>
      <c r="E59" s="115">
        <v>18</v>
      </c>
      <c r="F59" s="114">
        <v>11</v>
      </c>
      <c r="G59" s="114">
        <v>14</v>
      </c>
      <c r="H59" s="114">
        <v>20</v>
      </c>
      <c r="I59" s="140">
        <v>16</v>
      </c>
      <c r="J59" s="115">
        <v>2</v>
      </c>
      <c r="K59" s="116">
        <v>12.5</v>
      </c>
    </row>
    <row r="60" spans="1:11" ht="14.1" customHeight="1" x14ac:dyDescent="0.2">
      <c r="A60" s="306">
        <v>81</v>
      </c>
      <c r="B60" s="307" t="s">
        <v>289</v>
      </c>
      <c r="C60" s="308"/>
      <c r="D60" s="113">
        <v>6.4345991561181437</v>
      </c>
      <c r="E60" s="115">
        <v>122</v>
      </c>
      <c r="F60" s="114">
        <v>118</v>
      </c>
      <c r="G60" s="114">
        <v>125</v>
      </c>
      <c r="H60" s="114">
        <v>138</v>
      </c>
      <c r="I60" s="140">
        <v>88</v>
      </c>
      <c r="J60" s="115">
        <v>34</v>
      </c>
      <c r="K60" s="116">
        <v>38.636363636363633</v>
      </c>
    </row>
    <row r="61" spans="1:11" ht="14.1" customHeight="1" x14ac:dyDescent="0.2">
      <c r="A61" s="306" t="s">
        <v>290</v>
      </c>
      <c r="B61" s="307" t="s">
        <v>291</v>
      </c>
      <c r="C61" s="308"/>
      <c r="D61" s="113">
        <v>2.2151898734177213</v>
      </c>
      <c r="E61" s="115">
        <v>42</v>
      </c>
      <c r="F61" s="114">
        <v>32</v>
      </c>
      <c r="G61" s="114">
        <v>47</v>
      </c>
      <c r="H61" s="114">
        <v>41</v>
      </c>
      <c r="I61" s="140">
        <v>38</v>
      </c>
      <c r="J61" s="115">
        <v>4</v>
      </c>
      <c r="K61" s="116">
        <v>10.526315789473685</v>
      </c>
    </row>
    <row r="62" spans="1:11" ht="14.1" customHeight="1" x14ac:dyDescent="0.2">
      <c r="A62" s="306" t="s">
        <v>292</v>
      </c>
      <c r="B62" s="307" t="s">
        <v>293</v>
      </c>
      <c r="C62" s="308"/>
      <c r="D62" s="113">
        <v>1.6877637130801688</v>
      </c>
      <c r="E62" s="115">
        <v>32</v>
      </c>
      <c r="F62" s="114">
        <v>60</v>
      </c>
      <c r="G62" s="114">
        <v>45</v>
      </c>
      <c r="H62" s="114">
        <v>56</v>
      </c>
      <c r="I62" s="140">
        <v>32</v>
      </c>
      <c r="J62" s="115">
        <v>0</v>
      </c>
      <c r="K62" s="116">
        <v>0</v>
      </c>
    </row>
    <row r="63" spans="1:11" ht="14.1" customHeight="1" x14ac:dyDescent="0.2">
      <c r="A63" s="306"/>
      <c r="B63" s="307" t="s">
        <v>294</v>
      </c>
      <c r="C63" s="308"/>
      <c r="D63" s="113">
        <v>1.5822784810126582</v>
      </c>
      <c r="E63" s="115">
        <v>30</v>
      </c>
      <c r="F63" s="114">
        <v>50</v>
      </c>
      <c r="G63" s="114">
        <v>34</v>
      </c>
      <c r="H63" s="114">
        <v>49</v>
      </c>
      <c r="I63" s="140">
        <v>32</v>
      </c>
      <c r="J63" s="115">
        <v>-2</v>
      </c>
      <c r="K63" s="116">
        <v>-6.25</v>
      </c>
    </row>
    <row r="64" spans="1:11" ht="14.1" customHeight="1" x14ac:dyDescent="0.2">
      <c r="A64" s="306" t="s">
        <v>295</v>
      </c>
      <c r="B64" s="307" t="s">
        <v>296</v>
      </c>
      <c r="C64" s="308"/>
      <c r="D64" s="113">
        <v>1.0548523206751055</v>
      </c>
      <c r="E64" s="115">
        <v>20</v>
      </c>
      <c r="F64" s="114">
        <v>8</v>
      </c>
      <c r="G64" s="114">
        <v>9</v>
      </c>
      <c r="H64" s="114">
        <v>9</v>
      </c>
      <c r="I64" s="140">
        <v>6</v>
      </c>
      <c r="J64" s="115">
        <v>14</v>
      </c>
      <c r="K64" s="116">
        <v>233.33333333333334</v>
      </c>
    </row>
    <row r="65" spans="1:11" ht="14.1" customHeight="1" x14ac:dyDescent="0.2">
      <c r="A65" s="306" t="s">
        <v>297</v>
      </c>
      <c r="B65" s="307" t="s">
        <v>298</v>
      </c>
      <c r="C65" s="308"/>
      <c r="D65" s="113">
        <v>0.79113924050632911</v>
      </c>
      <c r="E65" s="115">
        <v>15</v>
      </c>
      <c r="F65" s="114">
        <v>9</v>
      </c>
      <c r="G65" s="114">
        <v>13</v>
      </c>
      <c r="H65" s="114">
        <v>24</v>
      </c>
      <c r="I65" s="140">
        <v>5</v>
      </c>
      <c r="J65" s="115">
        <v>10</v>
      </c>
      <c r="K65" s="116">
        <v>200</v>
      </c>
    </row>
    <row r="66" spans="1:11" ht="14.1" customHeight="1" x14ac:dyDescent="0.2">
      <c r="A66" s="306">
        <v>82</v>
      </c>
      <c r="B66" s="307" t="s">
        <v>299</v>
      </c>
      <c r="C66" s="308"/>
      <c r="D66" s="113">
        <v>5.2742616033755274</v>
      </c>
      <c r="E66" s="115">
        <v>100</v>
      </c>
      <c r="F66" s="114">
        <v>137</v>
      </c>
      <c r="G66" s="114">
        <v>71</v>
      </c>
      <c r="H66" s="114">
        <v>125</v>
      </c>
      <c r="I66" s="140">
        <v>86</v>
      </c>
      <c r="J66" s="115">
        <v>14</v>
      </c>
      <c r="K66" s="116">
        <v>16.279069767441861</v>
      </c>
    </row>
    <row r="67" spans="1:11" ht="14.1" customHeight="1" x14ac:dyDescent="0.2">
      <c r="A67" s="306" t="s">
        <v>300</v>
      </c>
      <c r="B67" s="307" t="s">
        <v>301</v>
      </c>
      <c r="C67" s="308"/>
      <c r="D67" s="113">
        <v>3.5337552742616034</v>
      </c>
      <c r="E67" s="115">
        <v>67</v>
      </c>
      <c r="F67" s="114">
        <v>108</v>
      </c>
      <c r="G67" s="114">
        <v>38</v>
      </c>
      <c r="H67" s="114">
        <v>94</v>
      </c>
      <c r="I67" s="140">
        <v>53</v>
      </c>
      <c r="J67" s="115">
        <v>14</v>
      </c>
      <c r="K67" s="116">
        <v>26.415094339622641</v>
      </c>
    </row>
    <row r="68" spans="1:11" ht="14.1" customHeight="1" x14ac:dyDescent="0.2">
      <c r="A68" s="306" t="s">
        <v>302</v>
      </c>
      <c r="B68" s="307" t="s">
        <v>303</v>
      </c>
      <c r="C68" s="308"/>
      <c r="D68" s="113">
        <v>1.3185654008438819</v>
      </c>
      <c r="E68" s="115">
        <v>25</v>
      </c>
      <c r="F68" s="114">
        <v>25</v>
      </c>
      <c r="G68" s="114">
        <v>18</v>
      </c>
      <c r="H68" s="114">
        <v>22</v>
      </c>
      <c r="I68" s="140">
        <v>27</v>
      </c>
      <c r="J68" s="115">
        <v>-2</v>
      </c>
      <c r="K68" s="116">
        <v>-7.4074074074074074</v>
      </c>
    </row>
    <row r="69" spans="1:11" ht="14.1" customHeight="1" x14ac:dyDescent="0.2">
      <c r="A69" s="306">
        <v>83</v>
      </c>
      <c r="B69" s="307" t="s">
        <v>304</v>
      </c>
      <c r="C69" s="308"/>
      <c r="D69" s="113">
        <v>6.4873417721518987</v>
      </c>
      <c r="E69" s="115">
        <v>123</v>
      </c>
      <c r="F69" s="114">
        <v>88</v>
      </c>
      <c r="G69" s="114">
        <v>244</v>
      </c>
      <c r="H69" s="114">
        <v>117</v>
      </c>
      <c r="I69" s="140">
        <v>113</v>
      </c>
      <c r="J69" s="115">
        <v>10</v>
      </c>
      <c r="K69" s="116">
        <v>8.8495575221238933</v>
      </c>
    </row>
    <row r="70" spans="1:11" ht="14.1" customHeight="1" x14ac:dyDescent="0.2">
      <c r="A70" s="306" t="s">
        <v>305</v>
      </c>
      <c r="B70" s="307" t="s">
        <v>306</v>
      </c>
      <c r="C70" s="308"/>
      <c r="D70" s="113">
        <v>5.2742616033755274</v>
      </c>
      <c r="E70" s="115">
        <v>100</v>
      </c>
      <c r="F70" s="114">
        <v>65</v>
      </c>
      <c r="G70" s="114">
        <v>217</v>
      </c>
      <c r="H70" s="114">
        <v>89</v>
      </c>
      <c r="I70" s="140">
        <v>85</v>
      </c>
      <c r="J70" s="115">
        <v>15</v>
      </c>
      <c r="K70" s="116">
        <v>17.647058823529413</v>
      </c>
    </row>
    <row r="71" spans="1:11" ht="14.1" customHeight="1" x14ac:dyDescent="0.2">
      <c r="A71" s="306"/>
      <c r="B71" s="307" t="s">
        <v>307</v>
      </c>
      <c r="C71" s="308"/>
      <c r="D71" s="113">
        <v>3.111814345991561</v>
      </c>
      <c r="E71" s="115">
        <v>59</v>
      </c>
      <c r="F71" s="114">
        <v>34</v>
      </c>
      <c r="G71" s="114">
        <v>136</v>
      </c>
      <c r="H71" s="114">
        <v>45</v>
      </c>
      <c r="I71" s="140">
        <v>47</v>
      </c>
      <c r="J71" s="115">
        <v>12</v>
      </c>
      <c r="K71" s="116">
        <v>25.531914893617021</v>
      </c>
    </row>
    <row r="72" spans="1:11" ht="14.1" customHeight="1" x14ac:dyDescent="0.2">
      <c r="A72" s="306">
        <v>84</v>
      </c>
      <c r="B72" s="307" t="s">
        <v>308</v>
      </c>
      <c r="C72" s="308"/>
      <c r="D72" s="113">
        <v>0.94936708860759489</v>
      </c>
      <c r="E72" s="115">
        <v>18</v>
      </c>
      <c r="F72" s="114">
        <v>6</v>
      </c>
      <c r="G72" s="114">
        <v>22</v>
      </c>
      <c r="H72" s="114">
        <v>9</v>
      </c>
      <c r="I72" s="140">
        <v>28</v>
      </c>
      <c r="J72" s="115">
        <v>-10</v>
      </c>
      <c r="K72" s="116">
        <v>-35.714285714285715</v>
      </c>
    </row>
    <row r="73" spans="1:11" ht="14.1" customHeight="1" x14ac:dyDescent="0.2">
      <c r="A73" s="306" t="s">
        <v>309</v>
      </c>
      <c r="B73" s="307" t="s">
        <v>310</v>
      </c>
      <c r="C73" s="308"/>
      <c r="D73" s="113">
        <v>0.26371308016877637</v>
      </c>
      <c r="E73" s="115">
        <v>5</v>
      </c>
      <c r="F73" s="114" t="s">
        <v>513</v>
      </c>
      <c r="G73" s="114">
        <v>16</v>
      </c>
      <c r="H73" s="114">
        <v>3</v>
      </c>
      <c r="I73" s="140">
        <v>14</v>
      </c>
      <c r="J73" s="115">
        <v>-9</v>
      </c>
      <c r="K73" s="116">
        <v>-64.285714285714292</v>
      </c>
    </row>
    <row r="74" spans="1:11" ht="14.1" customHeight="1" x14ac:dyDescent="0.2">
      <c r="A74" s="306" t="s">
        <v>311</v>
      </c>
      <c r="B74" s="307" t="s">
        <v>312</v>
      </c>
      <c r="C74" s="308"/>
      <c r="D74" s="113">
        <v>0.2109704641350211</v>
      </c>
      <c r="E74" s="115">
        <v>4</v>
      </c>
      <c r="F74" s="114">
        <v>0</v>
      </c>
      <c r="G74" s="114" t="s">
        <v>513</v>
      </c>
      <c r="H74" s="114">
        <v>0</v>
      </c>
      <c r="I74" s="140">
        <v>6</v>
      </c>
      <c r="J74" s="115">
        <v>-2</v>
      </c>
      <c r="K74" s="116">
        <v>-33.333333333333336</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v>3</v>
      </c>
      <c r="H76" s="114" t="s">
        <v>513</v>
      </c>
      <c r="I76" s="140">
        <v>5</v>
      </c>
      <c r="J76" s="115" t="s">
        <v>513</v>
      </c>
      <c r="K76" s="116" t="s">
        <v>513</v>
      </c>
    </row>
    <row r="77" spans="1:11" ht="14.1" customHeight="1" x14ac:dyDescent="0.2">
      <c r="A77" s="306">
        <v>92</v>
      </c>
      <c r="B77" s="307" t="s">
        <v>316</v>
      </c>
      <c r="C77" s="308"/>
      <c r="D77" s="113">
        <v>0.4219409282700422</v>
      </c>
      <c r="E77" s="115">
        <v>8</v>
      </c>
      <c r="F77" s="114">
        <v>4</v>
      </c>
      <c r="G77" s="114" t="s">
        <v>513</v>
      </c>
      <c r="H77" s="114" t="s">
        <v>513</v>
      </c>
      <c r="I77" s="140">
        <v>5</v>
      </c>
      <c r="J77" s="115">
        <v>3</v>
      </c>
      <c r="K77" s="116">
        <v>60</v>
      </c>
    </row>
    <row r="78" spans="1:11" ht="14.1" customHeight="1" x14ac:dyDescent="0.2">
      <c r="A78" s="306">
        <v>93</v>
      </c>
      <c r="B78" s="307" t="s">
        <v>317</v>
      </c>
      <c r="C78" s="308"/>
      <c r="D78" s="113" t="s">
        <v>513</v>
      </c>
      <c r="E78" s="115" t="s">
        <v>513</v>
      </c>
      <c r="F78" s="114" t="s">
        <v>513</v>
      </c>
      <c r="G78" s="114" t="s">
        <v>513</v>
      </c>
      <c r="H78" s="114">
        <v>0</v>
      </c>
      <c r="I78" s="140" t="s">
        <v>513</v>
      </c>
      <c r="J78" s="115" t="s">
        <v>513</v>
      </c>
      <c r="K78" s="116" t="s">
        <v>513</v>
      </c>
    </row>
    <row r="79" spans="1:11" ht="14.1" customHeight="1" x14ac:dyDescent="0.2">
      <c r="A79" s="306">
        <v>94</v>
      </c>
      <c r="B79" s="307" t="s">
        <v>318</v>
      </c>
      <c r="C79" s="308"/>
      <c r="D79" s="113" t="s">
        <v>513</v>
      </c>
      <c r="E79" s="115" t="s">
        <v>513</v>
      </c>
      <c r="F79" s="114">
        <v>4</v>
      </c>
      <c r="G79" s="114">
        <v>4</v>
      </c>
      <c r="H79" s="114" t="s">
        <v>513</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22740</v>
      </c>
      <c r="C10" s="114">
        <v>11809</v>
      </c>
      <c r="D10" s="114">
        <v>10931</v>
      </c>
      <c r="E10" s="114">
        <v>17679</v>
      </c>
      <c r="F10" s="114">
        <v>5050</v>
      </c>
      <c r="G10" s="114">
        <v>2989</v>
      </c>
      <c r="H10" s="114">
        <v>6069</v>
      </c>
      <c r="I10" s="115">
        <v>7716</v>
      </c>
      <c r="J10" s="114">
        <v>5814</v>
      </c>
      <c r="K10" s="114">
        <v>1902</v>
      </c>
      <c r="L10" s="423">
        <v>1492</v>
      </c>
      <c r="M10" s="424">
        <v>1700</v>
      </c>
    </row>
    <row r="11" spans="1:13" ht="11.1" customHeight="1" x14ac:dyDescent="0.2">
      <c r="A11" s="422" t="s">
        <v>387</v>
      </c>
      <c r="B11" s="115">
        <v>22821</v>
      </c>
      <c r="C11" s="114">
        <v>11928</v>
      </c>
      <c r="D11" s="114">
        <v>10893</v>
      </c>
      <c r="E11" s="114">
        <v>17658</v>
      </c>
      <c r="F11" s="114">
        <v>5151</v>
      </c>
      <c r="G11" s="114">
        <v>2852</v>
      </c>
      <c r="H11" s="114">
        <v>6194</v>
      </c>
      <c r="I11" s="115">
        <v>7859</v>
      </c>
      <c r="J11" s="114">
        <v>5912</v>
      </c>
      <c r="K11" s="114">
        <v>1947</v>
      </c>
      <c r="L11" s="423">
        <v>1331</v>
      </c>
      <c r="M11" s="424">
        <v>1267</v>
      </c>
    </row>
    <row r="12" spans="1:13" ht="11.1" customHeight="1" x14ac:dyDescent="0.2">
      <c r="A12" s="422" t="s">
        <v>388</v>
      </c>
      <c r="B12" s="115">
        <v>23386</v>
      </c>
      <c r="C12" s="114">
        <v>12218</v>
      </c>
      <c r="D12" s="114">
        <v>11168</v>
      </c>
      <c r="E12" s="114">
        <v>18099</v>
      </c>
      <c r="F12" s="114">
        <v>5264</v>
      </c>
      <c r="G12" s="114">
        <v>3225</v>
      </c>
      <c r="H12" s="114">
        <v>6327</v>
      </c>
      <c r="I12" s="115">
        <v>7942</v>
      </c>
      <c r="J12" s="114">
        <v>5902</v>
      </c>
      <c r="K12" s="114">
        <v>2040</v>
      </c>
      <c r="L12" s="423">
        <v>2144</v>
      </c>
      <c r="M12" s="424">
        <v>1599</v>
      </c>
    </row>
    <row r="13" spans="1:13" s="110" customFormat="1" ht="11.1" customHeight="1" x14ac:dyDescent="0.2">
      <c r="A13" s="422" t="s">
        <v>389</v>
      </c>
      <c r="B13" s="115">
        <v>23397</v>
      </c>
      <c r="C13" s="114">
        <v>12216</v>
      </c>
      <c r="D13" s="114">
        <v>11181</v>
      </c>
      <c r="E13" s="114">
        <v>18097</v>
      </c>
      <c r="F13" s="114">
        <v>5268</v>
      </c>
      <c r="G13" s="114">
        <v>3135</v>
      </c>
      <c r="H13" s="114">
        <v>6452</v>
      </c>
      <c r="I13" s="115">
        <v>7978</v>
      </c>
      <c r="J13" s="114">
        <v>5971</v>
      </c>
      <c r="K13" s="114">
        <v>2007</v>
      </c>
      <c r="L13" s="423">
        <v>1269</v>
      </c>
      <c r="M13" s="424">
        <v>1429</v>
      </c>
    </row>
    <row r="14" spans="1:13" ht="15" customHeight="1" x14ac:dyDescent="0.2">
      <c r="A14" s="422" t="s">
        <v>390</v>
      </c>
      <c r="B14" s="115">
        <v>23372</v>
      </c>
      <c r="C14" s="114">
        <v>12119</v>
      </c>
      <c r="D14" s="114">
        <v>11253</v>
      </c>
      <c r="E14" s="114">
        <v>17495</v>
      </c>
      <c r="F14" s="114">
        <v>5863</v>
      </c>
      <c r="G14" s="114">
        <v>3047</v>
      </c>
      <c r="H14" s="114">
        <v>6541</v>
      </c>
      <c r="I14" s="115">
        <v>7874</v>
      </c>
      <c r="J14" s="114">
        <v>5903</v>
      </c>
      <c r="K14" s="114">
        <v>1971</v>
      </c>
      <c r="L14" s="423">
        <v>1648</v>
      </c>
      <c r="M14" s="424">
        <v>1673</v>
      </c>
    </row>
    <row r="15" spans="1:13" ht="11.1" customHeight="1" x14ac:dyDescent="0.2">
      <c r="A15" s="422" t="s">
        <v>387</v>
      </c>
      <c r="B15" s="115">
        <v>23211</v>
      </c>
      <c r="C15" s="114">
        <v>12028</v>
      </c>
      <c r="D15" s="114">
        <v>11183</v>
      </c>
      <c r="E15" s="114">
        <v>17191</v>
      </c>
      <c r="F15" s="114">
        <v>6009</v>
      </c>
      <c r="G15" s="114">
        <v>2869</v>
      </c>
      <c r="H15" s="114">
        <v>6572</v>
      </c>
      <c r="I15" s="115">
        <v>7953</v>
      </c>
      <c r="J15" s="114">
        <v>5960</v>
      </c>
      <c r="K15" s="114">
        <v>1993</v>
      </c>
      <c r="L15" s="423">
        <v>1440</v>
      </c>
      <c r="M15" s="424">
        <v>1574</v>
      </c>
    </row>
    <row r="16" spans="1:13" ht="11.1" customHeight="1" x14ac:dyDescent="0.2">
      <c r="A16" s="422" t="s">
        <v>388</v>
      </c>
      <c r="B16" s="115">
        <v>23996</v>
      </c>
      <c r="C16" s="114">
        <v>12433</v>
      </c>
      <c r="D16" s="114">
        <v>11563</v>
      </c>
      <c r="E16" s="114">
        <v>17792</v>
      </c>
      <c r="F16" s="114">
        <v>6194</v>
      </c>
      <c r="G16" s="114">
        <v>3321</v>
      </c>
      <c r="H16" s="114">
        <v>6725</v>
      </c>
      <c r="I16" s="115">
        <v>8075</v>
      </c>
      <c r="J16" s="114">
        <v>5981</v>
      </c>
      <c r="K16" s="114">
        <v>2094</v>
      </c>
      <c r="L16" s="423">
        <v>2422</v>
      </c>
      <c r="M16" s="424">
        <v>1692</v>
      </c>
    </row>
    <row r="17" spans="1:13" s="110" customFormat="1" ht="11.1" customHeight="1" x14ac:dyDescent="0.2">
      <c r="A17" s="422" t="s">
        <v>389</v>
      </c>
      <c r="B17" s="115">
        <v>23983</v>
      </c>
      <c r="C17" s="114">
        <v>12313</v>
      </c>
      <c r="D17" s="114">
        <v>11670</v>
      </c>
      <c r="E17" s="114">
        <v>17733</v>
      </c>
      <c r="F17" s="114">
        <v>6249</v>
      </c>
      <c r="G17" s="114">
        <v>3208</v>
      </c>
      <c r="H17" s="114">
        <v>6849</v>
      </c>
      <c r="I17" s="115">
        <v>8085</v>
      </c>
      <c r="J17" s="114">
        <v>5974</v>
      </c>
      <c r="K17" s="114">
        <v>2111</v>
      </c>
      <c r="L17" s="423">
        <v>1263</v>
      </c>
      <c r="M17" s="424">
        <v>1381</v>
      </c>
    </row>
    <row r="18" spans="1:13" ht="15" customHeight="1" x14ac:dyDescent="0.2">
      <c r="A18" s="422" t="s">
        <v>391</v>
      </c>
      <c r="B18" s="115">
        <v>24163</v>
      </c>
      <c r="C18" s="114">
        <v>12393</v>
      </c>
      <c r="D18" s="114">
        <v>11770</v>
      </c>
      <c r="E18" s="114">
        <v>17682</v>
      </c>
      <c r="F18" s="114">
        <v>6462</v>
      </c>
      <c r="G18" s="114">
        <v>3140</v>
      </c>
      <c r="H18" s="114">
        <v>7023</v>
      </c>
      <c r="I18" s="115">
        <v>7836</v>
      </c>
      <c r="J18" s="114">
        <v>5797</v>
      </c>
      <c r="K18" s="114">
        <v>2039</v>
      </c>
      <c r="L18" s="423">
        <v>1597</v>
      </c>
      <c r="M18" s="424">
        <v>1456</v>
      </c>
    </row>
    <row r="19" spans="1:13" ht="11.1" customHeight="1" x14ac:dyDescent="0.2">
      <c r="A19" s="422" t="s">
        <v>387</v>
      </c>
      <c r="B19" s="115">
        <v>24126</v>
      </c>
      <c r="C19" s="114">
        <v>12399</v>
      </c>
      <c r="D19" s="114">
        <v>11727</v>
      </c>
      <c r="E19" s="114">
        <v>17584</v>
      </c>
      <c r="F19" s="114">
        <v>6528</v>
      </c>
      <c r="G19" s="114">
        <v>2946</v>
      </c>
      <c r="H19" s="114">
        <v>7199</v>
      </c>
      <c r="I19" s="115">
        <v>7864</v>
      </c>
      <c r="J19" s="114">
        <v>5772</v>
      </c>
      <c r="K19" s="114">
        <v>2092</v>
      </c>
      <c r="L19" s="423">
        <v>1258</v>
      </c>
      <c r="M19" s="424">
        <v>1290</v>
      </c>
    </row>
    <row r="20" spans="1:13" ht="11.1" customHeight="1" x14ac:dyDescent="0.2">
      <c r="A20" s="422" t="s">
        <v>388</v>
      </c>
      <c r="B20" s="115">
        <v>24550</v>
      </c>
      <c r="C20" s="114">
        <v>12659</v>
      </c>
      <c r="D20" s="114">
        <v>11891</v>
      </c>
      <c r="E20" s="114">
        <v>17949</v>
      </c>
      <c r="F20" s="114">
        <v>6557</v>
      </c>
      <c r="G20" s="114">
        <v>3275</v>
      </c>
      <c r="H20" s="114">
        <v>7364</v>
      </c>
      <c r="I20" s="115">
        <v>7898</v>
      </c>
      <c r="J20" s="114">
        <v>5732</v>
      </c>
      <c r="K20" s="114">
        <v>2166</v>
      </c>
      <c r="L20" s="423">
        <v>2044</v>
      </c>
      <c r="M20" s="424">
        <v>1636</v>
      </c>
    </row>
    <row r="21" spans="1:13" s="110" customFormat="1" ht="11.1" customHeight="1" x14ac:dyDescent="0.2">
      <c r="A21" s="422" t="s">
        <v>389</v>
      </c>
      <c r="B21" s="115">
        <v>24331</v>
      </c>
      <c r="C21" s="114">
        <v>12437</v>
      </c>
      <c r="D21" s="114">
        <v>11894</v>
      </c>
      <c r="E21" s="114">
        <v>17755</v>
      </c>
      <c r="F21" s="114">
        <v>6573</v>
      </c>
      <c r="G21" s="114">
        <v>3122</v>
      </c>
      <c r="H21" s="114">
        <v>7394</v>
      </c>
      <c r="I21" s="115">
        <v>7960</v>
      </c>
      <c r="J21" s="114">
        <v>5786</v>
      </c>
      <c r="K21" s="114">
        <v>2174</v>
      </c>
      <c r="L21" s="423">
        <v>1126</v>
      </c>
      <c r="M21" s="424">
        <v>1359</v>
      </c>
    </row>
    <row r="22" spans="1:13" ht="15" customHeight="1" x14ac:dyDescent="0.2">
      <c r="A22" s="422" t="s">
        <v>392</v>
      </c>
      <c r="B22" s="115">
        <v>24259</v>
      </c>
      <c r="C22" s="114">
        <v>12394</v>
      </c>
      <c r="D22" s="114">
        <v>11865</v>
      </c>
      <c r="E22" s="114">
        <v>17727</v>
      </c>
      <c r="F22" s="114">
        <v>6498</v>
      </c>
      <c r="G22" s="114">
        <v>2976</v>
      </c>
      <c r="H22" s="114">
        <v>7474</v>
      </c>
      <c r="I22" s="115">
        <v>7799</v>
      </c>
      <c r="J22" s="114">
        <v>5693</v>
      </c>
      <c r="K22" s="114">
        <v>2106</v>
      </c>
      <c r="L22" s="423">
        <v>2510</v>
      </c>
      <c r="M22" s="424">
        <v>2705</v>
      </c>
    </row>
    <row r="23" spans="1:13" ht="11.1" customHeight="1" x14ac:dyDescent="0.2">
      <c r="A23" s="422" t="s">
        <v>387</v>
      </c>
      <c r="B23" s="115">
        <v>24409</v>
      </c>
      <c r="C23" s="114">
        <v>12516</v>
      </c>
      <c r="D23" s="114">
        <v>11893</v>
      </c>
      <c r="E23" s="114">
        <v>17784</v>
      </c>
      <c r="F23" s="114">
        <v>6590</v>
      </c>
      <c r="G23" s="114">
        <v>2849</v>
      </c>
      <c r="H23" s="114">
        <v>7634</v>
      </c>
      <c r="I23" s="115">
        <v>7858</v>
      </c>
      <c r="J23" s="114">
        <v>5682</v>
      </c>
      <c r="K23" s="114">
        <v>2176</v>
      </c>
      <c r="L23" s="423">
        <v>1409</v>
      </c>
      <c r="M23" s="424">
        <v>1265</v>
      </c>
    </row>
    <row r="24" spans="1:13" ht="11.1" customHeight="1" x14ac:dyDescent="0.2">
      <c r="A24" s="422" t="s">
        <v>388</v>
      </c>
      <c r="B24" s="115">
        <v>24945</v>
      </c>
      <c r="C24" s="114">
        <v>12802</v>
      </c>
      <c r="D24" s="114">
        <v>12143</v>
      </c>
      <c r="E24" s="114">
        <v>18164</v>
      </c>
      <c r="F24" s="114">
        <v>6729</v>
      </c>
      <c r="G24" s="114">
        <v>3147</v>
      </c>
      <c r="H24" s="114">
        <v>7814</v>
      </c>
      <c r="I24" s="115">
        <v>7983</v>
      </c>
      <c r="J24" s="114">
        <v>5759</v>
      </c>
      <c r="K24" s="114">
        <v>2224</v>
      </c>
      <c r="L24" s="423">
        <v>2209</v>
      </c>
      <c r="M24" s="424">
        <v>1702</v>
      </c>
    </row>
    <row r="25" spans="1:13" s="110" customFormat="1" ht="11.1" customHeight="1" x14ac:dyDescent="0.2">
      <c r="A25" s="422" t="s">
        <v>389</v>
      </c>
      <c r="B25" s="115">
        <v>24650</v>
      </c>
      <c r="C25" s="114">
        <v>12556</v>
      </c>
      <c r="D25" s="114">
        <v>12094</v>
      </c>
      <c r="E25" s="114">
        <v>17871</v>
      </c>
      <c r="F25" s="114">
        <v>6731</v>
      </c>
      <c r="G25" s="114">
        <v>3013</v>
      </c>
      <c r="H25" s="114">
        <v>7890</v>
      </c>
      <c r="I25" s="115">
        <v>8063</v>
      </c>
      <c r="J25" s="114">
        <v>5813</v>
      </c>
      <c r="K25" s="114">
        <v>2250</v>
      </c>
      <c r="L25" s="423">
        <v>1087</v>
      </c>
      <c r="M25" s="424">
        <v>1395</v>
      </c>
    </row>
    <row r="26" spans="1:13" ht="15" customHeight="1" x14ac:dyDescent="0.2">
      <c r="A26" s="422" t="s">
        <v>393</v>
      </c>
      <c r="B26" s="115">
        <v>24743</v>
      </c>
      <c r="C26" s="114">
        <v>12607</v>
      </c>
      <c r="D26" s="114">
        <v>12136</v>
      </c>
      <c r="E26" s="114">
        <v>17819</v>
      </c>
      <c r="F26" s="114">
        <v>6876</v>
      </c>
      <c r="G26" s="114">
        <v>2902</v>
      </c>
      <c r="H26" s="114">
        <v>7990</v>
      </c>
      <c r="I26" s="115">
        <v>7909</v>
      </c>
      <c r="J26" s="114">
        <v>5707</v>
      </c>
      <c r="K26" s="114">
        <v>2202</v>
      </c>
      <c r="L26" s="423">
        <v>1456</v>
      </c>
      <c r="M26" s="424">
        <v>1393</v>
      </c>
    </row>
    <row r="27" spans="1:13" ht="11.1" customHeight="1" x14ac:dyDescent="0.2">
      <c r="A27" s="422" t="s">
        <v>387</v>
      </c>
      <c r="B27" s="115">
        <v>24888</v>
      </c>
      <c r="C27" s="114">
        <v>12715</v>
      </c>
      <c r="D27" s="114">
        <v>12173</v>
      </c>
      <c r="E27" s="114">
        <v>17904</v>
      </c>
      <c r="F27" s="114">
        <v>6942</v>
      </c>
      <c r="G27" s="114">
        <v>2845</v>
      </c>
      <c r="H27" s="114">
        <v>8172</v>
      </c>
      <c r="I27" s="115">
        <v>8057</v>
      </c>
      <c r="J27" s="114">
        <v>5804</v>
      </c>
      <c r="K27" s="114">
        <v>2253</v>
      </c>
      <c r="L27" s="423">
        <v>1246</v>
      </c>
      <c r="M27" s="424">
        <v>1073</v>
      </c>
    </row>
    <row r="28" spans="1:13" ht="11.1" customHeight="1" x14ac:dyDescent="0.2">
      <c r="A28" s="422" t="s">
        <v>388</v>
      </c>
      <c r="B28" s="115">
        <v>25276</v>
      </c>
      <c r="C28" s="114">
        <v>12908</v>
      </c>
      <c r="D28" s="114">
        <v>12368</v>
      </c>
      <c r="E28" s="114">
        <v>18251</v>
      </c>
      <c r="F28" s="114">
        <v>7020</v>
      </c>
      <c r="G28" s="114">
        <v>3035</v>
      </c>
      <c r="H28" s="114">
        <v>8267</v>
      </c>
      <c r="I28" s="115">
        <v>8048</v>
      </c>
      <c r="J28" s="114">
        <v>5734</v>
      </c>
      <c r="K28" s="114">
        <v>2314</v>
      </c>
      <c r="L28" s="423">
        <v>2073</v>
      </c>
      <c r="M28" s="424">
        <v>1867</v>
      </c>
    </row>
    <row r="29" spans="1:13" s="110" customFormat="1" ht="11.1" customHeight="1" x14ac:dyDescent="0.2">
      <c r="A29" s="422" t="s">
        <v>389</v>
      </c>
      <c r="B29" s="115">
        <v>25213</v>
      </c>
      <c r="C29" s="114">
        <v>12760</v>
      </c>
      <c r="D29" s="114">
        <v>12453</v>
      </c>
      <c r="E29" s="114">
        <v>18187</v>
      </c>
      <c r="F29" s="114">
        <v>7026</v>
      </c>
      <c r="G29" s="114">
        <v>2945</v>
      </c>
      <c r="H29" s="114">
        <v>8376</v>
      </c>
      <c r="I29" s="115">
        <v>8131</v>
      </c>
      <c r="J29" s="114">
        <v>5750</v>
      </c>
      <c r="K29" s="114">
        <v>2381</v>
      </c>
      <c r="L29" s="423">
        <v>1223</v>
      </c>
      <c r="M29" s="424">
        <v>1299</v>
      </c>
    </row>
    <row r="30" spans="1:13" ht="15" customHeight="1" x14ac:dyDescent="0.2">
      <c r="A30" s="422" t="s">
        <v>394</v>
      </c>
      <c r="B30" s="115">
        <v>25338</v>
      </c>
      <c r="C30" s="114">
        <v>12754</v>
      </c>
      <c r="D30" s="114">
        <v>12584</v>
      </c>
      <c r="E30" s="114">
        <v>18140</v>
      </c>
      <c r="F30" s="114">
        <v>7198</v>
      </c>
      <c r="G30" s="114">
        <v>2846</v>
      </c>
      <c r="H30" s="114">
        <v>8491</v>
      </c>
      <c r="I30" s="115">
        <v>7698</v>
      </c>
      <c r="J30" s="114">
        <v>5436</v>
      </c>
      <c r="K30" s="114">
        <v>2262</v>
      </c>
      <c r="L30" s="423">
        <v>1546</v>
      </c>
      <c r="M30" s="424">
        <v>1598</v>
      </c>
    </row>
    <row r="31" spans="1:13" ht="11.1" customHeight="1" x14ac:dyDescent="0.2">
      <c r="A31" s="422" t="s">
        <v>387</v>
      </c>
      <c r="B31" s="115">
        <v>25642</v>
      </c>
      <c r="C31" s="114">
        <v>12979</v>
      </c>
      <c r="D31" s="114">
        <v>12663</v>
      </c>
      <c r="E31" s="114">
        <v>18312</v>
      </c>
      <c r="F31" s="114">
        <v>7330</v>
      </c>
      <c r="G31" s="114">
        <v>2815</v>
      </c>
      <c r="H31" s="114">
        <v>8633</v>
      </c>
      <c r="I31" s="115">
        <v>7879</v>
      </c>
      <c r="J31" s="114">
        <v>5561</v>
      </c>
      <c r="K31" s="114">
        <v>2318</v>
      </c>
      <c r="L31" s="423">
        <v>1431</v>
      </c>
      <c r="M31" s="424">
        <v>1162</v>
      </c>
    </row>
    <row r="32" spans="1:13" ht="11.1" customHeight="1" x14ac:dyDescent="0.2">
      <c r="A32" s="422" t="s">
        <v>388</v>
      </c>
      <c r="B32" s="115">
        <v>26025</v>
      </c>
      <c r="C32" s="114">
        <v>13179</v>
      </c>
      <c r="D32" s="114">
        <v>12846</v>
      </c>
      <c r="E32" s="114">
        <v>18536</v>
      </c>
      <c r="F32" s="114">
        <v>7489</v>
      </c>
      <c r="G32" s="114">
        <v>3015</v>
      </c>
      <c r="H32" s="114">
        <v>8774</v>
      </c>
      <c r="I32" s="115">
        <v>7946</v>
      </c>
      <c r="J32" s="114">
        <v>5568</v>
      </c>
      <c r="K32" s="114">
        <v>2378</v>
      </c>
      <c r="L32" s="423">
        <v>2277</v>
      </c>
      <c r="M32" s="424">
        <v>1910</v>
      </c>
    </row>
    <row r="33" spans="1:13" s="110" customFormat="1" ht="11.1" customHeight="1" x14ac:dyDescent="0.2">
      <c r="A33" s="422" t="s">
        <v>389</v>
      </c>
      <c r="B33" s="115">
        <v>25982</v>
      </c>
      <c r="C33" s="114">
        <v>13077</v>
      </c>
      <c r="D33" s="114">
        <v>12905</v>
      </c>
      <c r="E33" s="114">
        <v>18410</v>
      </c>
      <c r="F33" s="114">
        <v>7572</v>
      </c>
      <c r="G33" s="114">
        <v>2994</v>
      </c>
      <c r="H33" s="114">
        <v>8846</v>
      </c>
      <c r="I33" s="115">
        <v>7904</v>
      </c>
      <c r="J33" s="114">
        <v>5552</v>
      </c>
      <c r="K33" s="114">
        <v>2352</v>
      </c>
      <c r="L33" s="423">
        <v>1277</v>
      </c>
      <c r="M33" s="424">
        <v>1337</v>
      </c>
    </row>
    <row r="34" spans="1:13" ht="15" customHeight="1" x14ac:dyDescent="0.2">
      <c r="A34" s="422" t="s">
        <v>395</v>
      </c>
      <c r="B34" s="115">
        <v>25980</v>
      </c>
      <c r="C34" s="114">
        <v>13074</v>
      </c>
      <c r="D34" s="114">
        <v>12906</v>
      </c>
      <c r="E34" s="114">
        <v>18287</v>
      </c>
      <c r="F34" s="114">
        <v>7693</v>
      </c>
      <c r="G34" s="114">
        <v>2842</v>
      </c>
      <c r="H34" s="114">
        <v>8980</v>
      </c>
      <c r="I34" s="115">
        <v>7886</v>
      </c>
      <c r="J34" s="114">
        <v>5548</v>
      </c>
      <c r="K34" s="114">
        <v>2338</v>
      </c>
      <c r="L34" s="423">
        <v>1398</v>
      </c>
      <c r="M34" s="424">
        <v>1410</v>
      </c>
    </row>
    <row r="35" spans="1:13" ht="11.1" customHeight="1" x14ac:dyDescent="0.2">
      <c r="A35" s="422" t="s">
        <v>387</v>
      </c>
      <c r="B35" s="115">
        <v>26078</v>
      </c>
      <c r="C35" s="114">
        <v>13192</v>
      </c>
      <c r="D35" s="114">
        <v>12886</v>
      </c>
      <c r="E35" s="114">
        <v>18313</v>
      </c>
      <c r="F35" s="114">
        <v>7765</v>
      </c>
      <c r="G35" s="114">
        <v>2753</v>
      </c>
      <c r="H35" s="114">
        <v>9113</v>
      </c>
      <c r="I35" s="115">
        <v>8039</v>
      </c>
      <c r="J35" s="114">
        <v>5624</v>
      </c>
      <c r="K35" s="114">
        <v>2415</v>
      </c>
      <c r="L35" s="423">
        <v>1391</v>
      </c>
      <c r="M35" s="424">
        <v>1307</v>
      </c>
    </row>
    <row r="36" spans="1:13" ht="11.1" customHeight="1" x14ac:dyDescent="0.2">
      <c r="A36" s="422" t="s">
        <v>388</v>
      </c>
      <c r="B36" s="115">
        <v>26587</v>
      </c>
      <c r="C36" s="114">
        <v>13439</v>
      </c>
      <c r="D36" s="114">
        <v>13148</v>
      </c>
      <c r="E36" s="114">
        <v>18721</v>
      </c>
      <c r="F36" s="114">
        <v>7866</v>
      </c>
      <c r="G36" s="114">
        <v>3026</v>
      </c>
      <c r="H36" s="114">
        <v>9251</v>
      </c>
      <c r="I36" s="115">
        <v>8087</v>
      </c>
      <c r="J36" s="114">
        <v>5587</v>
      </c>
      <c r="K36" s="114">
        <v>2500</v>
      </c>
      <c r="L36" s="423">
        <v>2060</v>
      </c>
      <c r="M36" s="424">
        <v>1691</v>
      </c>
    </row>
    <row r="37" spans="1:13" s="110" customFormat="1" ht="11.1" customHeight="1" x14ac:dyDescent="0.2">
      <c r="A37" s="422" t="s">
        <v>389</v>
      </c>
      <c r="B37" s="115">
        <v>26516</v>
      </c>
      <c r="C37" s="114">
        <v>13344</v>
      </c>
      <c r="D37" s="114">
        <v>13172</v>
      </c>
      <c r="E37" s="114">
        <v>18640</v>
      </c>
      <c r="F37" s="114">
        <v>7876</v>
      </c>
      <c r="G37" s="114">
        <v>2964</v>
      </c>
      <c r="H37" s="114">
        <v>9297</v>
      </c>
      <c r="I37" s="115">
        <v>8055</v>
      </c>
      <c r="J37" s="114">
        <v>5561</v>
      </c>
      <c r="K37" s="114">
        <v>2494</v>
      </c>
      <c r="L37" s="423">
        <v>1258</v>
      </c>
      <c r="M37" s="424">
        <v>1352</v>
      </c>
    </row>
    <row r="38" spans="1:13" ht="15" customHeight="1" x14ac:dyDescent="0.2">
      <c r="A38" s="425" t="s">
        <v>396</v>
      </c>
      <c r="B38" s="115">
        <v>26602</v>
      </c>
      <c r="C38" s="114">
        <v>13385</v>
      </c>
      <c r="D38" s="114">
        <v>13217</v>
      </c>
      <c r="E38" s="114">
        <v>18665</v>
      </c>
      <c r="F38" s="114">
        <v>7937</v>
      </c>
      <c r="G38" s="114">
        <v>2865</v>
      </c>
      <c r="H38" s="114">
        <v>9412</v>
      </c>
      <c r="I38" s="115">
        <v>7961</v>
      </c>
      <c r="J38" s="114">
        <v>5501</v>
      </c>
      <c r="K38" s="114">
        <v>2460</v>
      </c>
      <c r="L38" s="423">
        <v>1917</v>
      </c>
      <c r="M38" s="424">
        <v>1864</v>
      </c>
    </row>
    <row r="39" spans="1:13" ht="11.1" customHeight="1" x14ac:dyDescent="0.2">
      <c r="A39" s="422" t="s">
        <v>387</v>
      </c>
      <c r="B39" s="115">
        <v>26758</v>
      </c>
      <c r="C39" s="114">
        <v>13457</v>
      </c>
      <c r="D39" s="114">
        <v>13301</v>
      </c>
      <c r="E39" s="114">
        <v>18709</v>
      </c>
      <c r="F39" s="114">
        <v>8049</v>
      </c>
      <c r="G39" s="114">
        <v>2801</v>
      </c>
      <c r="H39" s="114">
        <v>9560</v>
      </c>
      <c r="I39" s="115">
        <v>8074</v>
      </c>
      <c r="J39" s="114">
        <v>5572</v>
      </c>
      <c r="K39" s="114">
        <v>2502</v>
      </c>
      <c r="L39" s="423">
        <v>1486</v>
      </c>
      <c r="M39" s="424">
        <v>1323</v>
      </c>
    </row>
    <row r="40" spans="1:13" ht="11.1" customHeight="1" x14ac:dyDescent="0.2">
      <c r="A40" s="425" t="s">
        <v>388</v>
      </c>
      <c r="B40" s="115">
        <v>27144</v>
      </c>
      <c r="C40" s="114">
        <v>13671</v>
      </c>
      <c r="D40" s="114">
        <v>13473</v>
      </c>
      <c r="E40" s="114">
        <v>19015</v>
      </c>
      <c r="F40" s="114">
        <v>8129</v>
      </c>
      <c r="G40" s="114">
        <v>3016</v>
      </c>
      <c r="H40" s="114">
        <v>9647</v>
      </c>
      <c r="I40" s="115">
        <v>8048</v>
      </c>
      <c r="J40" s="114">
        <v>5484</v>
      </c>
      <c r="K40" s="114">
        <v>2564</v>
      </c>
      <c r="L40" s="423">
        <v>2261</v>
      </c>
      <c r="M40" s="424">
        <v>1917</v>
      </c>
    </row>
    <row r="41" spans="1:13" s="110" customFormat="1" ht="11.1" customHeight="1" x14ac:dyDescent="0.2">
      <c r="A41" s="422" t="s">
        <v>389</v>
      </c>
      <c r="B41" s="115">
        <v>27117</v>
      </c>
      <c r="C41" s="114">
        <v>13605</v>
      </c>
      <c r="D41" s="114">
        <v>13512</v>
      </c>
      <c r="E41" s="114">
        <v>18893</v>
      </c>
      <c r="F41" s="114">
        <v>8224</v>
      </c>
      <c r="G41" s="114">
        <v>2942</v>
      </c>
      <c r="H41" s="114">
        <v>9741</v>
      </c>
      <c r="I41" s="115">
        <v>8075</v>
      </c>
      <c r="J41" s="114">
        <v>5530</v>
      </c>
      <c r="K41" s="114">
        <v>2545</v>
      </c>
      <c r="L41" s="423">
        <v>1295</v>
      </c>
      <c r="M41" s="424">
        <v>1326</v>
      </c>
    </row>
    <row r="42" spans="1:13" ht="15" customHeight="1" x14ac:dyDescent="0.2">
      <c r="A42" s="422" t="s">
        <v>397</v>
      </c>
      <c r="B42" s="115">
        <v>27033</v>
      </c>
      <c r="C42" s="114">
        <v>13566</v>
      </c>
      <c r="D42" s="114">
        <v>13467</v>
      </c>
      <c r="E42" s="114">
        <v>18795</v>
      </c>
      <c r="F42" s="114">
        <v>8238</v>
      </c>
      <c r="G42" s="114">
        <v>2803</v>
      </c>
      <c r="H42" s="114">
        <v>9802</v>
      </c>
      <c r="I42" s="115">
        <v>8023</v>
      </c>
      <c r="J42" s="114">
        <v>5480</v>
      </c>
      <c r="K42" s="114">
        <v>2543</v>
      </c>
      <c r="L42" s="423">
        <v>1601</v>
      </c>
      <c r="M42" s="424">
        <v>1689</v>
      </c>
    </row>
    <row r="43" spans="1:13" ht="11.1" customHeight="1" x14ac:dyDescent="0.2">
      <c r="A43" s="422" t="s">
        <v>387</v>
      </c>
      <c r="B43" s="115">
        <v>27034</v>
      </c>
      <c r="C43" s="114">
        <v>13622</v>
      </c>
      <c r="D43" s="114">
        <v>13412</v>
      </c>
      <c r="E43" s="114">
        <v>18753</v>
      </c>
      <c r="F43" s="114">
        <v>8281</v>
      </c>
      <c r="G43" s="114">
        <v>2656</v>
      </c>
      <c r="H43" s="114">
        <v>9926</v>
      </c>
      <c r="I43" s="115">
        <v>8088</v>
      </c>
      <c r="J43" s="114">
        <v>5537</v>
      </c>
      <c r="K43" s="114">
        <v>2551</v>
      </c>
      <c r="L43" s="423">
        <v>1540</v>
      </c>
      <c r="M43" s="424">
        <v>1518</v>
      </c>
    </row>
    <row r="44" spans="1:13" ht="11.1" customHeight="1" x14ac:dyDescent="0.2">
      <c r="A44" s="422" t="s">
        <v>388</v>
      </c>
      <c r="B44" s="115">
        <v>27452</v>
      </c>
      <c r="C44" s="114">
        <v>13919</v>
      </c>
      <c r="D44" s="114">
        <v>13533</v>
      </c>
      <c r="E44" s="114">
        <v>19093</v>
      </c>
      <c r="F44" s="114">
        <v>8359</v>
      </c>
      <c r="G44" s="114">
        <v>2925</v>
      </c>
      <c r="H44" s="114">
        <v>10008</v>
      </c>
      <c r="I44" s="115">
        <v>8199</v>
      </c>
      <c r="J44" s="114">
        <v>5492</v>
      </c>
      <c r="K44" s="114">
        <v>2707</v>
      </c>
      <c r="L44" s="423">
        <v>2226</v>
      </c>
      <c r="M44" s="424">
        <v>1820</v>
      </c>
    </row>
    <row r="45" spans="1:13" s="110" customFormat="1" ht="11.1" customHeight="1" x14ac:dyDescent="0.2">
      <c r="A45" s="422" t="s">
        <v>389</v>
      </c>
      <c r="B45" s="115">
        <v>27291</v>
      </c>
      <c r="C45" s="114">
        <v>13802</v>
      </c>
      <c r="D45" s="114">
        <v>13489</v>
      </c>
      <c r="E45" s="114">
        <v>18975</v>
      </c>
      <c r="F45" s="114">
        <v>8316</v>
      </c>
      <c r="G45" s="114">
        <v>2797</v>
      </c>
      <c r="H45" s="114">
        <v>10048</v>
      </c>
      <c r="I45" s="115">
        <v>8201</v>
      </c>
      <c r="J45" s="114">
        <v>5477</v>
      </c>
      <c r="K45" s="114">
        <v>2724</v>
      </c>
      <c r="L45" s="423">
        <v>1258</v>
      </c>
      <c r="M45" s="424">
        <v>1432</v>
      </c>
    </row>
    <row r="46" spans="1:13" ht="15" customHeight="1" x14ac:dyDescent="0.2">
      <c r="A46" s="422" t="s">
        <v>398</v>
      </c>
      <c r="B46" s="115">
        <v>27348</v>
      </c>
      <c r="C46" s="114">
        <v>13881</v>
      </c>
      <c r="D46" s="114">
        <v>13467</v>
      </c>
      <c r="E46" s="114">
        <v>19109</v>
      </c>
      <c r="F46" s="114">
        <v>8239</v>
      </c>
      <c r="G46" s="114">
        <v>2779</v>
      </c>
      <c r="H46" s="114">
        <v>10106</v>
      </c>
      <c r="I46" s="115">
        <v>8019</v>
      </c>
      <c r="J46" s="114">
        <v>5319</v>
      </c>
      <c r="K46" s="114">
        <v>2700</v>
      </c>
      <c r="L46" s="423">
        <v>1795</v>
      </c>
      <c r="M46" s="424">
        <v>1897</v>
      </c>
    </row>
    <row r="47" spans="1:13" ht="11.1" customHeight="1" x14ac:dyDescent="0.2">
      <c r="A47" s="422" t="s">
        <v>387</v>
      </c>
      <c r="B47" s="115">
        <v>27330</v>
      </c>
      <c r="C47" s="114">
        <v>13984</v>
      </c>
      <c r="D47" s="114">
        <v>13346</v>
      </c>
      <c r="E47" s="114">
        <v>19054</v>
      </c>
      <c r="F47" s="114">
        <v>8276</v>
      </c>
      <c r="G47" s="114">
        <v>2668</v>
      </c>
      <c r="H47" s="114">
        <v>10151</v>
      </c>
      <c r="I47" s="115">
        <v>8094</v>
      </c>
      <c r="J47" s="114">
        <v>5350</v>
      </c>
      <c r="K47" s="114">
        <v>2744</v>
      </c>
      <c r="L47" s="423">
        <v>1638</v>
      </c>
      <c r="M47" s="424">
        <v>1706</v>
      </c>
    </row>
    <row r="48" spans="1:13" ht="11.1" customHeight="1" x14ac:dyDescent="0.2">
      <c r="A48" s="422" t="s">
        <v>388</v>
      </c>
      <c r="B48" s="115">
        <v>27940</v>
      </c>
      <c r="C48" s="114">
        <v>14376</v>
      </c>
      <c r="D48" s="114">
        <v>13564</v>
      </c>
      <c r="E48" s="114">
        <v>19535</v>
      </c>
      <c r="F48" s="114">
        <v>8405</v>
      </c>
      <c r="G48" s="114">
        <v>2977</v>
      </c>
      <c r="H48" s="114">
        <v>10246</v>
      </c>
      <c r="I48" s="115">
        <v>8043</v>
      </c>
      <c r="J48" s="114">
        <v>5239</v>
      </c>
      <c r="K48" s="114">
        <v>2804</v>
      </c>
      <c r="L48" s="423">
        <v>2509</v>
      </c>
      <c r="M48" s="424">
        <v>2003</v>
      </c>
    </row>
    <row r="49" spans="1:17" s="110" customFormat="1" ht="11.1" customHeight="1" x14ac:dyDescent="0.2">
      <c r="A49" s="422" t="s">
        <v>389</v>
      </c>
      <c r="B49" s="115">
        <v>27866</v>
      </c>
      <c r="C49" s="114">
        <v>14318</v>
      </c>
      <c r="D49" s="114">
        <v>13548</v>
      </c>
      <c r="E49" s="114">
        <v>19430</v>
      </c>
      <c r="F49" s="114">
        <v>8436</v>
      </c>
      <c r="G49" s="114">
        <v>2931</v>
      </c>
      <c r="H49" s="114">
        <v>10279</v>
      </c>
      <c r="I49" s="115">
        <v>8067</v>
      </c>
      <c r="J49" s="114">
        <v>5274</v>
      </c>
      <c r="K49" s="114">
        <v>2793</v>
      </c>
      <c r="L49" s="423">
        <v>1442</v>
      </c>
      <c r="M49" s="424">
        <v>1542</v>
      </c>
    </row>
    <row r="50" spans="1:17" ht="15" customHeight="1" x14ac:dyDescent="0.2">
      <c r="A50" s="422" t="s">
        <v>399</v>
      </c>
      <c r="B50" s="143">
        <v>27720</v>
      </c>
      <c r="C50" s="144">
        <v>14223</v>
      </c>
      <c r="D50" s="144">
        <v>13497</v>
      </c>
      <c r="E50" s="144">
        <v>19314</v>
      </c>
      <c r="F50" s="144">
        <v>8406</v>
      </c>
      <c r="G50" s="144">
        <v>2793</v>
      </c>
      <c r="H50" s="144">
        <v>10307</v>
      </c>
      <c r="I50" s="143">
        <v>7710</v>
      </c>
      <c r="J50" s="144">
        <v>5075</v>
      </c>
      <c r="K50" s="144">
        <v>2635</v>
      </c>
      <c r="L50" s="426">
        <v>1793</v>
      </c>
      <c r="M50" s="427">
        <v>1896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1.3602457218078103</v>
      </c>
      <c r="C6" s="480">
        <f>'Tabelle 3.3'!J11</f>
        <v>-3.853348297792742</v>
      </c>
      <c r="D6" s="481">
        <f t="shared" ref="D6:E9" si="0">IF(OR(AND(B6&gt;=-50,B6&lt;=50),ISNUMBER(B6)=FALSE),B6,"")</f>
        <v>1.3602457218078103</v>
      </c>
      <c r="E6" s="481">
        <f t="shared" si="0"/>
        <v>-3.853348297792742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-0.20180321762601858</v>
      </c>
      <c r="C7" s="480">
        <f>'Tabelle 3.1'!J23</f>
        <v>-4.2268774619623501</v>
      </c>
      <c r="D7" s="481">
        <f t="shared" si="0"/>
        <v>-0.20180321762601858</v>
      </c>
      <c r="E7" s="481">
        <f>IF(OR(AND(C7&gt;=-50,C7&lt;=50),ISNUMBER(C7)=FALSE),C7,"")</f>
        <v>-4.2268774619623501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1.3602457218078103</v>
      </c>
      <c r="C14" s="480">
        <f>'Tabelle 3.3'!J11</f>
        <v>-3.853348297792742</v>
      </c>
      <c r="D14" s="481">
        <f>IF(OR(AND(B14&gt;=-50,B14&lt;=50),ISNUMBER(B14)=FALSE),B14,"")</f>
        <v>1.3602457218078103</v>
      </c>
      <c r="E14" s="481">
        <f>IF(OR(AND(C14&gt;=-50,C14&lt;=50),ISNUMBER(C14)=FALSE),C14,"")</f>
        <v>-3.853348297792742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1.808252427184466</v>
      </c>
      <c r="C17" s="480">
        <f>'Tabelle 3.3'!J14</f>
        <v>-5.2048726467331115</v>
      </c>
      <c r="D17" s="481">
        <f t="shared" si="3"/>
        <v>1.808252427184466</v>
      </c>
      <c r="E17" s="481">
        <f t="shared" si="3"/>
        <v>-5.2048726467331115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4.2692939244663384</v>
      </c>
      <c r="C18" s="480">
        <f>'Tabelle 3.3'!J15</f>
        <v>1.075268817204301</v>
      </c>
      <c r="D18" s="481">
        <f t="shared" si="3"/>
        <v>4.2692939244663384</v>
      </c>
      <c r="E18" s="481">
        <f t="shared" si="3"/>
        <v>1.075268817204301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1.5533625730994152</v>
      </c>
      <c r="C19" s="480">
        <f>'Tabelle 3.3'!J16</f>
        <v>-10.130718954248366</v>
      </c>
      <c r="D19" s="481">
        <f t="shared" si="3"/>
        <v>1.5533625730994152</v>
      </c>
      <c r="E19" s="481">
        <f t="shared" si="3"/>
        <v>-10.130718954248366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-12.048192771084338</v>
      </c>
      <c r="C20" s="480">
        <f>'Tabelle 3.3'!J17</f>
        <v>-15.909090909090908</v>
      </c>
      <c r="D20" s="481">
        <f t="shared" si="3"/>
        <v>-12.048192771084338</v>
      </c>
      <c r="E20" s="481">
        <f t="shared" si="3"/>
        <v>-15.909090909090908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-2.1282553906468777</v>
      </c>
      <c r="C22" s="480">
        <f>'Tabelle 3.3'!J19</f>
        <v>-1.4950166112956811</v>
      </c>
      <c r="D22" s="481">
        <f t="shared" si="3"/>
        <v>-2.1282553906468777</v>
      </c>
      <c r="E22" s="481">
        <f t="shared" si="3"/>
        <v>-1.4950166112956811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-0.51150895140664965</v>
      </c>
      <c r="C23" s="480">
        <f>'Tabelle 3.3'!J20</f>
        <v>-9.1891891891891895</v>
      </c>
      <c r="D23" s="481">
        <f t="shared" si="3"/>
        <v>-0.51150895140664965</v>
      </c>
      <c r="E23" s="481">
        <f t="shared" si="3"/>
        <v>-9.1891891891891895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-0.33726812816188873</v>
      </c>
      <c r="C24" s="480">
        <f>'Tabelle 3.3'!J21</f>
        <v>-7.7912254160363084</v>
      </c>
      <c r="D24" s="481">
        <f t="shared" si="3"/>
        <v>-0.33726812816188873</v>
      </c>
      <c r="E24" s="481">
        <f t="shared" si="3"/>
        <v>-7.7912254160363084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-5.4773082942097027</v>
      </c>
      <c r="C26" s="480">
        <f>'Tabelle 3.3'!J23</f>
        <v>-13.675213675213675</v>
      </c>
      <c r="D26" s="481">
        <f t="shared" si="3"/>
        <v>-5.4773082942097027</v>
      </c>
      <c r="E26" s="481">
        <f t="shared" si="3"/>
        <v>-13.675213675213675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1.0917030567685591</v>
      </c>
      <c r="C27" s="480">
        <f>'Tabelle 3.3'!J24</f>
        <v>1.6701461377870563</v>
      </c>
      <c r="D27" s="481">
        <f t="shared" si="3"/>
        <v>1.0917030567685591</v>
      </c>
      <c r="E27" s="481">
        <f t="shared" si="3"/>
        <v>1.6701461377870563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v>
      </c>
      <c r="C28" s="480">
        <f>'Tabelle 3.3'!J25</f>
        <v>-9.9706744868035191</v>
      </c>
      <c r="D28" s="481">
        <f t="shared" si="3"/>
        <v>0</v>
      </c>
      <c r="E28" s="481">
        <f t="shared" si="3"/>
        <v>-9.9706744868035191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2.3821853961677886</v>
      </c>
      <c r="C30" s="480">
        <f>'Tabelle 3.3'!J27</f>
        <v>1.0830324909747293</v>
      </c>
      <c r="D30" s="481">
        <f t="shared" si="3"/>
        <v>2.3821853961677886</v>
      </c>
      <c r="E30" s="481">
        <f t="shared" si="3"/>
        <v>1.0830324909747293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4.1528239202657806</v>
      </c>
      <c r="C31" s="480">
        <f>'Tabelle 3.3'!J28</f>
        <v>-5.6</v>
      </c>
      <c r="D31" s="481">
        <f t="shared" si="3"/>
        <v>4.1528239202657806</v>
      </c>
      <c r="E31" s="481">
        <f t="shared" si="3"/>
        <v>-5.6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2.945736434108527</v>
      </c>
      <c r="C32" s="480">
        <f>'Tabelle 3.3'!J29</f>
        <v>-1.9784172661870503</v>
      </c>
      <c r="D32" s="481">
        <f t="shared" si="3"/>
        <v>2.945736434108527</v>
      </c>
      <c r="E32" s="481">
        <f t="shared" si="3"/>
        <v>-1.9784172661870503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0.72916666666666663</v>
      </c>
      <c r="C33" s="480">
        <f>'Tabelle 3.3'!J30</f>
        <v>0</v>
      </c>
      <c r="D33" s="481">
        <f t="shared" si="3"/>
        <v>0.72916666666666663</v>
      </c>
      <c r="E33" s="481">
        <f t="shared" si="3"/>
        <v>0</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-3.4188034188034186</v>
      </c>
      <c r="C34" s="480">
        <f>'Tabelle 3.3'!J31</f>
        <v>-2.3928215353938187</v>
      </c>
      <c r="D34" s="481">
        <f t="shared" si="3"/>
        <v>-3.4188034188034186</v>
      </c>
      <c r="E34" s="481">
        <f t="shared" si="3"/>
        <v>-2.3928215353938187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0.9699094361671049</v>
      </c>
      <c r="C39" s="480">
        <f>'Tabelle 3.3'!J36</f>
        <v>-3.8771476357001671</v>
      </c>
      <c r="D39" s="481">
        <f t="shared" si="3"/>
        <v>0.9699094361671049</v>
      </c>
      <c r="E39" s="481">
        <f t="shared" si="3"/>
        <v>-3.8771476357001671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0.9699094361671049</v>
      </c>
      <c r="C45" s="480">
        <f>'Tabelle 3.3'!J36</f>
        <v>-3.8771476357001671</v>
      </c>
      <c r="D45" s="481">
        <f t="shared" si="3"/>
        <v>0.9699094361671049</v>
      </c>
      <c r="E45" s="481">
        <f t="shared" si="3"/>
        <v>-3.8771476357001671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24743</v>
      </c>
      <c r="C51" s="487">
        <v>5707</v>
      </c>
      <c r="D51" s="487">
        <v>2202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24888</v>
      </c>
      <c r="C52" s="487">
        <v>5804</v>
      </c>
      <c r="D52" s="487">
        <v>2253</v>
      </c>
      <c r="E52" s="488">
        <f t="shared" ref="E52:G70" si="11">IF($A$51=37802,IF(COUNTBLANK(B$51:B$70)&gt;0,#N/A,B52/B$51*100),IF(COUNTBLANK(B$51:B$75)&gt;0,#N/A,B52/B$51*100))</f>
        <v>100.58602433011356</v>
      </c>
      <c r="F52" s="488">
        <f t="shared" si="11"/>
        <v>101.69966707552129</v>
      </c>
      <c r="G52" s="488">
        <f t="shared" si="11"/>
        <v>102.31607629427792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25276</v>
      </c>
      <c r="C53" s="487">
        <v>5734</v>
      </c>
      <c r="D53" s="487">
        <v>2314</v>
      </c>
      <c r="E53" s="488">
        <f t="shared" si="11"/>
        <v>102.15414460655539</v>
      </c>
      <c r="F53" s="488">
        <f t="shared" si="11"/>
        <v>100.47310320658841</v>
      </c>
      <c r="G53" s="488">
        <f t="shared" si="11"/>
        <v>105.08628519527703</v>
      </c>
      <c r="H53" s="489">
        <f>IF(ISERROR(L53)=TRUE,IF(MONTH(A53)=MONTH(MAX(A$51:A$75)),A53,""),"")</f>
        <v>41883</v>
      </c>
      <c r="I53" s="488">
        <f t="shared" si="12"/>
        <v>102.15414460655539</v>
      </c>
      <c r="J53" s="488">
        <f t="shared" si="10"/>
        <v>100.47310320658841</v>
      </c>
      <c r="K53" s="488">
        <f t="shared" si="10"/>
        <v>105.08628519527703</v>
      </c>
      <c r="L53" s="488" t="e">
        <f t="shared" si="13"/>
        <v>#N/A</v>
      </c>
    </row>
    <row r="54" spans="1:14" ht="15" customHeight="1" x14ac:dyDescent="0.2">
      <c r="A54" s="490" t="s">
        <v>462</v>
      </c>
      <c r="B54" s="487">
        <v>25213</v>
      </c>
      <c r="C54" s="487">
        <v>5750</v>
      </c>
      <c r="D54" s="487">
        <v>2381</v>
      </c>
      <c r="E54" s="488">
        <f t="shared" si="11"/>
        <v>101.8995271389888</v>
      </c>
      <c r="F54" s="488">
        <f t="shared" si="11"/>
        <v>100.75346066234449</v>
      </c>
      <c r="G54" s="488">
        <f t="shared" si="11"/>
        <v>108.1289736603088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25338</v>
      </c>
      <c r="C55" s="487">
        <v>5436</v>
      </c>
      <c r="D55" s="487">
        <v>2262</v>
      </c>
      <c r="E55" s="488">
        <f t="shared" si="11"/>
        <v>102.40472052701774</v>
      </c>
      <c r="F55" s="488">
        <f t="shared" si="11"/>
        <v>95.251445593131251</v>
      </c>
      <c r="G55" s="488">
        <f t="shared" si="11"/>
        <v>102.72479564032697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25642</v>
      </c>
      <c r="C56" s="487">
        <v>5561</v>
      </c>
      <c r="D56" s="487">
        <v>2318</v>
      </c>
      <c r="E56" s="488">
        <f t="shared" si="11"/>
        <v>103.6333508467041</v>
      </c>
      <c r="F56" s="488">
        <f t="shared" si="11"/>
        <v>97.441738216225687</v>
      </c>
      <c r="G56" s="488">
        <f t="shared" si="11"/>
        <v>105.26793823796548</v>
      </c>
      <c r="H56" s="489" t="str">
        <f t="shared" si="14"/>
        <v/>
      </c>
      <c r="I56" s="488" t="str">
        <f t="shared" si="12"/>
        <v/>
      </c>
      <c r="J56" s="488" t="str">
        <f t="shared" si="10"/>
        <v/>
      </c>
      <c r="K56" s="488" t="str">
        <f t="shared" si="10"/>
        <v/>
      </c>
      <c r="L56" s="488" t="e">
        <f t="shared" si="13"/>
        <v>#N/A</v>
      </c>
    </row>
    <row r="57" spans="1:14" ht="15" customHeight="1" x14ac:dyDescent="0.2">
      <c r="A57" s="490">
        <v>42248</v>
      </c>
      <c r="B57" s="487">
        <v>26025</v>
      </c>
      <c r="C57" s="487">
        <v>5568</v>
      </c>
      <c r="D57" s="487">
        <v>2378</v>
      </c>
      <c r="E57" s="488">
        <f t="shared" si="11"/>
        <v>105.1812633876248</v>
      </c>
      <c r="F57" s="488">
        <f t="shared" si="11"/>
        <v>97.56439460311897</v>
      </c>
      <c r="G57" s="488">
        <f t="shared" si="11"/>
        <v>107.99273387829247</v>
      </c>
      <c r="H57" s="489">
        <f t="shared" si="14"/>
        <v>42248</v>
      </c>
      <c r="I57" s="488">
        <f t="shared" si="12"/>
        <v>105.1812633876248</v>
      </c>
      <c r="J57" s="488">
        <f t="shared" si="10"/>
        <v>97.56439460311897</v>
      </c>
      <c r="K57" s="488">
        <f t="shared" si="10"/>
        <v>107.99273387829247</v>
      </c>
      <c r="L57" s="488" t="e">
        <f t="shared" si="13"/>
        <v>#N/A</v>
      </c>
    </row>
    <row r="58" spans="1:14" ht="15" customHeight="1" x14ac:dyDescent="0.2">
      <c r="A58" s="490" t="s">
        <v>465</v>
      </c>
      <c r="B58" s="487">
        <v>25982</v>
      </c>
      <c r="C58" s="487">
        <v>5552</v>
      </c>
      <c r="D58" s="487">
        <v>2352</v>
      </c>
      <c r="E58" s="488">
        <f t="shared" si="11"/>
        <v>105.00747686214282</v>
      </c>
      <c r="F58" s="488">
        <f t="shared" si="11"/>
        <v>97.284037147362895</v>
      </c>
      <c r="G58" s="488">
        <f t="shared" si="11"/>
        <v>106.81198910081744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25980</v>
      </c>
      <c r="C59" s="487">
        <v>5548</v>
      </c>
      <c r="D59" s="487">
        <v>2338</v>
      </c>
      <c r="E59" s="488">
        <f t="shared" si="11"/>
        <v>104.99939376793436</v>
      </c>
      <c r="F59" s="488">
        <f t="shared" si="11"/>
        <v>97.213947783423876</v>
      </c>
      <c r="G59" s="488">
        <f t="shared" si="11"/>
        <v>106.17620345140782</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26078</v>
      </c>
      <c r="C60" s="487">
        <v>5624</v>
      </c>
      <c r="D60" s="487">
        <v>2415</v>
      </c>
      <c r="E60" s="488">
        <f t="shared" si="11"/>
        <v>105.39546538414906</v>
      </c>
      <c r="F60" s="488">
        <f t="shared" si="11"/>
        <v>98.54564569826529</v>
      </c>
      <c r="G60" s="488">
        <f t="shared" si="11"/>
        <v>109.67302452316076</v>
      </c>
      <c r="H60" s="489" t="str">
        <f t="shared" si="14"/>
        <v/>
      </c>
      <c r="I60" s="488" t="str">
        <f t="shared" si="12"/>
        <v/>
      </c>
      <c r="J60" s="488" t="str">
        <f t="shared" si="10"/>
        <v/>
      </c>
      <c r="K60" s="488" t="str">
        <f t="shared" si="10"/>
        <v/>
      </c>
      <c r="L60" s="488" t="e">
        <f t="shared" si="13"/>
        <v>#N/A</v>
      </c>
    </row>
    <row r="61" spans="1:14" ht="15" customHeight="1" x14ac:dyDescent="0.2">
      <c r="A61" s="490">
        <v>42614</v>
      </c>
      <c r="B61" s="487">
        <v>26587</v>
      </c>
      <c r="C61" s="487">
        <v>5587</v>
      </c>
      <c r="D61" s="487">
        <v>2500</v>
      </c>
      <c r="E61" s="488">
        <f t="shared" si="11"/>
        <v>107.45261286020289</v>
      </c>
      <c r="F61" s="488">
        <f t="shared" si="11"/>
        <v>97.897319081829338</v>
      </c>
      <c r="G61" s="488">
        <f t="shared" si="11"/>
        <v>113.53315168029066</v>
      </c>
      <c r="H61" s="489">
        <f t="shared" si="14"/>
        <v>42614</v>
      </c>
      <c r="I61" s="488">
        <f t="shared" si="12"/>
        <v>107.45261286020289</v>
      </c>
      <c r="J61" s="488">
        <f t="shared" si="10"/>
        <v>97.897319081829338</v>
      </c>
      <c r="K61" s="488">
        <f t="shared" si="10"/>
        <v>113.53315168029066</v>
      </c>
      <c r="L61" s="488" t="e">
        <f t="shared" si="13"/>
        <v>#N/A</v>
      </c>
    </row>
    <row r="62" spans="1:14" ht="15" customHeight="1" x14ac:dyDescent="0.2">
      <c r="A62" s="490" t="s">
        <v>468</v>
      </c>
      <c r="B62" s="487">
        <v>26516</v>
      </c>
      <c r="C62" s="487">
        <v>5561</v>
      </c>
      <c r="D62" s="487">
        <v>2494</v>
      </c>
      <c r="E62" s="488">
        <f t="shared" si="11"/>
        <v>107.16566301580247</v>
      </c>
      <c r="F62" s="488">
        <f t="shared" si="11"/>
        <v>97.441738216225687</v>
      </c>
      <c r="G62" s="488">
        <f t="shared" si="11"/>
        <v>113.26067211625795</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26602</v>
      </c>
      <c r="C63" s="487">
        <v>5501</v>
      </c>
      <c r="D63" s="487">
        <v>2460</v>
      </c>
      <c r="E63" s="488">
        <f t="shared" si="11"/>
        <v>107.51323606676635</v>
      </c>
      <c r="F63" s="488">
        <f t="shared" si="11"/>
        <v>96.390397757140363</v>
      </c>
      <c r="G63" s="488">
        <f t="shared" si="11"/>
        <v>111.716621253406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26758</v>
      </c>
      <c r="C64" s="487">
        <v>5572</v>
      </c>
      <c r="D64" s="487">
        <v>2502</v>
      </c>
      <c r="E64" s="488">
        <f t="shared" si="11"/>
        <v>108.14371741502646</v>
      </c>
      <c r="F64" s="488">
        <f t="shared" si="11"/>
        <v>97.634483967057989</v>
      </c>
      <c r="G64" s="488">
        <f t="shared" si="11"/>
        <v>113.62397820163488</v>
      </c>
      <c r="H64" s="489" t="str">
        <f t="shared" si="14"/>
        <v/>
      </c>
      <c r="I64" s="488" t="str">
        <f t="shared" si="12"/>
        <v/>
      </c>
      <c r="J64" s="488" t="str">
        <f t="shared" si="10"/>
        <v/>
      </c>
      <c r="K64" s="488" t="str">
        <f t="shared" si="10"/>
        <v/>
      </c>
      <c r="L64" s="488" t="e">
        <f t="shared" si="13"/>
        <v>#N/A</v>
      </c>
    </row>
    <row r="65" spans="1:12" ht="15" customHeight="1" x14ac:dyDescent="0.2">
      <c r="A65" s="490">
        <v>42979</v>
      </c>
      <c r="B65" s="487">
        <v>27144</v>
      </c>
      <c r="C65" s="487">
        <v>5484</v>
      </c>
      <c r="D65" s="487">
        <v>2564</v>
      </c>
      <c r="E65" s="488">
        <f t="shared" si="11"/>
        <v>109.70375459725983</v>
      </c>
      <c r="F65" s="488">
        <f t="shared" si="11"/>
        <v>96.092517960399505</v>
      </c>
      <c r="G65" s="488">
        <f t="shared" si="11"/>
        <v>116.4396003633061</v>
      </c>
      <c r="H65" s="489">
        <f t="shared" si="14"/>
        <v>42979</v>
      </c>
      <c r="I65" s="488">
        <f t="shared" si="12"/>
        <v>109.70375459725983</v>
      </c>
      <c r="J65" s="488">
        <f t="shared" si="10"/>
        <v>96.092517960399505</v>
      </c>
      <c r="K65" s="488">
        <f t="shared" si="10"/>
        <v>116.4396003633061</v>
      </c>
      <c r="L65" s="488" t="e">
        <f t="shared" si="13"/>
        <v>#N/A</v>
      </c>
    </row>
    <row r="66" spans="1:12" ht="15" customHeight="1" x14ac:dyDescent="0.2">
      <c r="A66" s="490" t="s">
        <v>471</v>
      </c>
      <c r="B66" s="487">
        <v>27117</v>
      </c>
      <c r="C66" s="487">
        <v>5530</v>
      </c>
      <c r="D66" s="487">
        <v>2545</v>
      </c>
      <c r="E66" s="488">
        <f t="shared" si="11"/>
        <v>109.59463282544557</v>
      </c>
      <c r="F66" s="488">
        <f t="shared" si="11"/>
        <v>96.898545645698263</v>
      </c>
      <c r="G66" s="488">
        <f t="shared" si="11"/>
        <v>115.57674841053587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27033</v>
      </c>
      <c r="C67" s="487">
        <v>5480</v>
      </c>
      <c r="D67" s="487">
        <v>2543</v>
      </c>
      <c r="E67" s="488">
        <f t="shared" si="11"/>
        <v>109.25514286869014</v>
      </c>
      <c r="F67" s="488">
        <f t="shared" si="11"/>
        <v>96.022428596460486</v>
      </c>
      <c r="G67" s="488">
        <f t="shared" si="11"/>
        <v>115.48592188919164</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27034</v>
      </c>
      <c r="C68" s="487">
        <v>5537</v>
      </c>
      <c r="D68" s="487">
        <v>2551</v>
      </c>
      <c r="E68" s="488">
        <f t="shared" si="11"/>
        <v>109.25918441579437</v>
      </c>
      <c r="F68" s="488">
        <f t="shared" si="11"/>
        <v>97.02120203259156</v>
      </c>
      <c r="G68" s="488">
        <f t="shared" si="11"/>
        <v>115.84922797456858</v>
      </c>
      <c r="H68" s="489" t="str">
        <f t="shared" si="14"/>
        <v/>
      </c>
      <c r="I68" s="488" t="str">
        <f t="shared" si="12"/>
        <v/>
      </c>
      <c r="J68" s="488" t="str">
        <f t="shared" si="12"/>
        <v/>
      </c>
      <c r="K68" s="488" t="str">
        <f t="shared" si="12"/>
        <v/>
      </c>
      <c r="L68" s="488" t="e">
        <f t="shared" si="13"/>
        <v>#N/A</v>
      </c>
    </row>
    <row r="69" spans="1:12" ht="15" customHeight="1" x14ac:dyDescent="0.2">
      <c r="A69" s="490">
        <v>43344</v>
      </c>
      <c r="B69" s="487">
        <v>27452</v>
      </c>
      <c r="C69" s="487">
        <v>5492</v>
      </c>
      <c r="D69" s="487">
        <v>2707</v>
      </c>
      <c r="E69" s="488">
        <f t="shared" si="11"/>
        <v>110.94855110536312</v>
      </c>
      <c r="F69" s="488">
        <f t="shared" si="11"/>
        <v>96.232696688277557</v>
      </c>
      <c r="G69" s="488">
        <f t="shared" si="11"/>
        <v>122.93369663941871</v>
      </c>
      <c r="H69" s="489">
        <f t="shared" si="14"/>
        <v>43344</v>
      </c>
      <c r="I69" s="488">
        <f t="shared" si="12"/>
        <v>110.94855110536312</v>
      </c>
      <c r="J69" s="488">
        <f t="shared" si="12"/>
        <v>96.232696688277557</v>
      </c>
      <c r="K69" s="488">
        <f t="shared" si="12"/>
        <v>122.93369663941871</v>
      </c>
      <c r="L69" s="488" t="e">
        <f t="shared" si="13"/>
        <v>#N/A</v>
      </c>
    </row>
    <row r="70" spans="1:12" ht="15" customHeight="1" x14ac:dyDescent="0.2">
      <c r="A70" s="490" t="s">
        <v>474</v>
      </c>
      <c r="B70" s="487">
        <v>27291</v>
      </c>
      <c r="C70" s="487">
        <v>5477</v>
      </c>
      <c r="D70" s="487">
        <v>2724</v>
      </c>
      <c r="E70" s="488">
        <f t="shared" si="11"/>
        <v>110.29786202158188</v>
      </c>
      <c r="F70" s="488">
        <f t="shared" si="11"/>
        <v>95.969861573506222</v>
      </c>
      <c r="G70" s="488">
        <f t="shared" si="11"/>
        <v>123.70572207084469</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27348</v>
      </c>
      <c r="C71" s="487">
        <v>5319</v>
      </c>
      <c r="D71" s="487">
        <v>2700</v>
      </c>
      <c r="E71" s="491">
        <f t="shared" ref="E71:G75" si="15">IF($A$51=37802,IF(COUNTBLANK(B$51:B$70)&gt;0,#N/A,IF(ISBLANK(B71)=FALSE,B71/B$51*100,#N/A)),IF(COUNTBLANK(B$51:B$75)&gt;0,#N/A,B71/B$51*100))</f>
        <v>110.52823020652305</v>
      </c>
      <c r="F71" s="491">
        <f t="shared" si="15"/>
        <v>93.201331697914853</v>
      </c>
      <c r="G71" s="491">
        <f t="shared" si="15"/>
        <v>122.61580381471389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27330</v>
      </c>
      <c r="C72" s="487">
        <v>5350</v>
      </c>
      <c r="D72" s="487">
        <v>2744</v>
      </c>
      <c r="E72" s="491">
        <f t="shared" si="15"/>
        <v>110.45548235864689</v>
      </c>
      <c r="F72" s="491">
        <f t="shared" si="15"/>
        <v>93.744524268442262</v>
      </c>
      <c r="G72" s="491">
        <f t="shared" si="15"/>
        <v>124.61398728428701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27940</v>
      </c>
      <c r="C73" s="487">
        <v>5239</v>
      </c>
      <c r="D73" s="487">
        <v>2804</v>
      </c>
      <c r="E73" s="491">
        <f t="shared" si="15"/>
        <v>112.92082609222811</v>
      </c>
      <c r="F73" s="491">
        <f t="shared" si="15"/>
        <v>91.799544419134392</v>
      </c>
      <c r="G73" s="491">
        <f t="shared" si="15"/>
        <v>127.33878292461398</v>
      </c>
      <c r="H73" s="492">
        <f>IF(A$51=37802,IF(ISERROR(L73)=TRUE,IF(ISBLANK(A73)=FALSE,IF(MONTH(A73)=MONTH(MAX(A$51:A$75)),A73,""),""),""),IF(ISERROR(L73)=TRUE,IF(MONTH(A73)=MONTH(MAX(A$51:A$75)),A73,""),""))</f>
        <v>43709</v>
      </c>
      <c r="I73" s="488">
        <f t="shared" si="12"/>
        <v>112.92082609222811</v>
      </c>
      <c r="J73" s="488">
        <f t="shared" si="12"/>
        <v>91.799544419134392</v>
      </c>
      <c r="K73" s="488">
        <f t="shared" si="12"/>
        <v>127.33878292461398</v>
      </c>
      <c r="L73" s="488" t="e">
        <f t="shared" si="13"/>
        <v>#N/A</v>
      </c>
    </row>
    <row r="74" spans="1:12" ht="15" customHeight="1" x14ac:dyDescent="0.2">
      <c r="A74" s="490" t="s">
        <v>477</v>
      </c>
      <c r="B74" s="487">
        <v>27866</v>
      </c>
      <c r="C74" s="487">
        <v>5274</v>
      </c>
      <c r="D74" s="487">
        <v>2793</v>
      </c>
      <c r="E74" s="491">
        <f t="shared" si="15"/>
        <v>112.62175160651498</v>
      </c>
      <c r="F74" s="491">
        <f t="shared" si="15"/>
        <v>92.412826353600835</v>
      </c>
      <c r="G74" s="491">
        <f t="shared" si="15"/>
        <v>126.83923705722071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27720</v>
      </c>
      <c r="C75" s="493">
        <v>5075</v>
      </c>
      <c r="D75" s="493">
        <v>2635</v>
      </c>
      <c r="E75" s="491">
        <f t="shared" si="15"/>
        <v>112.03168572929718</v>
      </c>
      <c r="F75" s="491">
        <f t="shared" si="15"/>
        <v>88.925880497634481</v>
      </c>
      <c r="G75" s="491">
        <f t="shared" si="15"/>
        <v>119.66394187102634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112.92082609222811</v>
      </c>
      <c r="J77" s="488">
        <f>IF(J75&lt;&gt;"",J75,IF(J74&lt;&gt;"",J74,IF(J73&lt;&gt;"",J73,IF(J72&lt;&gt;"",J72,IF(J71&lt;&gt;"",J71,IF(J70&lt;&gt;"",J70,""))))))</f>
        <v>91.799544419134392</v>
      </c>
      <c r="K77" s="488">
        <f>IF(K75&lt;&gt;"",K75,IF(K74&lt;&gt;"",K74,IF(K73&lt;&gt;"",K73,IF(K72&lt;&gt;"",K72,IF(K71&lt;&gt;"",K71,IF(K70&lt;&gt;"",K70,""))))))</f>
        <v>127.33878292461398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+12,9%</v>
      </c>
      <c r="J79" s="488" t="str">
        <f>"GeB - ausschließlich: "&amp;IF(J77&gt;100,"+","")&amp;TEXT(J77-100,"0,0")&amp;"%"</f>
        <v>GeB - ausschließlich: -8,2%</v>
      </c>
      <c r="K79" s="488" t="str">
        <f>"GeB - im Nebenjob: "&amp;IF(K77&gt;100,"+","")&amp;TEXT(K77-100,"0,0")&amp;"%"</f>
        <v>GeB - im Nebenjob: +27,3%</v>
      </c>
    </row>
    <row r="81" spans="9:9" ht="15" customHeight="1" x14ac:dyDescent="0.2">
      <c r="I81" s="488" t="str">
        <f>IF(ISERROR(HLOOKUP(1,I$78:K$79,2,FALSE)),"",HLOOKUP(1,I$78:K$79,2,FALSE))</f>
        <v>GeB - im Nebenjob: +27,3%</v>
      </c>
    </row>
    <row r="82" spans="9:9" ht="15" customHeight="1" x14ac:dyDescent="0.2">
      <c r="I82" s="488" t="str">
        <f>IF(ISERROR(HLOOKUP(2,I$78:K$79,2,FALSE)),"",HLOOKUP(2,I$78:K$79,2,FALSE))</f>
        <v>SvB: +12,9%</v>
      </c>
    </row>
    <row r="83" spans="9:9" ht="15" customHeight="1" x14ac:dyDescent="0.2">
      <c r="I83" s="488" t="str">
        <f>IF(ISERROR(HLOOKUP(3,I$78:K$79,2,FALSE)),"",HLOOKUP(3,I$78:K$79,2,FALSE))</f>
        <v>GeB - ausschließlich: -8,2%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27720</v>
      </c>
      <c r="E12" s="114">
        <v>27866</v>
      </c>
      <c r="F12" s="114">
        <v>27940</v>
      </c>
      <c r="G12" s="114">
        <v>27330</v>
      </c>
      <c r="H12" s="114">
        <v>27348</v>
      </c>
      <c r="I12" s="115">
        <v>372</v>
      </c>
      <c r="J12" s="116">
        <v>1.3602457218078103</v>
      </c>
      <c r="N12" s="117"/>
    </row>
    <row r="13" spans="1:15" s="110" customFormat="1" ht="13.5" customHeight="1" x14ac:dyDescent="0.2">
      <c r="A13" s="118" t="s">
        <v>105</v>
      </c>
      <c r="B13" s="119" t="s">
        <v>106</v>
      </c>
      <c r="C13" s="113">
        <v>51.30952380952381</v>
      </c>
      <c r="D13" s="114">
        <v>14223</v>
      </c>
      <c r="E13" s="114">
        <v>14318</v>
      </c>
      <c r="F13" s="114">
        <v>14376</v>
      </c>
      <c r="G13" s="114">
        <v>13984</v>
      </c>
      <c r="H13" s="114">
        <v>13881</v>
      </c>
      <c r="I13" s="115">
        <v>342</v>
      </c>
      <c r="J13" s="116">
        <v>2.4637994380808301</v>
      </c>
    </row>
    <row r="14" spans="1:15" s="110" customFormat="1" ht="13.5" customHeight="1" x14ac:dyDescent="0.2">
      <c r="A14" s="120"/>
      <c r="B14" s="119" t="s">
        <v>107</v>
      </c>
      <c r="C14" s="113">
        <v>48.69047619047619</v>
      </c>
      <c r="D14" s="114">
        <v>13497</v>
      </c>
      <c r="E14" s="114">
        <v>13548</v>
      </c>
      <c r="F14" s="114">
        <v>13564</v>
      </c>
      <c r="G14" s="114">
        <v>13346</v>
      </c>
      <c r="H14" s="114">
        <v>13467</v>
      </c>
      <c r="I14" s="115">
        <v>30</v>
      </c>
      <c r="J14" s="116">
        <v>0.22276676319893071</v>
      </c>
    </row>
    <row r="15" spans="1:15" s="110" customFormat="1" ht="13.5" customHeight="1" x14ac:dyDescent="0.2">
      <c r="A15" s="118" t="s">
        <v>105</v>
      </c>
      <c r="B15" s="121" t="s">
        <v>108</v>
      </c>
      <c r="C15" s="113">
        <v>10.075757575757576</v>
      </c>
      <c r="D15" s="114">
        <v>2793</v>
      </c>
      <c r="E15" s="114">
        <v>2931</v>
      </c>
      <c r="F15" s="114">
        <v>2977</v>
      </c>
      <c r="G15" s="114">
        <v>2668</v>
      </c>
      <c r="H15" s="114">
        <v>2779</v>
      </c>
      <c r="I15" s="115">
        <v>14</v>
      </c>
      <c r="J15" s="116">
        <v>0.50377833753148615</v>
      </c>
    </row>
    <row r="16" spans="1:15" s="110" customFormat="1" ht="13.5" customHeight="1" x14ac:dyDescent="0.2">
      <c r="A16" s="118"/>
      <c r="B16" s="121" t="s">
        <v>109</v>
      </c>
      <c r="C16" s="113">
        <v>65.912698412698418</v>
      </c>
      <c r="D16" s="114">
        <v>18271</v>
      </c>
      <c r="E16" s="114">
        <v>18344</v>
      </c>
      <c r="F16" s="114">
        <v>18454</v>
      </c>
      <c r="G16" s="114">
        <v>18272</v>
      </c>
      <c r="H16" s="114">
        <v>18246</v>
      </c>
      <c r="I16" s="115">
        <v>25</v>
      </c>
      <c r="J16" s="116">
        <v>0.13701633234681573</v>
      </c>
    </row>
    <row r="17" spans="1:10" s="110" customFormat="1" ht="13.5" customHeight="1" x14ac:dyDescent="0.2">
      <c r="A17" s="118"/>
      <c r="B17" s="121" t="s">
        <v>110</v>
      </c>
      <c r="C17" s="113">
        <v>22.835497835497836</v>
      </c>
      <c r="D17" s="114">
        <v>6330</v>
      </c>
      <c r="E17" s="114">
        <v>6262</v>
      </c>
      <c r="F17" s="114">
        <v>6198</v>
      </c>
      <c r="G17" s="114">
        <v>6087</v>
      </c>
      <c r="H17" s="114">
        <v>6032</v>
      </c>
      <c r="I17" s="115">
        <v>298</v>
      </c>
      <c r="J17" s="116">
        <v>4.9403183023872677</v>
      </c>
    </row>
    <row r="18" spans="1:10" s="110" customFormat="1" ht="13.5" customHeight="1" x14ac:dyDescent="0.2">
      <c r="A18" s="120"/>
      <c r="B18" s="121" t="s">
        <v>111</v>
      </c>
      <c r="C18" s="113">
        <v>1.176046176046176</v>
      </c>
      <c r="D18" s="114">
        <v>326</v>
      </c>
      <c r="E18" s="114">
        <v>329</v>
      </c>
      <c r="F18" s="114">
        <v>311</v>
      </c>
      <c r="G18" s="114">
        <v>303</v>
      </c>
      <c r="H18" s="114">
        <v>291</v>
      </c>
      <c r="I18" s="115">
        <v>35</v>
      </c>
      <c r="J18" s="116">
        <v>12.027491408934708</v>
      </c>
    </row>
    <row r="19" spans="1:10" s="110" customFormat="1" ht="13.5" customHeight="1" x14ac:dyDescent="0.2">
      <c r="A19" s="120"/>
      <c r="B19" s="121" t="s">
        <v>112</v>
      </c>
      <c r="C19" s="113">
        <v>0.40043290043290042</v>
      </c>
      <c r="D19" s="114">
        <v>111</v>
      </c>
      <c r="E19" s="114">
        <v>109</v>
      </c>
      <c r="F19" s="114">
        <v>107</v>
      </c>
      <c r="G19" s="114">
        <v>94</v>
      </c>
      <c r="H19" s="114">
        <v>78</v>
      </c>
      <c r="I19" s="115">
        <v>33</v>
      </c>
      <c r="J19" s="116">
        <v>42.307692307692307</v>
      </c>
    </row>
    <row r="20" spans="1:10" s="110" customFormat="1" ht="13.5" customHeight="1" x14ac:dyDescent="0.2">
      <c r="A20" s="118" t="s">
        <v>113</v>
      </c>
      <c r="B20" s="122" t="s">
        <v>114</v>
      </c>
      <c r="C20" s="113">
        <v>69.675324675324674</v>
      </c>
      <c r="D20" s="114">
        <v>19314</v>
      </c>
      <c r="E20" s="114">
        <v>19430</v>
      </c>
      <c r="F20" s="114">
        <v>19535</v>
      </c>
      <c r="G20" s="114">
        <v>19054</v>
      </c>
      <c r="H20" s="114">
        <v>19109</v>
      </c>
      <c r="I20" s="115">
        <v>205</v>
      </c>
      <c r="J20" s="116">
        <v>1.0727929247998325</v>
      </c>
    </row>
    <row r="21" spans="1:10" s="110" customFormat="1" ht="13.5" customHeight="1" x14ac:dyDescent="0.2">
      <c r="A21" s="120"/>
      <c r="B21" s="122" t="s">
        <v>115</v>
      </c>
      <c r="C21" s="113">
        <v>30.324675324675326</v>
      </c>
      <c r="D21" s="114">
        <v>8406</v>
      </c>
      <c r="E21" s="114">
        <v>8436</v>
      </c>
      <c r="F21" s="114">
        <v>8405</v>
      </c>
      <c r="G21" s="114">
        <v>8276</v>
      </c>
      <c r="H21" s="114">
        <v>8239</v>
      </c>
      <c r="I21" s="115">
        <v>167</v>
      </c>
      <c r="J21" s="116">
        <v>2.0269450175992234</v>
      </c>
    </row>
    <row r="22" spans="1:10" s="110" customFormat="1" ht="13.5" customHeight="1" x14ac:dyDescent="0.2">
      <c r="A22" s="118" t="s">
        <v>113</v>
      </c>
      <c r="B22" s="122" t="s">
        <v>116</v>
      </c>
      <c r="C22" s="113">
        <v>93.470418470418466</v>
      </c>
      <c r="D22" s="114">
        <v>25910</v>
      </c>
      <c r="E22" s="114">
        <v>26020</v>
      </c>
      <c r="F22" s="114">
        <v>26119</v>
      </c>
      <c r="G22" s="114">
        <v>25615</v>
      </c>
      <c r="H22" s="114">
        <v>25711</v>
      </c>
      <c r="I22" s="115">
        <v>199</v>
      </c>
      <c r="J22" s="116">
        <v>0.77398778732838081</v>
      </c>
    </row>
    <row r="23" spans="1:10" s="110" customFormat="1" ht="13.5" customHeight="1" x14ac:dyDescent="0.2">
      <c r="A23" s="123"/>
      <c r="B23" s="124" t="s">
        <v>117</v>
      </c>
      <c r="C23" s="125">
        <v>6.5223665223665224</v>
      </c>
      <c r="D23" s="114">
        <v>1808</v>
      </c>
      <c r="E23" s="114">
        <v>1841</v>
      </c>
      <c r="F23" s="114">
        <v>1817</v>
      </c>
      <c r="G23" s="114">
        <v>1711</v>
      </c>
      <c r="H23" s="114">
        <v>1636</v>
      </c>
      <c r="I23" s="115">
        <v>172</v>
      </c>
      <c r="J23" s="116">
        <v>10.513447432762836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7710</v>
      </c>
      <c r="E26" s="114">
        <v>8067</v>
      </c>
      <c r="F26" s="114">
        <v>8043</v>
      </c>
      <c r="G26" s="114">
        <v>8094</v>
      </c>
      <c r="H26" s="140">
        <v>8019</v>
      </c>
      <c r="I26" s="115">
        <v>-309</v>
      </c>
      <c r="J26" s="116">
        <v>-3.853348297792742</v>
      </c>
    </row>
    <row r="27" spans="1:10" s="110" customFormat="1" ht="13.5" customHeight="1" x14ac:dyDescent="0.2">
      <c r="A27" s="118" t="s">
        <v>105</v>
      </c>
      <c r="B27" s="119" t="s">
        <v>106</v>
      </c>
      <c r="C27" s="113">
        <v>42.451361867704279</v>
      </c>
      <c r="D27" s="115">
        <v>3273</v>
      </c>
      <c r="E27" s="114">
        <v>3383</v>
      </c>
      <c r="F27" s="114">
        <v>3387</v>
      </c>
      <c r="G27" s="114">
        <v>3375</v>
      </c>
      <c r="H27" s="140">
        <v>3364</v>
      </c>
      <c r="I27" s="115">
        <v>-91</v>
      </c>
      <c r="J27" s="116">
        <v>-2.7051129607609989</v>
      </c>
    </row>
    <row r="28" spans="1:10" s="110" customFormat="1" ht="13.5" customHeight="1" x14ac:dyDescent="0.2">
      <c r="A28" s="120"/>
      <c r="B28" s="119" t="s">
        <v>107</v>
      </c>
      <c r="C28" s="113">
        <v>57.548638132295721</v>
      </c>
      <c r="D28" s="115">
        <v>4437</v>
      </c>
      <c r="E28" s="114">
        <v>4684</v>
      </c>
      <c r="F28" s="114">
        <v>4656</v>
      </c>
      <c r="G28" s="114">
        <v>4719</v>
      </c>
      <c r="H28" s="140">
        <v>4655</v>
      </c>
      <c r="I28" s="115">
        <v>-218</v>
      </c>
      <c r="J28" s="116">
        <v>-4.6831364124597208</v>
      </c>
    </row>
    <row r="29" spans="1:10" s="110" customFormat="1" ht="13.5" customHeight="1" x14ac:dyDescent="0.2">
      <c r="A29" s="118" t="s">
        <v>105</v>
      </c>
      <c r="B29" s="121" t="s">
        <v>108</v>
      </c>
      <c r="C29" s="113">
        <v>16.303501945525291</v>
      </c>
      <c r="D29" s="115">
        <v>1257</v>
      </c>
      <c r="E29" s="114">
        <v>1313</v>
      </c>
      <c r="F29" s="114">
        <v>1276</v>
      </c>
      <c r="G29" s="114">
        <v>1268</v>
      </c>
      <c r="H29" s="140">
        <v>1221</v>
      </c>
      <c r="I29" s="115">
        <v>36</v>
      </c>
      <c r="J29" s="116">
        <v>2.9484029484029484</v>
      </c>
    </row>
    <row r="30" spans="1:10" s="110" customFormat="1" ht="13.5" customHeight="1" x14ac:dyDescent="0.2">
      <c r="A30" s="118"/>
      <c r="B30" s="121" t="s">
        <v>109</v>
      </c>
      <c r="C30" s="113">
        <v>41.452658884565501</v>
      </c>
      <c r="D30" s="115">
        <v>3196</v>
      </c>
      <c r="E30" s="114">
        <v>3406</v>
      </c>
      <c r="F30" s="114">
        <v>3419</v>
      </c>
      <c r="G30" s="114">
        <v>3455</v>
      </c>
      <c r="H30" s="140">
        <v>3456</v>
      </c>
      <c r="I30" s="115">
        <v>-260</v>
      </c>
      <c r="J30" s="116">
        <v>-7.5231481481481479</v>
      </c>
    </row>
    <row r="31" spans="1:10" s="110" customFormat="1" ht="13.5" customHeight="1" x14ac:dyDescent="0.2">
      <c r="A31" s="118"/>
      <c r="B31" s="121" t="s">
        <v>110</v>
      </c>
      <c r="C31" s="113">
        <v>24.422827496757456</v>
      </c>
      <c r="D31" s="115">
        <v>1883</v>
      </c>
      <c r="E31" s="114">
        <v>1949</v>
      </c>
      <c r="F31" s="114">
        <v>1956</v>
      </c>
      <c r="G31" s="114">
        <v>1996</v>
      </c>
      <c r="H31" s="140">
        <v>1993</v>
      </c>
      <c r="I31" s="115">
        <v>-110</v>
      </c>
      <c r="J31" s="116">
        <v>-5.5193176116407425</v>
      </c>
    </row>
    <row r="32" spans="1:10" s="110" customFormat="1" ht="13.5" customHeight="1" x14ac:dyDescent="0.2">
      <c r="A32" s="120"/>
      <c r="B32" s="121" t="s">
        <v>111</v>
      </c>
      <c r="C32" s="113">
        <v>17.821011673151752</v>
      </c>
      <c r="D32" s="115">
        <v>1374</v>
      </c>
      <c r="E32" s="114">
        <v>1399</v>
      </c>
      <c r="F32" s="114">
        <v>1392</v>
      </c>
      <c r="G32" s="114">
        <v>1375</v>
      </c>
      <c r="H32" s="140">
        <v>1349</v>
      </c>
      <c r="I32" s="115">
        <v>25</v>
      </c>
      <c r="J32" s="116">
        <v>1.8532246108228316</v>
      </c>
    </row>
    <row r="33" spans="1:10" s="110" customFormat="1" ht="13.5" customHeight="1" x14ac:dyDescent="0.2">
      <c r="A33" s="120"/>
      <c r="B33" s="121" t="s">
        <v>112</v>
      </c>
      <c r="C33" s="113">
        <v>1.9714656290531778</v>
      </c>
      <c r="D33" s="115">
        <v>152</v>
      </c>
      <c r="E33" s="114">
        <v>150</v>
      </c>
      <c r="F33" s="114">
        <v>176</v>
      </c>
      <c r="G33" s="114">
        <v>146</v>
      </c>
      <c r="H33" s="140">
        <v>146</v>
      </c>
      <c r="I33" s="115">
        <v>6</v>
      </c>
      <c r="J33" s="116">
        <v>4.1095890410958908</v>
      </c>
    </row>
    <row r="34" spans="1:10" s="110" customFormat="1" ht="13.5" customHeight="1" x14ac:dyDescent="0.2">
      <c r="A34" s="118" t="s">
        <v>113</v>
      </c>
      <c r="B34" s="122" t="s">
        <v>116</v>
      </c>
      <c r="C34" s="113">
        <v>95.175097276264594</v>
      </c>
      <c r="D34" s="115">
        <v>7338</v>
      </c>
      <c r="E34" s="114">
        <v>7651</v>
      </c>
      <c r="F34" s="114">
        <v>7644</v>
      </c>
      <c r="G34" s="114">
        <v>7693</v>
      </c>
      <c r="H34" s="140">
        <v>7625</v>
      </c>
      <c r="I34" s="115">
        <v>-287</v>
      </c>
      <c r="J34" s="116">
        <v>-3.763934426229508</v>
      </c>
    </row>
    <row r="35" spans="1:10" s="110" customFormat="1" ht="13.5" customHeight="1" x14ac:dyDescent="0.2">
      <c r="A35" s="118"/>
      <c r="B35" s="119" t="s">
        <v>117</v>
      </c>
      <c r="C35" s="113">
        <v>4.7081712062256811</v>
      </c>
      <c r="D35" s="115">
        <v>363</v>
      </c>
      <c r="E35" s="114">
        <v>408</v>
      </c>
      <c r="F35" s="114">
        <v>393</v>
      </c>
      <c r="G35" s="114">
        <v>396</v>
      </c>
      <c r="H35" s="140">
        <v>389</v>
      </c>
      <c r="I35" s="115">
        <v>-26</v>
      </c>
      <c r="J35" s="116">
        <v>-6.6838046272493576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5075</v>
      </c>
      <c r="E37" s="114">
        <v>5274</v>
      </c>
      <c r="F37" s="114">
        <v>5239</v>
      </c>
      <c r="G37" s="114">
        <v>5350</v>
      </c>
      <c r="H37" s="140">
        <v>5319</v>
      </c>
      <c r="I37" s="115">
        <v>-244</v>
      </c>
      <c r="J37" s="116">
        <v>-4.5873284451964658</v>
      </c>
    </row>
    <row r="38" spans="1:10" s="110" customFormat="1" ht="13.5" customHeight="1" x14ac:dyDescent="0.2">
      <c r="A38" s="118" t="s">
        <v>105</v>
      </c>
      <c r="B38" s="119" t="s">
        <v>106</v>
      </c>
      <c r="C38" s="113">
        <v>41.261083743842363</v>
      </c>
      <c r="D38" s="115">
        <v>2094</v>
      </c>
      <c r="E38" s="114">
        <v>2136</v>
      </c>
      <c r="F38" s="114">
        <v>2120</v>
      </c>
      <c r="G38" s="114">
        <v>2144</v>
      </c>
      <c r="H38" s="140">
        <v>2157</v>
      </c>
      <c r="I38" s="115">
        <v>-63</v>
      </c>
      <c r="J38" s="116">
        <v>-2.9207232267037551</v>
      </c>
    </row>
    <row r="39" spans="1:10" s="110" customFormat="1" ht="13.5" customHeight="1" x14ac:dyDescent="0.2">
      <c r="A39" s="120"/>
      <c r="B39" s="119" t="s">
        <v>107</v>
      </c>
      <c r="C39" s="113">
        <v>58.738916256157637</v>
      </c>
      <c r="D39" s="115">
        <v>2981</v>
      </c>
      <c r="E39" s="114">
        <v>3138</v>
      </c>
      <c r="F39" s="114">
        <v>3119</v>
      </c>
      <c r="G39" s="114">
        <v>3206</v>
      </c>
      <c r="H39" s="140">
        <v>3162</v>
      </c>
      <c r="I39" s="115">
        <v>-181</v>
      </c>
      <c r="J39" s="116">
        <v>-5.7242251739405443</v>
      </c>
    </row>
    <row r="40" spans="1:10" s="110" customFormat="1" ht="13.5" customHeight="1" x14ac:dyDescent="0.2">
      <c r="A40" s="118" t="s">
        <v>105</v>
      </c>
      <c r="B40" s="121" t="s">
        <v>108</v>
      </c>
      <c r="C40" s="113">
        <v>18.266009852216747</v>
      </c>
      <c r="D40" s="115">
        <v>927</v>
      </c>
      <c r="E40" s="114">
        <v>958</v>
      </c>
      <c r="F40" s="114">
        <v>918</v>
      </c>
      <c r="G40" s="114">
        <v>946</v>
      </c>
      <c r="H40" s="140">
        <v>885</v>
      </c>
      <c r="I40" s="115">
        <v>42</v>
      </c>
      <c r="J40" s="116">
        <v>4.7457627118644066</v>
      </c>
    </row>
    <row r="41" spans="1:10" s="110" customFormat="1" ht="13.5" customHeight="1" x14ac:dyDescent="0.2">
      <c r="A41" s="118"/>
      <c r="B41" s="121" t="s">
        <v>109</v>
      </c>
      <c r="C41" s="113">
        <v>28.19704433497537</v>
      </c>
      <c r="D41" s="115">
        <v>1431</v>
      </c>
      <c r="E41" s="114">
        <v>1533</v>
      </c>
      <c r="F41" s="114">
        <v>1527</v>
      </c>
      <c r="G41" s="114">
        <v>1583</v>
      </c>
      <c r="H41" s="140">
        <v>1635</v>
      </c>
      <c r="I41" s="115">
        <v>-204</v>
      </c>
      <c r="J41" s="116">
        <v>-12.477064220183486</v>
      </c>
    </row>
    <row r="42" spans="1:10" s="110" customFormat="1" ht="13.5" customHeight="1" x14ac:dyDescent="0.2">
      <c r="A42" s="118"/>
      <c r="B42" s="121" t="s">
        <v>110</v>
      </c>
      <c r="C42" s="113">
        <v>26.857142857142858</v>
      </c>
      <c r="D42" s="115">
        <v>1363</v>
      </c>
      <c r="E42" s="114">
        <v>1409</v>
      </c>
      <c r="F42" s="114">
        <v>1425</v>
      </c>
      <c r="G42" s="114">
        <v>1471</v>
      </c>
      <c r="H42" s="140">
        <v>1475</v>
      </c>
      <c r="I42" s="115">
        <v>-112</v>
      </c>
      <c r="J42" s="116">
        <v>-7.593220338983051</v>
      </c>
    </row>
    <row r="43" spans="1:10" s="110" customFormat="1" ht="13.5" customHeight="1" x14ac:dyDescent="0.2">
      <c r="A43" s="120"/>
      <c r="B43" s="121" t="s">
        <v>111</v>
      </c>
      <c r="C43" s="113">
        <v>26.679802955665025</v>
      </c>
      <c r="D43" s="115">
        <v>1354</v>
      </c>
      <c r="E43" s="114">
        <v>1374</v>
      </c>
      <c r="F43" s="114">
        <v>1369</v>
      </c>
      <c r="G43" s="114">
        <v>1350</v>
      </c>
      <c r="H43" s="140">
        <v>1324</v>
      </c>
      <c r="I43" s="115">
        <v>30</v>
      </c>
      <c r="J43" s="116">
        <v>2.2658610271903323</v>
      </c>
    </row>
    <row r="44" spans="1:10" s="110" customFormat="1" ht="13.5" customHeight="1" x14ac:dyDescent="0.2">
      <c r="A44" s="120"/>
      <c r="B44" s="121" t="s">
        <v>112</v>
      </c>
      <c r="C44" s="113">
        <v>2.9359605911330049</v>
      </c>
      <c r="D44" s="115">
        <v>149</v>
      </c>
      <c r="E44" s="114">
        <v>144</v>
      </c>
      <c r="F44" s="114">
        <v>168</v>
      </c>
      <c r="G44" s="114">
        <v>138</v>
      </c>
      <c r="H44" s="140">
        <v>140</v>
      </c>
      <c r="I44" s="115">
        <v>9</v>
      </c>
      <c r="J44" s="116">
        <v>6.4285714285714288</v>
      </c>
    </row>
    <row r="45" spans="1:10" s="110" customFormat="1" ht="13.5" customHeight="1" x14ac:dyDescent="0.2">
      <c r="A45" s="118" t="s">
        <v>113</v>
      </c>
      <c r="B45" s="122" t="s">
        <v>116</v>
      </c>
      <c r="C45" s="113">
        <v>95.231527093596057</v>
      </c>
      <c r="D45" s="115">
        <v>4833</v>
      </c>
      <c r="E45" s="114">
        <v>5002</v>
      </c>
      <c r="F45" s="114">
        <v>4993</v>
      </c>
      <c r="G45" s="114">
        <v>5090</v>
      </c>
      <c r="H45" s="140">
        <v>5068</v>
      </c>
      <c r="I45" s="115">
        <v>-235</v>
      </c>
      <c r="J45" s="116">
        <v>-4.6369376479873718</v>
      </c>
    </row>
    <row r="46" spans="1:10" s="110" customFormat="1" ht="13.5" customHeight="1" x14ac:dyDescent="0.2">
      <c r="A46" s="118"/>
      <c r="B46" s="119" t="s">
        <v>117</v>
      </c>
      <c r="C46" s="113">
        <v>4.5911330049261085</v>
      </c>
      <c r="D46" s="115">
        <v>233</v>
      </c>
      <c r="E46" s="114">
        <v>264</v>
      </c>
      <c r="F46" s="114">
        <v>240</v>
      </c>
      <c r="G46" s="114">
        <v>255</v>
      </c>
      <c r="H46" s="140">
        <v>246</v>
      </c>
      <c r="I46" s="115">
        <v>-13</v>
      </c>
      <c r="J46" s="116">
        <v>-5.2845528455284549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2635</v>
      </c>
      <c r="E48" s="114">
        <v>2793</v>
      </c>
      <c r="F48" s="114">
        <v>2804</v>
      </c>
      <c r="G48" s="114">
        <v>2744</v>
      </c>
      <c r="H48" s="140">
        <v>2700</v>
      </c>
      <c r="I48" s="115">
        <v>-65</v>
      </c>
      <c r="J48" s="116">
        <v>-2.4074074074074074</v>
      </c>
    </row>
    <row r="49" spans="1:12" s="110" customFormat="1" ht="13.5" customHeight="1" x14ac:dyDescent="0.2">
      <c r="A49" s="118" t="s">
        <v>105</v>
      </c>
      <c r="B49" s="119" t="s">
        <v>106</v>
      </c>
      <c r="C49" s="113">
        <v>44.743833017077797</v>
      </c>
      <c r="D49" s="115">
        <v>1179</v>
      </c>
      <c r="E49" s="114">
        <v>1247</v>
      </c>
      <c r="F49" s="114">
        <v>1267</v>
      </c>
      <c r="G49" s="114">
        <v>1231</v>
      </c>
      <c r="H49" s="140">
        <v>1207</v>
      </c>
      <c r="I49" s="115">
        <v>-28</v>
      </c>
      <c r="J49" s="116">
        <v>-2.3198011599005799</v>
      </c>
    </row>
    <row r="50" spans="1:12" s="110" customFormat="1" ht="13.5" customHeight="1" x14ac:dyDescent="0.2">
      <c r="A50" s="120"/>
      <c r="B50" s="119" t="s">
        <v>107</v>
      </c>
      <c r="C50" s="113">
        <v>55.256166982922203</v>
      </c>
      <c r="D50" s="115">
        <v>1456</v>
      </c>
      <c r="E50" s="114">
        <v>1546</v>
      </c>
      <c r="F50" s="114">
        <v>1537</v>
      </c>
      <c r="G50" s="114">
        <v>1513</v>
      </c>
      <c r="H50" s="140">
        <v>1493</v>
      </c>
      <c r="I50" s="115">
        <v>-37</v>
      </c>
      <c r="J50" s="116">
        <v>-2.4782317481580711</v>
      </c>
    </row>
    <row r="51" spans="1:12" s="110" customFormat="1" ht="13.5" customHeight="1" x14ac:dyDescent="0.2">
      <c r="A51" s="118" t="s">
        <v>105</v>
      </c>
      <c r="B51" s="121" t="s">
        <v>108</v>
      </c>
      <c r="C51" s="113">
        <v>12.523719165085389</v>
      </c>
      <c r="D51" s="115">
        <v>330</v>
      </c>
      <c r="E51" s="114">
        <v>355</v>
      </c>
      <c r="F51" s="114">
        <v>358</v>
      </c>
      <c r="G51" s="114">
        <v>322</v>
      </c>
      <c r="H51" s="140">
        <v>336</v>
      </c>
      <c r="I51" s="115">
        <v>-6</v>
      </c>
      <c r="J51" s="116">
        <v>-1.7857142857142858</v>
      </c>
    </row>
    <row r="52" spans="1:12" s="110" customFormat="1" ht="13.5" customHeight="1" x14ac:dyDescent="0.2">
      <c r="A52" s="118"/>
      <c r="B52" s="121" t="s">
        <v>109</v>
      </c>
      <c r="C52" s="113">
        <v>66.982922201138521</v>
      </c>
      <c r="D52" s="115">
        <v>1765</v>
      </c>
      <c r="E52" s="114">
        <v>1873</v>
      </c>
      <c r="F52" s="114">
        <v>1892</v>
      </c>
      <c r="G52" s="114">
        <v>1872</v>
      </c>
      <c r="H52" s="140">
        <v>1821</v>
      </c>
      <c r="I52" s="115">
        <v>-56</v>
      </c>
      <c r="J52" s="116">
        <v>-3.0752333882482152</v>
      </c>
    </row>
    <row r="53" spans="1:12" s="110" customFormat="1" ht="13.5" customHeight="1" x14ac:dyDescent="0.2">
      <c r="A53" s="118"/>
      <c r="B53" s="121" t="s">
        <v>110</v>
      </c>
      <c r="C53" s="113">
        <v>19.734345351043643</v>
      </c>
      <c r="D53" s="115">
        <v>520</v>
      </c>
      <c r="E53" s="114">
        <v>540</v>
      </c>
      <c r="F53" s="114">
        <v>531</v>
      </c>
      <c r="G53" s="114">
        <v>525</v>
      </c>
      <c r="H53" s="140">
        <v>518</v>
      </c>
      <c r="I53" s="115">
        <v>2</v>
      </c>
      <c r="J53" s="116">
        <v>0.38610038610038611</v>
      </c>
    </row>
    <row r="54" spans="1:12" s="110" customFormat="1" ht="13.5" customHeight="1" x14ac:dyDescent="0.2">
      <c r="A54" s="120"/>
      <c r="B54" s="121" t="s">
        <v>111</v>
      </c>
      <c r="C54" s="113">
        <v>0.75901328273244784</v>
      </c>
      <c r="D54" s="115">
        <v>20</v>
      </c>
      <c r="E54" s="114">
        <v>25</v>
      </c>
      <c r="F54" s="114">
        <v>23</v>
      </c>
      <c r="G54" s="114">
        <v>25</v>
      </c>
      <c r="H54" s="140">
        <v>25</v>
      </c>
      <c r="I54" s="115">
        <v>-5</v>
      </c>
      <c r="J54" s="116">
        <v>-20</v>
      </c>
    </row>
    <row r="55" spans="1:12" s="110" customFormat="1" ht="13.5" customHeight="1" x14ac:dyDescent="0.2">
      <c r="A55" s="120"/>
      <c r="B55" s="121" t="s">
        <v>112</v>
      </c>
      <c r="C55" s="113">
        <v>0.11385199240986717</v>
      </c>
      <c r="D55" s="115">
        <v>3</v>
      </c>
      <c r="E55" s="114">
        <v>6</v>
      </c>
      <c r="F55" s="114">
        <v>8</v>
      </c>
      <c r="G55" s="114">
        <v>8</v>
      </c>
      <c r="H55" s="140">
        <v>6</v>
      </c>
      <c r="I55" s="115">
        <v>-3</v>
      </c>
      <c r="J55" s="116">
        <v>-50</v>
      </c>
    </row>
    <row r="56" spans="1:12" s="110" customFormat="1" ht="13.5" customHeight="1" x14ac:dyDescent="0.2">
      <c r="A56" s="118" t="s">
        <v>113</v>
      </c>
      <c r="B56" s="122" t="s">
        <v>116</v>
      </c>
      <c r="C56" s="113">
        <v>95.066413662239086</v>
      </c>
      <c r="D56" s="115">
        <v>2505</v>
      </c>
      <c r="E56" s="114">
        <v>2649</v>
      </c>
      <c r="F56" s="114">
        <v>2651</v>
      </c>
      <c r="G56" s="114">
        <v>2603</v>
      </c>
      <c r="H56" s="140">
        <v>2557</v>
      </c>
      <c r="I56" s="115">
        <v>-52</v>
      </c>
      <c r="J56" s="116">
        <v>-2.0336331638639029</v>
      </c>
    </row>
    <row r="57" spans="1:12" s="110" customFormat="1" ht="13.5" customHeight="1" x14ac:dyDescent="0.2">
      <c r="A57" s="142"/>
      <c r="B57" s="124" t="s">
        <v>117</v>
      </c>
      <c r="C57" s="125">
        <v>4.9335863377609108</v>
      </c>
      <c r="D57" s="143">
        <v>130</v>
      </c>
      <c r="E57" s="144">
        <v>144</v>
      </c>
      <c r="F57" s="144">
        <v>153</v>
      </c>
      <c r="G57" s="144">
        <v>141</v>
      </c>
      <c r="H57" s="145">
        <v>143</v>
      </c>
      <c r="I57" s="143">
        <v>-13</v>
      </c>
      <c r="J57" s="146">
        <v>-9.0909090909090917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27720</v>
      </c>
      <c r="E12" s="236">
        <v>27866</v>
      </c>
      <c r="F12" s="114">
        <v>27940</v>
      </c>
      <c r="G12" s="114">
        <v>27330</v>
      </c>
      <c r="H12" s="140">
        <v>27348</v>
      </c>
      <c r="I12" s="115">
        <v>372</v>
      </c>
      <c r="J12" s="116">
        <v>1.3602457218078103</v>
      </c>
    </row>
    <row r="13" spans="1:15" s="110" customFormat="1" ht="12" customHeight="1" x14ac:dyDescent="0.2">
      <c r="A13" s="118" t="s">
        <v>105</v>
      </c>
      <c r="B13" s="119" t="s">
        <v>106</v>
      </c>
      <c r="C13" s="113">
        <v>51.30952380952381</v>
      </c>
      <c r="D13" s="115">
        <v>14223</v>
      </c>
      <c r="E13" s="114">
        <v>14318</v>
      </c>
      <c r="F13" s="114">
        <v>14376</v>
      </c>
      <c r="G13" s="114">
        <v>13984</v>
      </c>
      <c r="H13" s="140">
        <v>13881</v>
      </c>
      <c r="I13" s="115">
        <v>342</v>
      </c>
      <c r="J13" s="116">
        <v>2.4637994380808301</v>
      </c>
    </row>
    <row r="14" spans="1:15" s="110" customFormat="1" ht="12" customHeight="1" x14ac:dyDescent="0.2">
      <c r="A14" s="118"/>
      <c r="B14" s="119" t="s">
        <v>107</v>
      </c>
      <c r="C14" s="113">
        <v>48.69047619047619</v>
      </c>
      <c r="D14" s="115">
        <v>13497</v>
      </c>
      <c r="E14" s="114">
        <v>13548</v>
      </c>
      <c r="F14" s="114">
        <v>13564</v>
      </c>
      <c r="G14" s="114">
        <v>13346</v>
      </c>
      <c r="H14" s="140">
        <v>13467</v>
      </c>
      <c r="I14" s="115">
        <v>30</v>
      </c>
      <c r="J14" s="116">
        <v>0.22276676319893071</v>
      </c>
    </row>
    <row r="15" spans="1:15" s="110" customFormat="1" ht="12" customHeight="1" x14ac:dyDescent="0.2">
      <c r="A15" s="118" t="s">
        <v>105</v>
      </c>
      <c r="B15" s="121" t="s">
        <v>108</v>
      </c>
      <c r="C15" s="113">
        <v>10.075757575757576</v>
      </c>
      <c r="D15" s="115">
        <v>2793</v>
      </c>
      <c r="E15" s="114">
        <v>2931</v>
      </c>
      <c r="F15" s="114">
        <v>2977</v>
      </c>
      <c r="G15" s="114">
        <v>2668</v>
      </c>
      <c r="H15" s="140">
        <v>2779</v>
      </c>
      <c r="I15" s="115">
        <v>14</v>
      </c>
      <c r="J15" s="116">
        <v>0.50377833753148615</v>
      </c>
    </row>
    <row r="16" spans="1:15" s="110" customFormat="1" ht="12" customHeight="1" x14ac:dyDescent="0.2">
      <c r="A16" s="118"/>
      <c r="B16" s="121" t="s">
        <v>109</v>
      </c>
      <c r="C16" s="113">
        <v>65.912698412698418</v>
      </c>
      <c r="D16" s="115">
        <v>18271</v>
      </c>
      <c r="E16" s="114">
        <v>18344</v>
      </c>
      <c r="F16" s="114">
        <v>18454</v>
      </c>
      <c r="G16" s="114">
        <v>18272</v>
      </c>
      <c r="H16" s="140">
        <v>18246</v>
      </c>
      <c r="I16" s="115">
        <v>25</v>
      </c>
      <c r="J16" s="116">
        <v>0.13701633234681573</v>
      </c>
    </row>
    <row r="17" spans="1:10" s="110" customFormat="1" ht="12" customHeight="1" x14ac:dyDescent="0.2">
      <c r="A17" s="118"/>
      <c r="B17" s="121" t="s">
        <v>110</v>
      </c>
      <c r="C17" s="113">
        <v>22.835497835497836</v>
      </c>
      <c r="D17" s="115">
        <v>6330</v>
      </c>
      <c r="E17" s="114">
        <v>6262</v>
      </c>
      <c r="F17" s="114">
        <v>6198</v>
      </c>
      <c r="G17" s="114">
        <v>6087</v>
      </c>
      <c r="H17" s="140">
        <v>6032</v>
      </c>
      <c r="I17" s="115">
        <v>298</v>
      </c>
      <c r="J17" s="116">
        <v>4.9403183023872677</v>
      </c>
    </row>
    <row r="18" spans="1:10" s="110" customFormat="1" ht="12" customHeight="1" x14ac:dyDescent="0.2">
      <c r="A18" s="120"/>
      <c r="B18" s="121" t="s">
        <v>111</v>
      </c>
      <c r="C18" s="113">
        <v>1.176046176046176</v>
      </c>
      <c r="D18" s="115">
        <v>326</v>
      </c>
      <c r="E18" s="114">
        <v>329</v>
      </c>
      <c r="F18" s="114">
        <v>311</v>
      </c>
      <c r="G18" s="114">
        <v>303</v>
      </c>
      <c r="H18" s="140">
        <v>291</v>
      </c>
      <c r="I18" s="115">
        <v>35</v>
      </c>
      <c r="J18" s="116">
        <v>12.027491408934708</v>
      </c>
    </row>
    <row r="19" spans="1:10" s="110" customFormat="1" ht="12" customHeight="1" x14ac:dyDescent="0.2">
      <c r="A19" s="120"/>
      <c r="B19" s="121" t="s">
        <v>112</v>
      </c>
      <c r="C19" s="113">
        <v>0.40043290043290042</v>
      </c>
      <c r="D19" s="115">
        <v>111</v>
      </c>
      <c r="E19" s="114">
        <v>109</v>
      </c>
      <c r="F19" s="114">
        <v>107</v>
      </c>
      <c r="G19" s="114">
        <v>94</v>
      </c>
      <c r="H19" s="140">
        <v>78</v>
      </c>
      <c r="I19" s="115">
        <v>33</v>
      </c>
      <c r="J19" s="116">
        <v>42.307692307692307</v>
      </c>
    </row>
    <row r="20" spans="1:10" s="110" customFormat="1" ht="12" customHeight="1" x14ac:dyDescent="0.2">
      <c r="A20" s="118" t="s">
        <v>113</v>
      </c>
      <c r="B20" s="119" t="s">
        <v>181</v>
      </c>
      <c r="C20" s="113">
        <v>69.675324675324674</v>
      </c>
      <c r="D20" s="115">
        <v>19314</v>
      </c>
      <c r="E20" s="114">
        <v>19430</v>
      </c>
      <c r="F20" s="114">
        <v>19535</v>
      </c>
      <c r="G20" s="114">
        <v>19054</v>
      </c>
      <c r="H20" s="140">
        <v>19109</v>
      </c>
      <c r="I20" s="115">
        <v>205</v>
      </c>
      <c r="J20" s="116">
        <v>1.0727929247998325</v>
      </c>
    </row>
    <row r="21" spans="1:10" s="110" customFormat="1" ht="12" customHeight="1" x14ac:dyDescent="0.2">
      <c r="A21" s="118"/>
      <c r="B21" s="119" t="s">
        <v>182</v>
      </c>
      <c r="C21" s="113">
        <v>30.324675324675326</v>
      </c>
      <c r="D21" s="115">
        <v>8406</v>
      </c>
      <c r="E21" s="114">
        <v>8436</v>
      </c>
      <c r="F21" s="114">
        <v>8405</v>
      </c>
      <c r="G21" s="114">
        <v>8276</v>
      </c>
      <c r="H21" s="140">
        <v>8239</v>
      </c>
      <c r="I21" s="115">
        <v>167</v>
      </c>
      <c r="J21" s="116">
        <v>2.0269450175992234</v>
      </c>
    </row>
    <row r="22" spans="1:10" s="110" customFormat="1" ht="12" customHeight="1" x14ac:dyDescent="0.2">
      <c r="A22" s="118" t="s">
        <v>113</v>
      </c>
      <c r="B22" s="119" t="s">
        <v>116</v>
      </c>
      <c r="C22" s="113">
        <v>93.470418470418466</v>
      </c>
      <c r="D22" s="115">
        <v>25910</v>
      </c>
      <c r="E22" s="114">
        <v>26020</v>
      </c>
      <c r="F22" s="114">
        <v>26119</v>
      </c>
      <c r="G22" s="114">
        <v>25615</v>
      </c>
      <c r="H22" s="140">
        <v>25711</v>
      </c>
      <c r="I22" s="115">
        <v>199</v>
      </c>
      <c r="J22" s="116">
        <v>0.77398778732838081</v>
      </c>
    </row>
    <row r="23" spans="1:10" s="110" customFormat="1" ht="12" customHeight="1" x14ac:dyDescent="0.2">
      <c r="A23" s="118"/>
      <c r="B23" s="119" t="s">
        <v>117</v>
      </c>
      <c r="C23" s="113">
        <v>6.5223665223665224</v>
      </c>
      <c r="D23" s="115">
        <v>1808</v>
      </c>
      <c r="E23" s="114">
        <v>1841</v>
      </c>
      <c r="F23" s="114">
        <v>1817</v>
      </c>
      <c r="G23" s="114">
        <v>1711</v>
      </c>
      <c r="H23" s="140">
        <v>1636</v>
      </c>
      <c r="I23" s="115">
        <v>172</v>
      </c>
      <c r="J23" s="116">
        <v>10.513447432762836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391175</v>
      </c>
      <c r="E25" s="236">
        <v>393534</v>
      </c>
      <c r="F25" s="236">
        <v>395985</v>
      </c>
      <c r="G25" s="236">
        <v>391368</v>
      </c>
      <c r="H25" s="241">
        <v>391966</v>
      </c>
      <c r="I25" s="235">
        <v>-791</v>
      </c>
      <c r="J25" s="116">
        <v>-0.20180321762601858</v>
      </c>
    </row>
    <row r="26" spans="1:10" s="110" customFormat="1" ht="12" customHeight="1" x14ac:dyDescent="0.2">
      <c r="A26" s="118" t="s">
        <v>105</v>
      </c>
      <c r="B26" s="119" t="s">
        <v>106</v>
      </c>
      <c r="C26" s="113">
        <v>53.819645938518569</v>
      </c>
      <c r="D26" s="115">
        <v>210529</v>
      </c>
      <c r="E26" s="114">
        <v>212106</v>
      </c>
      <c r="F26" s="114">
        <v>214813</v>
      </c>
      <c r="G26" s="114">
        <v>213235</v>
      </c>
      <c r="H26" s="140">
        <v>212930</v>
      </c>
      <c r="I26" s="115">
        <v>-2401</v>
      </c>
      <c r="J26" s="116">
        <v>-1.1276006199220401</v>
      </c>
    </row>
    <row r="27" spans="1:10" s="110" customFormat="1" ht="12" customHeight="1" x14ac:dyDescent="0.2">
      <c r="A27" s="118"/>
      <c r="B27" s="119" t="s">
        <v>107</v>
      </c>
      <c r="C27" s="113">
        <v>46.180354061481431</v>
      </c>
      <c r="D27" s="115">
        <v>180646</v>
      </c>
      <c r="E27" s="114">
        <v>181428</v>
      </c>
      <c r="F27" s="114">
        <v>181172</v>
      </c>
      <c r="G27" s="114">
        <v>178133</v>
      </c>
      <c r="H27" s="140">
        <v>179036</v>
      </c>
      <c r="I27" s="115">
        <v>1610</v>
      </c>
      <c r="J27" s="116">
        <v>0.89926048392502067</v>
      </c>
    </row>
    <row r="28" spans="1:10" s="110" customFormat="1" ht="12" customHeight="1" x14ac:dyDescent="0.2">
      <c r="A28" s="118" t="s">
        <v>105</v>
      </c>
      <c r="B28" s="121" t="s">
        <v>108</v>
      </c>
      <c r="C28" s="113">
        <v>9.951044928740334</v>
      </c>
      <c r="D28" s="115">
        <v>38926</v>
      </c>
      <c r="E28" s="114">
        <v>40825</v>
      </c>
      <c r="F28" s="114">
        <v>41783</v>
      </c>
      <c r="G28" s="114">
        <v>38231</v>
      </c>
      <c r="H28" s="140">
        <v>39545</v>
      </c>
      <c r="I28" s="115">
        <v>-619</v>
      </c>
      <c r="J28" s="116">
        <v>-1.5653053483373371</v>
      </c>
    </row>
    <row r="29" spans="1:10" s="110" customFormat="1" ht="12" customHeight="1" x14ac:dyDescent="0.2">
      <c r="A29" s="118"/>
      <c r="B29" s="121" t="s">
        <v>109</v>
      </c>
      <c r="C29" s="113">
        <v>66.454144564453244</v>
      </c>
      <c r="D29" s="115">
        <v>259952</v>
      </c>
      <c r="E29" s="114">
        <v>260929</v>
      </c>
      <c r="F29" s="114">
        <v>263132</v>
      </c>
      <c r="G29" s="114">
        <v>263303</v>
      </c>
      <c r="H29" s="140">
        <v>263919</v>
      </c>
      <c r="I29" s="115">
        <v>-3967</v>
      </c>
      <c r="J29" s="116">
        <v>-1.5031126974564166</v>
      </c>
    </row>
    <row r="30" spans="1:10" s="110" customFormat="1" ht="12" customHeight="1" x14ac:dyDescent="0.2">
      <c r="A30" s="118"/>
      <c r="B30" s="121" t="s">
        <v>110</v>
      </c>
      <c r="C30" s="113">
        <v>22.314309452291173</v>
      </c>
      <c r="D30" s="115">
        <v>87288</v>
      </c>
      <c r="E30" s="114">
        <v>86718</v>
      </c>
      <c r="F30" s="114">
        <v>86129</v>
      </c>
      <c r="G30" s="114">
        <v>85057</v>
      </c>
      <c r="H30" s="140">
        <v>83962</v>
      </c>
      <c r="I30" s="115">
        <v>3326</v>
      </c>
      <c r="J30" s="116">
        <v>3.9613158333531837</v>
      </c>
    </row>
    <row r="31" spans="1:10" s="110" customFormat="1" ht="12" customHeight="1" x14ac:dyDescent="0.2">
      <c r="A31" s="120"/>
      <c r="B31" s="121" t="s">
        <v>111</v>
      </c>
      <c r="C31" s="113">
        <v>1.2805010545152424</v>
      </c>
      <c r="D31" s="115">
        <v>5009</v>
      </c>
      <c r="E31" s="114">
        <v>5062</v>
      </c>
      <c r="F31" s="114">
        <v>4941</v>
      </c>
      <c r="G31" s="114">
        <v>4777</v>
      </c>
      <c r="H31" s="140">
        <v>4540</v>
      </c>
      <c r="I31" s="115">
        <v>469</v>
      </c>
      <c r="J31" s="116">
        <v>10.330396475770925</v>
      </c>
    </row>
    <row r="32" spans="1:10" s="110" customFormat="1" ht="12" customHeight="1" x14ac:dyDescent="0.2">
      <c r="A32" s="120"/>
      <c r="B32" s="121" t="s">
        <v>112</v>
      </c>
      <c r="C32" s="113">
        <v>0.36965552502077076</v>
      </c>
      <c r="D32" s="115">
        <v>1446</v>
      </c>
      <c r="E32" s="114">
        <v>1452</v>
      </c>
      <c r="F32" s="114">
        <v>1507</v>
      </c>
      <c r="G32" s="114">
        <v>1358</v>
      </c>
      <c r="H32" s="140">
        <v>1262</v>
      </c>
      <c r="I32" s="115">
        <v>184</v>
      </c>
      <c r="J32" s="116">
        <v>14.580031695721077</v>
      </c>
    </row>
    <row r="33" spans="1:10" s="110" customFormat="1" ht="12" customHeight="1" x14ac:dyDescent="0.2">
      <c r="A33" s="118" t="s">
        <v>113</v>
      </c>
      <c r="B33" s="119" t="s">
        <v>181</v>
      </c>
      <c r="C33" s="113">
        <v>72.472934108774851</v>
      </c>
      <c r="D33" s="115">
        <v>283496</v>
      </c>
      <c r="E33" s="114">
        <v>285688</v>
      </c>
      <c r="F33" s="114">
        <v>288623</v>
      </c>
      <c r="G33" s="114">
        <v>284964</v>
      </c>
      <c r="H33" s="140">
        <v>286234</v>
      </c>
      <c r="I33" s="115">
        <v>-2738</v>
      </c>
      <c r="J33" s="116">
        <v>-0.95656001732847951</v>
      </c>
    </row>
    <row r="34" spans="1:10" s="110" customFormat="1" ht="12" customHeight="1" x14ac:dyDescent="0.2">
      <c r="A34" s="118"/>
      <c r="B34" s="119" t="s">
        <v>182</v>
      </c>
      <c r="C34" s="113">
        <v>27.527065891225156</v>
      </c>
      <c r="D34" s="115">
        <v>107679</v>
      </c>
      <c r="E34" s="114">
        <v>107846</v>
      </c>
      <c r="F34" s="114">
        <v>107362</v>
      </c>
      <c r="G34" s="114">
        <v>106404</v>
      </c>
      <c r="H34" s="140">
        <v>105732</v>
      </c>
      <c r="I34" s="115">
        <v>1947</v>
      </c>
      <c r="J34" s="116">
        <v>1.8414481897627966</v>
      </c>
    </row>
    <row r="35" spans="1:10" s="110" customFormat="1" ht="12" customHeight="1" x14ac:dyDescent="0.2">
      <c r="A35" s="118" t="s">
        <v>113</v>
      </c>
      <c r="B35" s="119" t="s">
        <v>116</v>
      </c>
      <c r="C35" s="113">
        <v>87.212117338786982</v>
      </c>
      <c r="D35" s="115">
        <v>341152</v>
      </c>
      <c r="E35" s="114">
        <v>343674</v>
      </c>
      <c r="F35" s="114">
        <v>345324</v>
      </c>
      <c r="G35" s="114">
        <v>341152</v>
      </c>
      <c r="H35" s="140">
        <v>342561</v>
      </c>
      <c r="I35" s="115">
        <v>-1409</v>
      </c>
      <c r="J35" s="116">
        <v>-0.41131360546004947</v>
      </c>
    </row>
    <row r="36" spans="1:10" s="110" customFormat="1" ht="12" customHeight="1" x14ac:dyDescent="0.2">
      <c r="A36" s="118"/>
      <c r="B36" s="119" t="s">
        <v>117</v>
      </c>
      <c r="C36" s="113">
        <v>12.760273534862913</v>
      </c>
      <c r="D36" s="115">
        <v>49915</v>
      </c>
      <c r="E36" s="114">
        <v>49752</v>
      </c>
      <c r="F36" s="114">
        <v>50555</v>
      </c>
      <c r="G36" s="114">
        <v>50103</v>
      </c>
      <c r="H36" s="140">
        <v>49294</v>
      </c>
      <c r="I36" s="115">
        <v>621</v>
      </c>
      <c r="J36" s="116">
        <v>1.2597882095183999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34077</v>
      </c>
      <c r="E64" s="236">
        <v>34205</v>
      </c>
      <c r="F64" s="236">
        <v>34344</v>
      </c>
      <c r="G64" s="236">
        <v>33846</v>
      </c>
      <c r="H64" s="140">
        <v>34036</v>
      </c>
      <c r="I64" s="115">
        <v>41</v>
      </c>
      <c r="J64" s="116">
        <v>0.1204606886825714</v>
      </c>
    </row>
    <row r="65" spans="1:12" s="110" customFormat="1" ht="12" customHeight="1" x14ac:dyDescent="0.2">
      <c r="A65" s="118" t="s">
        <v>105</v>
      </c>
      <c r="B65" s="119" t="s">
        <v>106</v>
      </c>
      <c r="C65" s="113">
        <v>53.062182703876516</v>
      </c>
      <c r="D65" s="235">
        <v>18082</v>
      </c>
      <c r="E65" s="236">
        <v>18192</v>
      </c>
      <c r="F65" s="236">
        <v>18359</v>
      </c>
      <c r="G65" s="236">
        <v>18089</v>
      </c>
      <c r="H65" s="140">
        <v>18179</v>
      </c>
      <c r="I65" s="115">
        <v>-97</v>
      </c>
      <c r="J65" s="116">
        <v>-0.5335827053193245</v>
      </c>
    </row>
    <row r="66" spans="1:12" s="110" customFormat="1" ht="12" customHeight="1" x14ac:dyDescent="0.2">
      <c r="A66" s="118"/>
      <c r="B66" s="119" t="s">
        <v>107</v>
      </c>
      <c r="C66" s="113">
        <v>46.937817296123484</v>
      </c>
      <c r="D66" s="235">
        <v>15995</v>
      </c>
      <c r="E66" s="236">
        <v>16013</v>
      </c>
      <c r="F66" s="236">
        <v>15985</v>
      </c>
      <c r="G66" s="236">
        <v>15757</v>
      </c>
      <c r="H66" s="140">
        <v>15857</v>
      </c>
      <c r="I66" s="115">
        <v>138</v>
      </c>
      <c r="J66" s="116">
        <v>0.87027811061360916</v>
      </c>
    </row>
    <row r="67" spans="1:12" s="110" customFormat="1" ht="12" customHeight="1" x14ac:dyDescent="0.2">
      <c r="A67" s="118" t="s">
        <v>105</v>
      </c>
      <c r="B67" s="121" t="s">
        <v>108</v>
      </c>
      <c r="C67" s="113">
        <v>9.1469319482348794</v>
      </c>
      <c r="D67" s="235">
        <v>3117</v>
      </c>
      <c r="E67" s="236">
        <v>3261</v>
      </c>
      <c r="F67" s="236">
        <v>3343</v>
      </c>
      <c r="G67" s="236">
        <v>3008</v>
      </c>
      <c r="H67" s="140">
        <v>3181</v>
      </c>
      <c r="I67" s="115">
        <v>-64</v>
      </c>
      <c r="J67" s="116">
        <v>-2.0119459289531596</v>
      </c>
    </row>
    <row r="68" spans="1:12" s="110" customFormat="1" ht="12" customHeight="1" x14ac:dyDescent="0.2">
      <c r="A68" s="118"/>
      <c r="B68" s="121" t="s">
        <v>109</v>
      </c>
      <c r="C68" s="113">
        <v>65.569152214103354</v>
      </c>
      <c r="D68" s="235">
        <v>22344</v>
      </c>
      <c r="E68" s="236">
        <v>22397</v>
      </c>
      <c r="F68" s="236">
        <v>22551</v>
      </c>
      <c r="G68" s="236">
        <v>22523</v>
      </c>
      <c r="H68" s="140">
        <v>22674</v>
      </c>
      <c r="I68" s="115">
        <v>-330</v>
      </c>
      <c r="J68" s="116">
        <v>-1.4554114845197141</v>
      </c>
    </row>
    <row r="69" spans="1:12" s="110" customFormat="1" ht="12" customHeight="1" x14ac:dyDescent="0.2">
      <c r="A69" s="118"/>
      <c r="B69" s="121" t="s">
        <v>110</v>
      </c>
      <c r="C69" s="113">
        <v>24.016198609032486</v>
      </c>
      <c r="D69" s="235">
        <v>8184</v>
      </c>
      <c r="E69" s="236">
        <v>8105</v>
      </c>
      <c r="F69" s="236">
        <v>8029</v>
      </c>
      <c r="G69" s="236">
        <v>7901</v>
      </c>
      <c r="H69" s="140">
        <v>7788</v>
      </c>
      <c r="I69" s="115">
        <v>396</v>
      </c>
      <c r="J69" s="116">
        <v>5.0847457627118642</v>
      </c>
    </row>
    <row r="70" spans="1:12" s="110" customFormat="1" ht="12" customHeight="1" x14ac:dyDescent="0.2">
      <c r="A70" s="120"/>
      <c r="B70" s="121" t="s">
        <v>111</v>
      </c>
      <c r="C70" s="113">
        <v>1.2677172286292808</v>
      </c>
      <c r="D70" s="235">
        <v>432</v>
      </c>
      <c r="E70" s="236">
        <v>442</v>
      </c>
      <c r="F70" s="236">
        <v>421</v>
      </c>
      <c r="G70" s="236">
        <v>414</v>
      </c>
      <c r="H70" s="140">
        <v>393</v>
      </c>
      <c r="I70" s="115">
        <v>39</v>
      </c>
      <c r="J70" s="116">
        <v>9.9236641221374047</v>
      </c>
    </row>
    <row r="71" spans="1:12" s="110" customFormat="1" ht="12" customHeight="1" x14ac:dyDescent="0.2">
      <c r="A71" s="120"/>
      <c r="B71" s="121" t="s">
        <v>112</v>
      </c>
      <c r="C71" s="113">
        <v>0.36094726648472575</v>
      </c>
      <c r="D71" s="235">
        <v>123</v>
      </c>
      <c r="E71" s="236">
        <v>128</v>
      </c>
      <c r="F71" s="236">
        <v>122</v>
      </c>
      <c r="G71" s="236">
        <v>113</v>
      </c>
      <c r="H71" s="140">
        <v>101</v>
      </c>
      <c r="I71" s="115">
        <v>22</v>
      </c>
      <c r="J71" s="116">
        <v>21.782178217821784</v>
      </c>
    </row>
    <row r="72" spans="1:12" s="110" customFormat="1" ht="12" customHeight="1" x14ac:dyDescent="0.2">
      <c r="A72" s="118" t="s">
        <v>113</v>
      </c>
      <c r="B72" s="119" t="s">
        <v>181</v>
      </c>
      <c r="C72" s="113">
        <v>71.270945212313293</v>
      </c>
      <c r="D72" s="235">
        <v>24287</v>
      </c>
      <c r="E72" s="236">
        <v>24451</v>
      </c>
      <c r="F72" s="236">
        <v>24624</v>
      </c>
      <c r="G72" s="236">
        <v>24309</v>
      </c>
      <c r="H72" s="140">
        <v>24519</v>
      </c>
      <c r="I72" s="115">
        <v>-232</v>
      </c>
      <c r="J72" s="116">
        <v>-0.94620498389004448</v>
      </c>
    </row>
    <row r="73" spans="1:12" s="110" customFormat="1" ht="12" customHeight="1" x14ac:dyDescent="0.2">
      <c r="A73" s="118"/>
      <c r="B73" s="119" t="s">
        <v>182</v>
      </c>
      <c r="C73" s="113">
        <v>28.72905478768671</v>
      </c>
      <c r="D73" s="115">
        <v>9790</v>
      </c>
      <c r="E73" s="114">
        <v>9754</v>
      </c>
      <c r="F73" s="114">
        <v>9720</v>
      </c>
      <c r="G73" s="114">
        <v>9537</v>
      </c>
      <c r="H73" s="140">
        <v>9517</v>
      </c>
      <c r="I73" s="115">
        <v>273</v>
      </c>
      <c r="J73" s="116">
        <v>2.8685510139749919</v>
      </c>
    </row>
    <row r="74" spans="1:12" s="110" customFormat="1" ht="12" customHeight="1" x14ac:dyDescent="0.2">
      <c r="A74" s="118" t="s">
        <v>113</v>
      </c>
      <c r="B74" s="119" t="s">
        <v>116</v>
      </c>
      <c r="C74" s="113">
        <v>95.307685535698567</v>
      </c>
      <c r="D74" s="115">
        <v>32478</v>
      </c>
      <c r="E74" s="114">
        <v>32626</v>
      </c>
      <c r="F74" s="114">
        <v>32766</v>
      </c>
      <c r="G74" s="114">
        <v>32318</v>
      </c>
      <c r="H74" s="140">
        <v>32533</v>
      </c>
      <c r="I74" s="115">
        <v>-55</v>
      </c>
      <c r="J74" s="116">
        <v>-0.16905910921218456</v>
      </c>
    </row>
    <row r="75" spans="1:12" s="110" customFormat="1" ht="12" customHeight="1" x14ac:dyDescent="0.2">
      <c r="A75" s="142"/>
      <c r="B75" s="124" t="s">
        <v>117</v>
      </c>
      <c r="C75" s="125">
        <v>4.6776418111922995</v>
      </c>
      <c r="D75" s="143">
        <v>1594</v>
      </c>
      <c r="E75" s="144">
        <v>1573</v>
      </c>
      <c r="F75" s="144">
        <v>1574</v>
      </c>
      <c r="G75" s="144">
        <v>1521</v>
      </c>
      <c r="H75" s="145">
        <v>1498</v>
      </c>
      <c r="I75" s="143">
        <v>96</v>
      </c>
      <c r="J75" s="146">
        <v>6.4085447263017352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27720</v>
      </c>
      <c r="G11" s="114">
        <v>27866</v>
      </c>
      <c r="H11" s="114">
        <v>27940</v>
      </c>
      <c r="I11" s="114">
        <v>27330</v>
      </c>
      <c r="J11" s="140">
        <v>27348</v>
      </c>
      <c r="K11" s="114">
        <v>372</v>
      </c>
      <c r="L11" s="116">
        <v>1.3602457218078103</v>
      </c>
    </row>
    <row r="12" spans="1:17" s="110" customFormat="1" ht="24.95" customHeight="1" x14ac:dyDescent="0.2">
      <c r="A12" s="604" t="s">
        <v>185</v>
      </c>
      <c r="B12" s="605"/>
      <c r="C12" s="605"/>
      <c r="D12" s="606"/>
      <c r="E12" s="113">
        <v>51.30952380952381</v>
      </c>
      <c r="F12" s="115">
        <v>14223</v>
      </c>
      <c r="G12" s="114">
        <v>14318</v>
      </c>
      <c r="H12" s="114">
        <v>14376</v>
      </c>
      <c r="I12" s="114">
        <v>13984</v>
      </c>
      <c r="J12" s="140">
        <v>13881</v>
      </c>
      <c r="K12" s="114">
        <v>342</v>
      </c>
      <c r="L12" s="116">
        <v>2.4637994380808301</v>
      </c>
    </row>
    <row r="13" spans="1:17" s="110" customFormat="1" ht="15" customHeight="1" x14ac:dyDescent="0.2">
      <c r="A13" s="120"/>
      <c r="B13" s="612" t="s">
        <v>107</v>
      </c>
      <c r="C13" s="612"/>
      <c r="E13" s="113">
        <v>48.69047619047619</v>
      </c>
      <c r="F13" s="115">
        <v>13497</v>
      </c>
      <c r="G13" s="114">
        <v>13548</v>
      </c>
      <c r="H13" s="114">
        <v>13564</v>
      </c>
      <c r="I13" s="114">
        <v>13346</v>
      </c>
      <c r="J13" s="140">
        <v>13467</v>
      </c>
      <c r="K13" s="114">
        <v>30</v>
      </c>
      <c r="L13" s="116">
        <v>0.22276676319893071</v>
      </c>
    </row>
    <row r="14" spans="1:17" s="110" customFormat="1" ht="24.95" customHeight="1" x14ac:dyDescent="0.2">
      <c r="A14" s="604" t="s">
        <v>186</v>
      </c>
      <c r="B14" s="605"/>
      <c r="C14" s="605"/>
      <c r="D14" s="606"/>
      <c r="E14" s="113">
        <v>10.075757575757576</v>
      </c>
      <c r="F14" s="115">
        <v>2793</v>
      </c>
      <c r="G14" s="114">
        <v>2931</v>
      </c>
      <c r="H14" s="114">
        <v>2977</v>
      </c>
      <c r="I14" s="114">
        <v>2668</v>
      </c>
      <c r="J14" s="140">
        <v>2779</v>
      </c>
      <c r="K14" s="114">
        <v>14</v>
      </c>
      <c r="L14" s="116">
        <v>0.50377833753148615</v>
      </c>
    </row>
    <row r="15" spans="1:17" s="110" customFormat="1" ht="15" customHeight="1" x14ac:dyDescent="0.2">
      <c r="A15" s="120"/>
      <c r="B15" s="119"/>
      <c r="C15" s="258" t="s">
        <v>106</v>
      </c>
      <c r="E15" s="113">
        <v>60.401002506265662</v>
      </c>
      <c r="F15" s="115">
        <v>1687</v>
      </c>
      <c r="G15" s="114">
        <v>1767</v>
      </c>
      <c r="H15" s="114">
        <v>1813</v>
      </c>
      <c r="I15" s="114">
        <v>1602</v>
      </c>
      <c r="J15" s="140">
        <v>1640</v>
      </c>
      <c r="K15" s="114">
        <v>47</v>
      </c>
      <c r="L15" s="116">
        <v>2.8658536585365852</v>
      </c>
    </row>
    <row r="16" spans="1:17" s="110" customFormat="1" ht="15" customHeight="1" x14ac:dyDescent="0.2">
      <c r="A16" s="120"/>
      <c r="B16" s="119"/>
      <c r="C16" s="258" t="s">
        <v>107</v>
      </c>
      <c r="E16" s="113">
        <v>39.598997493734338</v>
      </c>
      <c r="F16" s="115">
        <v>1106</v>
      </c>
      <c r="G16" s="114">
        <v>1164</v>
      </c>
      <c r="H16" s="114">
        <v>1164</v>
      </c>
      <c r="I16" s="114">
        <v>1066</v>
      </c>
      <c r="J16" s="140">
        <v>1139</v>
      </c>
      <c r="K16" s="114">
        <v>-33</v>
      </c>
      <c r="L16" s="116">
        <v>-2.8972783143107987</v>
      </c>
    </row>
    <row r="17" spans="1:12" s="110" customFormat="1" ht="15" customHeight="1" x14ac:dyDescent="0.2">
      <c r="A17" s="120"/>
      <c r="B17" s="121" t="s">
        <v>109</v>
      </c>
      <c r="C17" s="258"/>
      <c r="E17" s="113">
        <v>65.912698412698418</v>
      </c>
      <c r="F17" s="115">
        <v>18271</v>
      </c>
      <c r="G17" s="114">
        <v>18344</v>
      </c>
      <c r="H17" s="114">
        <v>18454</v>
      </c>
      <c r="I17" s="114">
        <v>18272</v>
      </c>
      <c r="J17" s="140">
        <v>18246</v>
      </c>
      <c r="K17" s="114">
        <v>25</v>
      </c>
      <c r="L17" s="116">
        <v>0.13701633234681573</v>
      </c>
    </row>
    <row r="18" spans="1:12" s="110" customFormat="1" ht="15" customHeight="1" x14ac:dyDescent="0.2">
      <c r="A18" s="120"/>
      <c r="B18" s="119"/>
      <c r="C18" s="258" t="s">
        <v>106</v>
      </c>
      <c r="E18" s="113">
        <v>50.807290241366097</v>
      </c>
      <c r="F18" s="115">
        <v>9283</v>
      </c>
      <c r="G18" s="114">
        <v>9316</v>
      </c>
      <c r="H18" s="114">
        <v>9372</v>
      </c>
      <c r="I18" s="114">
        <v>9251</v>
      </c>
      <c r="J18" s="140">
        <v>9150</v>
      </c>
      <c r="K18" s="114">
        <v>133</v>
      </c>
      <c r="L18" s="116">
        <v>1.4535519125683061</v>
      </c>
    </row>
    <row r="19" spans="1:12" s="110" customFormat="1" ht="15" customHeight="1" x14ac:dyDescent="0.2">
      <c r="A19" s="120"/>
      <c r="B19" s="119"/>
      <c r="C19" s="258" t="s">
        <v>107</v>
      </c>
      <c r="E19" s="113">
        <v>49.192709758633903</v>
      </c>
      <c r="F19" s="115">
        <v>8988</v>
      </c>
      <c r="G19" s="114">
        <v>9028</v>
      </c>
      <c r="H19" s="114">
        <v>9082</v>
      </c>
      <c r="I19" s="114">
        <v>9021</v>
      </c>
      <c r="J19" s="140">
        <v>9096</v>
      </c>
      <c r="K19" s="114">
        <v>-108</v>
      </c>
      <c r="L19" s="116">
        <v>-1.187335092348285</v>
      </c>
    </row>
    <row r="20" spans="1:12" s="110" customFormat="1" ht="15" customHeight="1" x14ac:dyDescent="0.2">
      <c r="A20" s="120"/>
      <c r="B20" s="121" t="s">
        <v>110</v>
      </c>
      <c r="C20" s="258"/>
      <c r="E20" s="113">
        <v>22.835497835497836</v>
      </c>
      <c r="F20" s="115">
        <v>6330</v>
      </c>
      <c r="G20" s="114">
        <v>6262</v>
      </c>
      <c r="H20" s="114">
        <v>6198</v>
      </c>
      <c r="I20" s="114">
        <v>6087</v>
      </c>
      <c r="J20" s="140">
        <v>6032</v>
      </c>
      <c r="K20" s="114">
        <v>298</v>
      </c>
      <c r="L20" s="116">
        <v>4.9403183023872677</v>
      </c>
    </row>
    <row r="21" spans="1:12" s="110" customFormat="1" ht="15" customHeight="1" x14ac:dyDescent="0.2">
      <c r="A21" s="120"/>
      <c r="B21" s="119"/>
      <c r="C21" s="258" t="s">
        <v>106</v>
      </c>
      <c r="E21" s="113">
        <v>48.183254344391784</v>
      </c>
      <c r="F21" s="115">
        <v>3050</v>
      </c>
      <c r="G21" s="114">
        <v>3025</v>
      </c>
      <c r="H21" s="114">
        <v>2993</v>
      </c>
      <c r="I21" s="114">
        <v>2943</v>
      </c>
      <c r="J21" s="140">
        <v>2910</v>
      </c>
      <c r="K21" s="114">
        <v>140</v>
      </c>
      <c r="L21" s="116">
        <v>4.8109965635738829</v>
      </c>
    </row>
    <row r="22" spans="1:12" s="110" customFormat="1" ht="15" customHeight="1" x14ac:dyDescent="0.2">
      <c r="A22" s="120"/>
      <c r="B22" s="119"/>
      <c r="C22" s="258" t="s">
        <v>107</v>
      </c>
      <c r="E22" s="113">
        <v>51.816745655608216</v>
      </c>
      <c r="F22" s="115">
        <v>3280</v>
      </c>
      <c r="G22" s="114">
        <v>3237</v>
      </c>
      <c r="H22" s="114">
        <v>3205</v>
      </c>
      <c r="I22" s="114">
        <v>3144</v>
      </c>
      <c r="J22" s="140">
        <v>3122</v>
      </c>
      <c r="K22" s="114">
        <v>158</v>
      </c>
      <c r="L22" s="116">
        <v>5.0608584240871233</v>
      </c>
    </row>
    <row r="23" spans="1:12" s="110" customFormat="1" ht="15" customHeight="1" x14ac:dyDescent="0.2">
      <c r="A23" s="120"/>
      <c r="B23" s="121" t="s">
        <v>111</v>
      </c>
      <c r="C23" s="258"/>
      <c r="E23" s="113">
        <v>1.176046176046176</v>
      </c>
      <c r="F23" s="115">
        <v>326</v>
      </c>
      <c r="G23" s="114">
        <v>329</v>
      </c>
      <c r="H23" s="114">
        <v>311</v>
      </c>
      <c r="I23" s="114">
        <v>303</v>
      </c>
      <c r="J23" s="140">
        <v>291</v>
      </c>
      <c r="K23" s="114">
        <v>35</v>
      </c>
      <c r="L23" s="116">
        <v>12.027491408934708</v>
      </c>
    </row>
    <row r="24" spans="1:12" s="110" customFormat="1" ht="15" customHeight="1" x14ac:dyDescent="0.2">
      <c r="A24" s="120"/>
      <c r="B24" s="119"/>
      <c r="C24" s="258" t="s">
        <v>106</v>
      </c>
      <c r="E24" s="113">
        <v>62.269938650306749</v>
      </c>
      <c r="F24" s="115">
        <v>203</v>
      </c>
      <c r="G24" s="114">
        <v>210</v>
      </c>
      <c r="H24" s="114">
        <v>198</v>
      </c>
      <c r="I24" s="114">
        <v>188</v>
      </c>
      <c r="J24" s="140">
        <v>181</v>
      </c>
      <c r="K24" s="114">
        <v>22</v>
      </c>
      <c r="L24" s="116">
        <v>12.154696132596685</v>
      </c>
    </row>
    <row r="25" spans="1:12" s="110" customFormat="1" ht="15" customHeight="1" x14ac:dyDescent="0.2">
      <c r="A25" s="120"/>
      <c r="B25" s="119"/>
      <c r="C25" s="258" t="s">
        <v>107</v>
      </c>
      <c r="E25" s="113">
        <v>37.730061349693251</v>
      </c>
      <c r="F25" s="115">
        <v>123</v>
      </c>
      <c r="G25" s="114">
        <v>119</v>
      </c>
      <c r="H25" s="114">
        <v>113</v>
      </c>
      <c r="I25" s="114">
        <v>115</v>
      </c>
      <c r="J25" s="140">
        <v>110</v>
      </c>
      <c r="K25" s="114">
        <v>13</v>
      </c>
      <c r="L25" s="116">
        <v>11.818181818181818</v>
      </c>
    </row>
    <row r="26" spans="1:12" s="110" customFormat="1" ht="15" customHeight="1" x14ac:dyDescent="0.2">
      <c r="A26" s="120"/>
      <c r="C26" s="121" t="s">
        <v>187</v>
      </c>
      <c r="D26" s="110" t="s">
        <v>188</v>
      </c>
      <c r="E26" s="113">
        <v>0.40043290043290042</v>
      </c>
      <c r="F26" s="115">
        <v>111</v>
      </c>
      <c r="G26" s="114">
        <v>109</v>
      </c>
      <c r="H26" s="114">
        <v>107</v>
      </c>
      <c r="I26" s="114">
        <v>94</v>
      </c>
      <c r="J26" s="140">
        <v>78</v>
      </c>
      <c r="K26" s="114">
        <v>33</v>
      </c>
      <c r="L26" s="116">
        <v>42.307692307692307</v>
      </c>
    </row>
    <row r="27" spans="1:12" s="110" customFormat="1" ht="15" customHeight="1" x14ac:dyDescent="0.2">
      <c r="A27" s="120"/>
      <c r="B27" s="119"/>
      <c r="D27" s="259" t="s">
        <v>106</v>
      </c>
      <c r="E27" s="113">
        <v>51.351351351351354</v>
      </c>
      <c r="F27" s="115">
        <v>57</v>
      </c>
      <c r="G27" s="114">
        <v>59</v>
      </c>
      <c r="H27" s="114">
        <v>62</v>
      </c>
      <c r="I27" s="114">
        <v>53</v>
      </c>
      <c r="J27" s="140">
        <v>42</v>
      </c>
      <c r="K27" s="114">
        <v>15</v>
      </c>
      <c r="L27" s="116">
        <v>35.714285714285715</v>
      </c>
    </row>
    <row r="28" spans="1:12" s="110" customFormat="1" ht="15" customHeight="1" x14ac:dyDescent="0.2">
      <c r="A28" s="120"/>
      <c r="B28" s="119"/>
      <c r="D28" s="259" t="s">
        <v>107</v>
      </c>
      <c r="E28" s="113">
        <v>48.648648648648646</v>
      </c>
      <c r="F28" s="115">
        <v>54</v>
      </c>
      <c r="G28" s="114">
        <v>50</v>
      </c>
      <c r="H28" s="114">
        <v>45</v>
      </c>
      <c r="I28" s="114">
        <v>41</v>
      </c>
      <c r="J28" s="140">
        <v>36</v>
      </c>
      <c r="K28" s="114">
        <v>18</v>
      </c>
      <c r="L28" s="116">
        <v>50</v>
      </c>
    </row>
    <row r="29" spans="1:12" s="110" customFormat="1" ht="24.95" customHeight="1" x14ac:dyDescent="0.2">
      <c r="A29" s="604" t="s">
        <v>189</v>
      </c>
      <c r="B29" s="605"/>
      <c r="C29" s="605"/>
      <c r="D29" s="606"/>
      <c r="E29" s="113">
        <v>93.470418470418466</v>
      </c>
      <c r="F29" s="115">
        <v>25910</v>
      </c>
      <c r="G29" s="114">
        <v>26020</v>
      </c>
      <c r="H29" s="114">
        <v>26119</v>
      </c>
      <c r="I29" s="114">
        <v>25615</v>
      </c>
      <c r="J29" s="140">
        <v>25711</v>
      </c>
      <c r="K29" s="114">
        <v>199</v>
      </c>
      <c r="L29" s="116">
        <v>0.77398778732838081</v>
      </c>
    </row>
    <row r="30" spans="1:12" s="110" customFormat="1" ht="15" customHeight="1" x14ac:dyDescent="0.2">
      <c r="A30" s="120"/>
      <c r="B30" s="119"/>
      <c r="C30" s="258" t="s">
        <v>106</v>
      </c>
      <c r="E30" s="113">
        <v>50.355075260517175</v>
      </c>
      <c r="F30" s="115">
        <v>13047</v>
      </c>
      <c r="G30" s="114">
        <v>13098</v>
      </c>
      <c r="H30" s="114">
        <v>13178</v>
      </c>
      <c r="I30" s="114">
        <v>12869</v>
      </c>
      <c r="J30" s="140">
        <v>12822</v>
      </c>
      <c r="K30" s="114">
        <v>225</v>
      </c>
      <c r="L30" s="116">
        <v>1.7547964436125409</v>
      </c>
    </row>
    <row r="31" spans="1:12" s="110" customFormat="1" ht="15" customHeight="1" x14ac:dyDescent="0.2">
      <c r="A31" s="120"/>
      <c r="B31" s="119"/>
      <c r="C31" s="258" t="s">
        <v>107</v>
      </c>
      <c r="E31" s="113">
        <v>49.644924739482825</v>
      </c>
      <c r="F31" s="115">
        <v>12863</v>
      </c>
      <c r="G31" s="114">
        <v>12922</v>
      </c>
      <c r="H31" s="114">
        <v>12941</v>
      </c>
      <c r="I31" s="114">
        <v>12746</v>
      </c>
      <c r="J31" s="140">
        <v>12889</v>
      </c>
      <c r="K31" s="114">
        <v>-26</v>
      </c>
      <c r="L31" s="116">
        <v>-0.20172239894483668</v>
      </c>
    </row>
    <row r="32" spans="1:12" s="110" customFormat="1" ht="15" customHeight="1" x14ac:dyDescent="0.2">
      <c r="A32" s="120"/>
      <c r="B32" s="119" t="s">
        <v>117</v>
      </c>
      <c r="C32" s="258"/>
      <c r="E32" s="113">
        <v>6.5223665223665224</v>
      </c>
      <c r="F32" s="115">
        <v>1808</v>
      </c>
      <c r="G32" s="114">
        <v>1841</v>
      </c>
      <c r="H32" s="114">
        <v>1817</v>
      </c>
      <c r="I32" s="114">
        <v>1711</v>
      </c>
      <c r="J32" s="140">
        <v>1636</v>
      </c>
      <c r="K32" s="114">
        <v>172</v>
      </c>
      <c r="L32" s="116">
        <v>10.513447432762836</v>
      </c>
    </row>
    <row r="33" spans="1:12" s="110" customFormat="1" ht="15" customHeight="1" x14ac:dyDescent="0.2">
      <c r="A33" s="120"/>
      <c r="B33" s="119"/>
      <c r="C33" s="258" t="s">
        <v>106</v>
      </c>
      <c r="E33" s="113">
        <v>64.988938053097343</v>
      </c>
      <c r="F33" s="115">
        <v>1175</v>
      </c>
      <c r="G33" s="114">
        <v>1216</v>
      </c>
      <c r="H33" s="114">
        <v>1195</v>
      </c>
      <c r="I33" s="114">
        <v>1112</v>
      </c>
      <c r="J33" s="140">
        <v>1059</v>
      </c>
      <c r="K33" s="114">
        <v>116</v>
      </c>
      <c r="L33" s="116">
        <v>10.953729933899906</v>
      </c>
    </row>
    <row r="34" spans="1:12" s="110" customFormat="1" ht="15" customHeight="1" x14ac:dyDescent="0.2">
      <c r="A34" s="120"/>
      <c r="B34" s="119"/>
      <c r="C34" s="258" t="s">
        <v>107</v>
      </c>
      <c r="E34" s="113">
        <v>35.011061946902657</v>
      </c>
      <c r="F34" s="115">
        <v>633</v>
      </c>
      <c r="G34" s="114">
        <v>625</v>
      </c>
      <c r="H34" s="114">
        <v>622</v>
      </c>
      <c r="I34" s="114">
        <v>599</v>
      </c>
      <c r="J34" s="140">
        <v>577</v>
      </c>
      <c r="K34" s="114">
        <v>56</v>
      </c>
      <c r="L34" s="116">
        <v>9.7053726169844019</v>
      </c>
    </row>
    <row r="35" spans="1:12" s="110" customFormat="1" ht="24.95" customHeight="1" x14ac:dyDescent="0.2">
      <c r="A35" s="604" t="s">
        <v>190</v>
      </c>
      <c r="B35" s="605"/>
      <c r="C35" s="605"/>
      <c r="D35" s="606"/>
      <c r="E35" s="113">
        <v>69.675324675324674</v>
      </c>
      <c r="F35" s="115">
        <v>19314</v>
      </c>
      <c r="G35" s="114">
        <v>19430</v>
      </c>
      <c r="H35" s="114">
        <v>19535</v>
      </c>
      <c r="I35" s="114">
        <v>19054</v>
      </c>
      <c r="J35" s="140">
        <v>19109</v>
      </c>
      <c r="K35" s="114">
        <v>205</v>
      </c>
      <c r="L35" s="116">
        <v>1.0727929247998325</v>
      </c>
    </row>
    <row r="36" spans="1:12" s="110" customFormat="1" ht="15" customHeight="1" x14ac:dyDescent="0.2">
      <c r="A36" s="120"/>
      <c r="B36" s="119"/>
      <c r="C36" s="258" t="s">
        <v>106</v>
      </c>
      <c r="E36" s="113">
        <v>67.686652169410792</v>
      </c>
      <c r="F36" s="115">
        <v>13073</v>
      </c>
      <c r="G36" s="114">
        <v>13166</v>
      </c>
      <c r="H36" s="114">
        <v>13244</v>
      </c>
      <c r="I36" s="114">
        <v>12891</v>
      </c>
      <c r="J36" s="140">
        <v>12837</v>
      </c>
      <c r="K36" s="114">
        <v>236</v>
      </c>
      <c r="L36" s="116">
        <v>1.8384357715977253</v>
      </c>
    </row>
    <row r="37" spans="1:12" s="110" customFormat="1" ht="15" customHeight="1" x14ac:dyDescent="0.2">
      <c r="A37" s="120"/>
      <c r="B37" s="119"/>
      <c r="C37" s="258" t="s">
        <v>107</v>
      </c>
      <c r="E37" s="113">
        <v>32.313347830589208</v>
      </c>
      <c r="F37" s="115">
        <v>6241</v>
      </c>
      <c r="G37" s="114">
        <v>6264</v>
      </c>
      <c r="H37" s="114">
        <v>6291</v>
      </c>
      <c r="I37" s="114">
        <v>6163</v>
      </c>
      <c r="J37" s="140">
        <v>6272</v>
      </c>
      <c r="K37" s="114">
        <v>-31</v>
      </c>
      <c r="L37" s="116">
        <v>-0.49426020408163263</v>
      </c>
    </row>
    <row r="38" spans="1:12" s="110" customFormat="1" ht="15" customHeight="1" x14ac:dyDescent="0.2">
      <c r="A38" s="120"/>
      <c r="B38" s="119" t="s">
        <v>182</v>
      </c>
      <c r="C38" s="258"/>
      <c r="E38" s="113">
        <v>30.324675324675326</v>
      </c>
      <c r="F38" s="115">
        <v>8406</v>
      </c>
      <c r="G38" s="114">
        <v>8436</v>
      </c>
      <c r="H38" s="114">
        <v>8405</v>
      </c>
      <c r="I38" s="114">
        <v>8276</v>
      </c>
      <c r="J38" s="140">
        <v>8239</v>
      </c>
      <c r="K38" s="114">
        <v>167</v>
      </c>
      <c r="L38" s="116">
        <v>2.0269450175992234</v>
      </c>
    </row>
    <row r="39" spans="1:12" s="110" customFormat="1" ht="15" customHeight="1" x14ac:dyDescent="0.2">
      <c r="A39" s="120"/>
      <c r="B39" s="119"/>
      <c r="C39" s="258" t="s">
        <v>106</v>
      </c>
      <c r="E39" s="113">
        <v>13.680704258862717</v>
      </c>
      <c r="F39" s="115">
        <v>1150</v>
      </c>
      <c r="G39" s="114">
        <v>1152</v>
      </c>
      <c r="H39" s="114">
        <v>1132</v>
      </c>
      <c r="I39" s="114">
        <v>1093</v>
      </c>
      <c r="J39" s="140">
        <v>1044</v>
      </c>
      <c r="K39" s="114">
        <v>106</v>
      </c>
      <c r="L39" s="116">
        <v>10.153256704980842</v>
      </c>
    </row>
    <row r="40" spans="1:12" s="110" customFormat="1" ht="15" customHeight="1" x14ac:dyDescent="0.2">
      <c r="A40" s="120"/>
      <c r="B40" s="119"/>
      <c r="C40" s="258" t="s">
        <v>107</v>
      </c>
      <c r="E40" s="113">
        <v>86.319295741137282</v>
      </c>
      <c r="F40" s="115">
        <v>7256</v>
      </c>
      <c r="G40" s="114">
        <v>7284</v>
      </c>
      <c r="H40" s="114">
        <v>7273</v>
      </c>
      <c r="I40" s="114">
        <v>7183</v>
      </c>
      <c r="J40" s="140">
        <v>7195</v>
      </c>
      <c r="K40" s="114">
        <v>61</v>
      </c>
      <c r="L40" s="116">
        <v>0.84781097984711606</v>
      </c>
    </row>
    <row r="41" spans="1:12" s="110" customFormat="1" ht="24.75" customHeight="1" x14ac:dyDescent="0.2">
      <c r="A41" s="604" t="s">
        <v>517</v>
      </c>
      <c r="B41" s="605"/>
      <c r="C41" s="605"/>
      <c r="D41" s="606"/>
      <c r="E41" s="113">
        <v>4.6356421356421356</v>
      </c>
      <c r="F41" s="115">
        <v>1285</v>
      </c>
      <c r="G41" s="114">
        <v>1442</v>
      </c>
      <c r="H41" s="114">
        <v>1437</v>
      </c>
      <c r="I41" s="114">
        <v>1098</v>
      </c>
      <c r="J41" s="140">
        <v>1270</v>
      </c>
      <c r="K41" s="114">
        <v>15</v>
      </c>
      <c r="L41" s="116">
        <v>1.1811023622047243</v>
      </c>
    </row>
    <row r="42" spans="1:12" s="110" customFormat="1" ht="15" customHeight="1" x14ac:dyDescent="0.2">
      <c r="A42" s="120"/>
      <c r="B42" s="119"/>
      <c r="C42" s="258" t="s">
        <v>106</v>
      </c>
      <c r="E42" s="113">
        <v>62.023346303501945</v>
      </c>
      <c r="F42" s="115">
        <v>797</v>
      </c>
      <c r="G42" s="114">
        <v>902</v>
      </c>
      <c r="H42" s="114">
        <v>917</v>
      </c>
      <c r="I42" s="114">
        <v>676</v>
      </c>
      <c r="J42" s="140">
        <v>767</v>
      </c>
      <c r="K42" s="114">
        <v>30</v>
      </c>
      <c r="L42" s="116">
        <v>3.9113428943937421</v>
      </c>
    </row>
    <row r="43" spans="1:12" s="110" customFormat="1" ht="15" customHeight="1" x14ac:dyDescent="0.2">
      <c r="A43" s="123"/>
      <c r="B43" s="124"/>
      <c r="C43" s="260" t="s">
        <v>107</v>
      </c>
      <c r="D43" s="261"/>
      <c r="E43" s="125">
        <v>37.976653696498055</v>
      </c>
      <c r="F43" s="143">
        <v>488</v>
      </c>
      <c r="G43" s="144">
        <v>540</v>
      </c>
      <c r="H43" s="144">
        <v>520</v>
      </c>
      <c r="I43" s="144">
        <v>422</v>
      </c>
      <c r="J43" s="145">
        <v>503</v>
      </c>
      <c r="K43" s="144">
        <v>-15</v>
      </c>
      <c r="L43" s="146">
        <v>-2.982107355864811</v>
      </c>
    </row>
    <row r="44" spans="1:12" s="110" customFormat="1" ht="45.75" customHeight="1" x14ac:dyDescent="0.2">
      <c r="A44" s="604" t="s">
        <v>191</v>
      </c>
      <c r="B44" s="605"/>
      <c r="C44" s="605"/>
      <c r="D44" s="606"/>
      <c r="E44" s="113">
        <v>8.6580086580086577E-2</v>
      </c>
      <c r="F44" s="115">
        <v>24</v>
      </c>
      <c r="G44" s="114">
        <v>24</v>
      </c>
      <c r="H44" s="114">
        <v>26</v>
      </c>
      <c r="I44" s="114">
        <v>16</v>
      </c>
      <c r="J44" s="140">
        <v>20</v>
      </c>
      <c r="K44" s="114">
        <v>4</v>
      </c>
      <c r="L44" s="116">
        <v>20</v>
      </c>
    </row>
    <row r="45" spans="1:12" s="110" customFormat="1" ht="15" customHeight="1" x14ac:dyDescent="0.2">
      <c r="A45" s="120"/>
      <c r="B45" s="119"/>
      <c r="C45" s="258" t="s">
        <v>106</v>
      </c>
      <c r="E45" s="113">
        <v>58.333333333333336</v>
      </c>
      <c r="F45" s="115">
        <v>14</v>
      </c>
      <c r="G45" s="114">
        <v>16</v>
      </c>
      <c r="H45" s="114">
        <v>16</v>
      </c>
      <c r="I45" s="114">
        <v>7</v>
      </c>
      <c r="J45" s="140">
        <v>10</v>
      </c>
      <c r="K45" s="114">
        <v>4</v>
      </c>
      <c r="L45" s="116">
        <v>40</v>
      </c>
    </row>
    <row r="46" spans="1:12" s="110" customFormat="1" ht="15" customHeight="1" x14ac:dyDescent="0.2">
      <c r="A46" s="123"/>
      <c r="B46" s="124"/>
      <c r="C46" s="260" t="s">
        <v>107</v>
      </c>
      <c r="D46" s="261"/>
      <c r="E46" s="125">
        <v>41.666666666666664</v>
      </c>
      <c r="F46" s="143">
        <v>10</v>
      </c>
      <c r="G46" s="144">
        <v>8</v>
      </c>
      <c r="H46" s="144">
        <v>10</v>
      </c>
      <c r="I46" s="144">
        <v>9</v>
      </c>
      <c r="J46" s="145">
        <v>10</v>
      </c>
      <c r="K46" s="144">
        <v>0</v>
      </c>
      <c r="L46" s="146">
        <v>0</v>
      </c>
    </row>
    <row r="47" spans="1:12" s="110" customFormat="1" ht="39" customHeight="1" x14ac:dyDescent="0.2">
      <c r="A47" s="604" t="s">
        <v>518</v>
      </c>
      <c r="B47" s="607"/>
      <c r="C47" s="607"/>
      <c r="D47" s="608"/>
      <c r="E47" s="113">
        <v>0.26695526695526695</v>
      </c>
      <c r="F47" s="115">
        <v>74</v>
      </c>
      <c r="G47" s="114">
        <v>81</v>
      </c>
      <c r="H47" s="114">
        <v>73</v>
      </c>
      <c r="I47" s="114">
        <v>79</v>
      </c>
      <c r="J47" s="140">
        <v>86</v>
      </c>
      <c r="K47" s="114">
        <v>-12</v>
      </c>
      <c r="L47" s="116">
        <v>-13.953488372093023</v>
      </c>
    </row>
    <row r="48" spans="1:12" s="110" customFormat="1" ht="15" customHeight="1" x14ac:dyDescent="0.2">
      <c r="A48" s="120"/>
      <c r="B48" s="119"/>
      <c r="C48" s="258" t="s">
        <v>106</v>
      </c>
      <c r="E48" s="113">
        <v>37.837837837837839</v>
      </c>
      <c r="F48" s="115">
        <v>28</v>
      </c>
      <c r="G48" s="114">
        <v>30</v>
      </c>
      <c r="H48" s="114">
        <v>29</v>
      </c>
      <c r="I48" s="114">
        <v>32</v>
      </c>
      <c r="J48" s="140">
        <v>34</v>
      </c>
      <c r="K48" s="114">
        <v>-6</v>
      </c>
      <c r="L48" s="116">
        <v>-17.647058823529413</v>
      </c>
    </row>
    <row r="49" spans="1:12" s="110" customFormat="1" ht="15" customHeight="1" x14ac:dyDescent="0.2">
      <c r="A49" s="123"/>
      <c r="B49" s="124"/>
      <c r="C49" s="260" t="s">
        <v>107</v>
      </c>
      <c r="D49" s="261"/>
      <c r="E49" s="125">
        <v>62.162162162162161</v>
      </c>
      <c r="F49" s="143">
        <v>46</v>
      </c>
      <c r="G49" s="144">
        <v>51</v>
      </c>
      <c r="H49" s="144">
        <v>44</v>
      </c>
      <c r="I49" s="144">
        <v>47</v>
      </c>
      <c r="J49" s="145">
        <v>52</v>
      </c>
      <c r="K49" s="144">
        <v>-6</v>
      </c>
      <c r="L49" s="146">
        <v>-11.538461538461538</v>
      </c>
    </row>
    <row r="50" spans="1:12" s="110" customFormat="1" ht="24.95" customHeight="1" x14ac:dyDescent="0.2">
      <c r="A50" s="609" t="s">
        <v>192</v>
      </c>
      <c r="B50" s="610"/>
      <c r="C50" s="610"/>
      <c r="D50" s="611"/>
      <c r="E50" s="262">
        <v>12.604617604617605</v>
      </c>
      <c r="F50" s="263">
        <v>3494</v>
      </c>
      <c r="G50" s="264">
        <v>3648</v>
      </c>
      <c r="H50" s="264">
        <v>3667</v>
      </c>
      <c r="I50" s="264">
        <v>3372</v>
      </c>
      <c r="J50" s="265">
        <v>3405</v>
      </c>
      <c r="K50" s="263">
        <v>89</v>
      </c>
      <c r="L50" s="266">
        <v>2.6138032305433185</v>
      </c>
    </row>
    <row r="51" spans="1:12" s="110" customFormat="1" ht="15" customHeight="1" x14ac:dyDescent="0.2">
      <c r="A51" s="120"/>
      <c r="B51" s="119"/>
      <c r="C51" s="258" t="s">
        <v>106</v>
      </c>
      <c r="E51" s="113">
        <v>54.636519748139669</v>
      </c>
      <c r="F51" s="115">
        <v>1909</v>
      </c>
      <c r="G51" s="114">
        <v>1972</v>
      </c>
      <c r="H51" s="114">
        <v>2016</v>
      </c>
      <c r="I51" s="114">
        <v>1810</v>
      </c>
      <c r="J51" s="140">
        <v>1793</v>
      </c>
      <c r="K51" s="114">
        <v>116</v>
      </c>
      <c r="L51" s="116">
        <v>6.4696040156162855</v>
      </c>
    </row>
    <row r="52" spans="1:12" s="110" customFormat="1" ht="15" customHeight="1" x14ac:dyDescent="0.2">
      <c r="A52" s="120"/>
      <c r="B52" s="119"/>
      <c r="C52" s="258" t="s">
        <v>107</v>
      </c>
      <c r="E52" s="113">
        <v>45.363480251860331</v>
      </c>
      <c r="F52" s="115">
        <v>1585</v>
      </c>
      <c r="G52" s="114">
        <v>1676</v>
      </c>
      <c r="H52" s="114">
        <v>1651</v>
      </c>
      <c r="I52" s="114">
        <v>1562</v>
      </c>
      <c r="J52" s="140">
        <v>1612</v>
      </c>
      <c r="K52" s="114">
        <v>-27</v>
      </c>
      <c r="L52" s="116">
        <v>-1.6749379652605458</v>
      </c>
    </row>
    <row r="53" spans="1:12" s="110" customFormat="1" ht="15" customHeight="1" x14ac:dyDescent="0.2">
      <c r="A53" s="120"/>
      <c r="B53" s="119"/>
      <c r="C53" s="258" t="s">
        <v>187</v>
      </c>
      <c r="D53" s="110" t="s">
        <v>193</v>
      </c>
      <c r="E53" s="113">
        <v>24.871207784773897</v>
      </c>
      <c r="F53" s="115">
        <v>869</v>
      </c>
      <c r="G53" s="114">
        <v>1031</v>
      </c>
      <c r="H53" s="114">
        <v>1055</v>
      </c>
      <c r="I53" s="114">
        <v>794</v>
      </c>
      <c r="J53" s="140">
        <v>869</v>
      </c>
      <c r="K53" s="114">
        <v>0</v>
      </c>
      <c r="L53" s="116">
        <v>0</v>
      </c>
    </row>
    <row r="54" spans="1:12" s="110" customFormat="1" ht="15" customHeight="1" x14ac:dyDescent="0.2">
      <c r="A54" s="120"/>
      <c r="B54" s="119"/>
      <c r="D54" s="267" t="s">
        <v>194</v>
      </c>
      <c r="E54" s="113">
        <v>66.973532796317613</v>
      </c>
      <c r="F54" s="115">
        <v>582</v>
      </c>
      <c r="G54" s="114">
        <v>671</v>
      </c>
      <c r="H54" s="114">
        <v>711</v>
      </c>
      <c r="I54" s="114">
        <v>519</v>
      </c>
      <c r="J54" s="140">
        <v>558</v>
      </c>
      <c r="K54" s="114">
        <v>24</v>
      </c>
      <c r="L54" s="116">
        <v>4.301075268817204</v>
      </c>
    </row>
    <row r="55" spans="1:12" s="110" customFormat="1" ht="15" customHeight="1" x14ac:dyDescent="0.2">
      <c r="A55" s="120"/>
      <c r="B55" s="119"/>
      <c r="D55" s="267" t="s">
        <v>195</v>
      </c>
      <c r="E55" s="113">
        <v>33.026467203682394</v>
      </c>
      <c r="F55" s="115">
        <v>287</v>
      </c>
      <c r="G55" s="114">
        <v>360</v>
      </c>
      <c r="H55" s="114">
        <v>344</v>
      </c>
      <c r="I55" s="114">
        <v>275</v>
      </c>
      <c r="J55" s="140">
        <v>311</v>
      </c>
      <c r="K55" s="114">
        <v>-24</v>
      </c>
      <c r="L55" s="116">
        <v>-7.717041800643087</v>
      </c>
    </row>
    <row r="56" spans="1:12" s="110" customFormat="1" ht="15" customHeight="1" x14ac:dyDescent="0.2">
      <c r="A56" s="120"/>
      <c r="B56" s="119" t="s">
        <v>196</v>
      </c>
      <c r="C56" s="258"/>
      <c r="E56" s="113">
        <v>71.684704184704188</v>
      </c>
      <c r="F56" s="115">
        <v>19871</v>
      </c>
      <c r="G56" s="114">
        <v>19795</v>
      </c>
      <c r="H56" s="114">
        <v>19860</v>
      </c>
      <c r="I56" s="114">
        <v>19680</v>
      </c>
      <c r="J56" s="140">
        <v>19719</v>
      </c>
      <c r="K56" s="114">
        <v>152</v>
      </c>
      <c r="L56" s="116">
        <v>0.77083016380140978</v>
      </c>
    </row>
    <row r="57" spans="1:12" s="110" customFormat="1" ht="15" customHeight="1" x14ac:dyDescent="0.2">
      <c r="A57" s="120"/>
      <c r="B57" s="119"/>
      <c r="C57" s="258" t="s">
        <v>106</v>
      </c>
      <c r="E57" s="113">
        <v>51.014040561622465</v>
      </c>
      <c r="F57" s="115">
        <v>10137</v>
      </c>
      <c r="G57" s="114">
        <v>10122</v>
      </c>
      <c r="H57" s="114">
        <v>10157</v>
      </c>
      <c r="I57" s="114">
        <v>10041</v>
      </c>
      <c r="J57" s="140">
        <v>9999</v>
      </c>
      <c r="K57" s="114">
        <v>138</v>
      </c>
      <c r="L57" s="116">
        <v>1.3801380138013801</v>
      </c>
    </row>
    <row r="58" spans="1:12" s="110" customFormat="1" ht="15" customHeight="1" x14ac:dyDescent="0.2">
      <c r="A58" s="120"/>
      <c r="B58" s="119"/>
      <c r="C58" s="258" t="s">
        <v>107</v>
      </c>
      <c r="E58" s="113">
        <v>48.985959438377535</v>
      </c>
      <c r="F58" s="115">
        <v>9734</v>
      </c>
      <c r="G58" s="114">
        <v>9673</v>
      </c>
      <c r="H58" s="114">
        <v>9703</v>
      </c>
      <c r="I58" s="114">
        <v>9639</v>
      </c>
      <c r="J58" s="140">
        <v>9720</v>
      </c>
      <c r="K58" s="114">
        <v>14</v>
      </c>
      <c r="L58" s="116">
        <v>0.1440329218106996</v>
      </c>
    </row>
    <row r="59" spans="1:12" s="110" customFormat="1" ht="15" customHeight="1" x14ac:dyDescent="0.2">
      <c r="A59" s="120"/>
      <c r="B59" s="119"/>
      <c r="C59" s="258" t="s">
        <v>105</v>
      </c>
      <c r="D59" s="110" t="s">
        <v>197</v>
      </c>
      <c r="E59" s="113">
        <v>92.028584369181218</v>
      </c>
      <c r="F59" s="115">
        <v>18287</v>
      </c>
      <c r="G59" s="114">
        <v>18213</v>
      </c>
      <c r="H59" s="114">
        <v>18263</v>
      </c>
      <c r="I59" s="114">
        <v>18100</v>
      </c>
      <c r="J59" s="140">
        <v>18153</v>
      </c>
      <c r="K59" s="114">
        <v>134</v>
      </c>
      <c r="L59" s="116">
        <v>0.73816999944912687</v>
      </c>
    </row>
    <row r="60" spans="1:12" s="110" customFormat="1" ht="15" customHeight="1" x14ac:dyDescent="0.2">
      <c r="A60" s="120"/>
      <c r="B60" s="119"/>
      <c r="C60" s="258"/>
      <c r="D60" s="267" t="s">
        <v>198</v>
      </c>
      <c r="E60" s="113">
        <v>48.684858095915132</v>
      </c>
      <c r="F60" s="115">
        <v>8903</v>
      </c>
      <c r="G60" s="114">
        <v>8886</v>
      </c>
      <c r="H60" s="114">
        <v>8910</v>
      </c>
      <c r="I60" s="114">
        <v>8805</v>
      </c>
      <c r="J60" s="140">
        <v>8771</v>
      </c>
      <c r="K60" s="114">
        <v>132</v>
      </c>
      <c r="L60" s="116">
        <v>1.5049595257097252</v>
      </c>
    </row>
    <row r="61" spans="1:12" s="110" customFormat="1" ht="15" customHeight="1" x14ac:dyDescent="0.2">
      <c r="A61" s="120"/>
      <c r="B61" s="119"/>
      <c r="C61" s="258"/>
      <c r="D61" s="267" t="s">
        <v>199</v>
      </c>
      <c r="E61" s="113">
        <v>51.315141904084868</v>
      </c>
      <c r="F61" s="115">
        <v>9384</v>
      </c>
      <c r="G61" s="114">
        <v>9327</v>
      </c>
      <c r="H61" s="114">
        <v>9353</v>
      </c>
      <c r="I61" s="114">
        <v>9295</v>
      </c>
      <c r="J61" s="140">
        <v>9382</v>
      </c>
      <c r="K61" s="114">
        <v>2</v>
      </c>
      <c r="L61" s="116">
        <v>2.1317416329140908E-2</v>
      </c>
    </row>
    <row r="62" spans="1:12" s="110" customFormat="1" ht="15" customHeight="1" x14ac:dyDescent="0.2">
      <c r="A62" s="120"/>
      <c r="B62" s="119"/>
      <c r="C62" s="258"/>
      <c r="D62" s="258" t="s">
        <v>200</v>
      </c>
      <c r="E62" s="113">
        <v>7.9714156308187816</v>
      </c>
      <c r="F62" s="115">
        <v>1584</v>
      </c>
      <c r="G62" s="114">
        <v>1582</v>
      </c>
      <c r="H62" s="114">
        <v>1597</v>
      </c>
      <c r="I62" s="114">
        <v>1580</v>
      </c>
      <c r="J62" s="140">
        <v>1566</v>
      </c>
      <c r="K62" s="114">
        <v>18</v>
      </c>
      <c r="L62" s="116">
        <v>1.1494252873563218</v>
      </c>
    </row>
    <row r="63" spans="1:12" s="110" customFormat="1" ht="15" customHeight="1" x14ac:dyDescent="0.2">
      <c r="A63" s="120"/>
      <c r="B63" s="119"/>
      <c r="C63" s="258"/>
      <c r="D63" s="267" t="s">
        <v>198</v>
      </c>
      <c r="E63" s="113">
        <v>77.904040404040401</v>
      </c>
      <c r="F63" s="115">
        <v>1234</v>
      </c>
      <c r="G63" s="114">
        <v>1236</v>
      </c>
      <c r="H63" s="114">
        <v>1247</v>
      </c>
      <c r="I63" s="114">
        <v>1236</v>
      </c>
      <c r="J63" s="140">
        <v>1228</v>
      </c>
      <c r="K63" s="114">
        <v>6</v>
      </c>
      <c r="L63" s="116">
        <v>0.48859934853420195</v>
      </c>
    </row>
    <row r="64" spans="1:12" s="110" customFormat="1" ht="15" customHeight="1" x14ac:dyDescent="0.2">
      <c r="A64" s="120"/>
      <c r="B64" s="119"/>
      <c r="C64" s="258"/>
      <c r="D64" s="267" t="s">
        <v>199</v>
      </c>
      <c r="E64" s="113">
        <v>22.095959595959595</v>
      </c>
      <c r="F64" s="115">
        <v>350</v>
      </c>
      <c r="G64" s="114">
        <v>346</v>
      </c>
      <c r="H64" s="114">
        <v>350</v>
      </c>
      <c r="I64" s="114">
        <v>344</v>
      </c>
      <c r="J64" s="140">
        <v>338</v>
      </c>
      <c r="K64" s="114">
        <v>12</v>
      </c>
      <c r="L64" s="116">
        <v>3.5502958579881656</v>
      </c>
    </row>
    <row r="65" spans="1:12" s="110" customFormat="1" ht="15" customHeight="1" x14ac:dyDescent="0.2">
      <c r="A65" s="120"/>
      <c r="B65" s="119" t="s">
        <v>201</v>
      </c>
      <c r="C65" s="258"/>
      <c r="E65" s="113">
        <v>9.7871572871572869</v>
      </c>
      <c r="F65" s="115">
        <v>2713</v>
      </c>
      <c r="G65" s="114">
        <v>2719</v>
      </c>
      <c r="H65" s="114">
        <v>2697</v>
      </c>
      <c r="I65" s="114">
        <v>2627</v>
      </c>
      <c r="J65" s="140">
        <v>2566</v>
      </c>
      <c r="K65" s="114">
        <v>147</v>
      </c>
      <c r="L65" s="116">
        <v>5.7287607170693686</v>
      </c>
    </row>
    <row r="66" spans="1:12" s="110" customFormat="1" ht="15" customHeight="1" x14ac:dyDescent="0.2">
      <c r="A66" s="120"/>
      <c r="B66" s="119"/>
      <c r="C66" s="258" t="s">
        <v>106</v>
      </c>
      <c r="E66" s="113">
        <v>51.861408035385182</v>
      </c>
      <c r="F66" s="115">
        <v>1407</v>
      </c>
      <c r="G66" s="114">
        <v>1408</v>
      </c>
      <c r="H66" s="114">
        <v>1387</v>
      </c>
      <c r="I66" s="114">
        <v>1362</v>
      </c>
      <c r="J66" s="140">
        <v>1330</v>
      </c>
      <c r="K66" s="114">
        <v>77</v>
      </c>
      <c r="L66" s="116">
        <v>5.7894736842105265</v>
      </c>
    </row>
    <row r="67" spans="1:12" s="110" customFormat="1" ht="15" customHeight="1" x14ac:dyDescent="0.2">
      <c r="A67" s="120"/>
      <c r="B67" s="119"/>
      <c r="C67" s="258" t="s">
        <v>107</v>
      </c>
      <c r="E67" s="113">
        <v>48.138591964614818</v>
      </c>
      <c r="F67" s="115">
        <v>1306</v>
      </c>
      <c r="G67" s="114">
        <v>1311</v>
      </c>
      <c r="H67" s="114">
        <v>1310</v>
      </c>
      <c r="I67" s="114">
        <v>1265</v>
      </c>
      <c r="J67" s="140">
        <v>1236</v>
      </c>
      <c r="K67" s="114">
        <v>70</v>
      </c>
      <c r="L67" s="116">
        <v>5.6634304207119737</v>
      </c>
    </row>
    <row r="68" spans="1:12" s="110" customFormat="1" ht="15" customHeight="1" x14ac:dyDescent="0.2">
      <c r="A68" s="120"/>
      <c r="B68" s="119"/>
      <c r="C68" s="258" t="s">
        <v>105</v>
      </c>
      <c r="D68" s="110" t="s">
        <v>202</v>
      </c>
      <c r="E68" s="113">
        <v>19.35127165499447</v>
      </c>
      <c r="F68" s="115">
        <v>525</v>
      </c>
      <c r="G68" s="114">
        <v>530</v>
      </c>
      <c r="H68" s="114">
        <v>525</v>
      </c>
      <c r="I68" s="114">
        <v>491</v>
      </c>
      <c r="J68" s="140">
        <v>467</v>
      </c>
      <c r="K68" s="114">
        <v>58</v>
      </c>
      <c r="L68" s="116">
        <v>12.419700214132762</v>
      </c>
    </row>
    <row r="69" spans="1:12" s="110" customFormat="1" ht="15" customHeight="1" x14ac:dyDescent="0.2">
      <c r="A69" s="120"/>
      <c r="B69" s="119"/>
      <c r="C69" s="258"/>
      <c r="D69" s="267" t="s">
        <v>198</v>
      </c>
      <c r="E69" s="113">
        <v>50.095238095238095</v>
      </c>
      <c r="F69" s="115">
        <v>263</v>
      </c>
      <c r="G69" s="114">
        <v>262</v>
      </c>
      <c r="H69" s="114">
        <v>255</v>
      </c>
      <c r="I69" s="114">
        <v>233</v>
      </c>
      <c r="J69" s="140">
        <v>220</v>
      </c>
      <c r="K69" s="114">
        <v>43</v>
      </c>
      <c r="L69" s="116">
        <v>19.545454545454547</v>
      </c>
    </row>
    <row r="70" spans="1:12" s="110" customFormat="1" ht="15" customHeight="1" x14ac:dyDescent="0.2">
      <c r="A70" s="120"/>
      <c r="B70" s="119"/>
      <c r="C70" s="258"/>
      <c r="D70" s="267" t="s">
        <v>199</v>
      </c>
      <c r="E70" s="113">
        <v>49.904761904761905</v>
      </c>
      <c r="F70" s="115">
        <v>262</v>
      </c>
      <c r="G70" s="114">
        <v>268</v>
      </c>
      <c r="H70" s="114">
        <v>270</v>
      </c>
      <c r="I70" s="114">
        <v>258</v>
      </c>
      <c r="J70" s="140">
        <v>247</v>
      </c>
      <c r="K70" s="114">
        <v>15</v>
      </c>
      <c r="L70" s="116">
        <v>6.0728744939271255</v>
      </c>
    </row>
    <row r="71" spans="1:12" s="110" customFormat="1" ht="15" customHeight="1" x14ac:dyDescent="0.2">
      <c r="A71" s="120"/>
      <c r="B71" s="119"/>
      <c r="C71" s="258"/>
      <c r="D71" s="110" t="s">
        <v>203</v>
      </c>
      <c r="E71" s="113">
        <v>73.866568374493184</v>
      </c>
      <c r="F71" s="115">
        <v>2004</v>
      </c>
      <c r="G71" s="114">
        <v>2002</v>
      </c>
      <c r="H71" s="114">
        <v>1989</v>
      </c>
      <c r="I71" s="114">
        <v>1952</v>
      </c>
      <c r="J71" s="140">
        <v>1924</v>
      </c>
      <c r="K71" s="114">
        <v>80</v>
      </c>
      <c r="L71" s="116">
        <v>4.1580041580041582</v>
      </c>
    </row>
    <row r="72" spans="1:12" s="110" customFormat="1" ht="15" customHeight="1" x14ac:dyDescent="0.2">
      <c r="A72" s="120"/>
      <c r="B72" s="119"/>
      <c r="C72" s="258"/>
      <c r="D72" s="267" t="s">
        <v>198</v>
      </c>
      <c r="E72" s="113">
        <v>52.245508982035929</v>
      </c>
      <c r="F72" s="115">
        <v>1047</v>
      </c>
      <c r="G72" s="114">
        <v>1047</v>
      </c>
      <c r="H72" s="114">
        <v>1033</v>
      </c>
      <c r="I72" s="114">
        <v>1031</v>
      </c>
      <c r="J72" s="140">
        <v>1013</v>
      </c>
      <c r="K72" s="114">
        <v>34</v>
      </c>
      <c r="L72" s="116">
        <v>3.3563672260612045</v>
      </c>
    </row>
    <row r="73" spans="1:12" s="110" customFormat="1" ht="15" customHeight="1" x14ac:dyDescent="0.2">
      <c r="A73" s="120"/>
      <c r="B73" s="119"/>
      <c r="C73" s="258"/>
      <c r="D73" s="267" t="s">
        <v>199</v>
      </c>
      <c r="E73" s="113">
        <v>47.754491017964071</v>
      </c>
      <c r="F73" s="115">
        <v>957</v>
      </c>
      <c r="G73" s="114">
        <v>955</v>
      </c>
      <c r="H73" s="114">
        <v>956</v>
      </c>
      <c r="I73" s="114">
        <v>921</v>
      </c>
      <c r="J73" s="140">
        <v>911</v>
      </c>
      <c r="K73" s="114">
        <v>46</v>
      </c>
      <c r="L73" s="116">
        <v>5.0493962678375413</v>
      </c>
    </row>
    <row r="74" spans="1:12" s="110" customFormat="1" ht="15" customHeight="1" x14ac:dyDescent="0.2">
      <c r="A74" s="120"/>
      <c r="B74" s="119"/>
      <c r="C74" s="258"/>
      <c r="D74" s="110" t="s">
        <v>204</v>
      </c>
      <c r="E74" s="113">
        <v>6.7821599705123479</v>
      </c>
      <c r="F74" s="115">
        <v>184</v>
      </c>
      <c r="G74" s="114">
        <v>187</v>
      </c>
      <c r="H74" s="114">
        <v>183</v>
      </c>
      <c r="I74" s="114">
        <v>184</v>
      </c>
      <c r="J74" s="140">
        <v>175</v>
      </c>
      <c r="K74" s="114">
        <v>9</v>
      </c>
      <c r="L74" s="116">
        <v>5.1428571428571432</v>
      </c>
    </row>
    <row r="75" spans="1:12" s="110" customFormat="1" ht="15" customHeight="1" x14ac:dyDescent="0.2">
      <c r="A75" s="120"/>
      <c r="B75" s="119"/>
      <c r="C75" s="258"/>
      <c r="D75" s="267" t="s">
        <v>198</v>
      </c>
      <c r="E75" s="113">
        <v>52.717391304347828</v>
      </c>
      <c r="F75" s="115">
        <v>97</v>
      </c>
      <c r="G75" s="114">
        <v>99</v>
      </c>
      <c r="H75" s="114">
        <v>99</v>
      </c>
      <c r="I75" s="114">
        <v>98</v>
      </c>
      <c r="J75" s="140">
        <v>97</v>
      </c>
      <c r="K75" s="114">
        <v>0</v>
      </c>
      <c r="L75" s="116">
        <v>0</v>
      </c>
    </row>
    <row r="76" spans="1:12" s="110" customFormat="1" ht="15" customHeight="1" x14ac:dyDescent="0.2">
      <c r="A76" s="120"/>
      <c r="B76" s="119"/>
      <c r="C76" s="258"/>
      <c r="D76" s="267" t="s">
        <v>199</v>
      </c>
      <c r="E76" s="113">
        <v>47.282608695652172</v>
      </c>
      <c r="F76" s="115">
        <v>87</v>
      </c>
      <c r="G76" s="114">
        <v>88</v>
      </c>
      <c r="H76" s="114">
        <v>84</v>
      </c>
      <c r="I76" s="114">
        <v>86</v>
      </c>
      <c r="J76" s="140">
        <v>78</v>
      </c>
      <c r="K76" s="114">
        <v>9</v>
      </c>
      <c r="L76" s="116">
        <v>11.538461538461538</v>
      </c>
    </row>
    <row r="77" spans="1:12" s="110" customFormat="1" ht="15" customHeight="1" x14ac:dyDescent="0.2">
      <c r="A77" s="534"/>
      <c r="B77" s="119" t="s">
        <v>205</v>
      </c>
      <c r="C77" s="268"/>
      <c r="D77" s="182"/>
      <c r="E77" s="113">
        <v>5.9235209235209236</v>
      </c>
      <c r="F77" s="115">
        <v>1642</v>
      </c>
      <c r="G77" s="114">
        <v>1704</v>
      </c>
      <c r="H77" s="114">
        <v>1716</v>
      </c>
      <c r="I77" s="114">
        <v>1651</v>
      </c>
      <c r="J77" s="140">
        <v>1658</v>
      </c>
      <c r="K77" s="114">
        <v>-16</v>
      </c>
      <c r="L77" s="116">
        <v>-0.9650180940892642</v>
      </c>
    </row>
    <row r="78" spans="1:12" s="110" customFormat="1" ht="15" customHeight="1" x14ac:dyDescent="0.2">
      <c r="A78" s="120"/>
      <c r="B78" s="119"/>
      <c r="C78" s="268" t="s">
        <v>106</v>
      </c>
      <c r="D78" s="182"/>
      <c r="E78" s="113">
        <v>46.894031668696712</v>
      </c>
      <c r="F78" s="115">
        <v>770</v>
      </c>
      <c r="G78" s="114">
        <v>816</v>
      </c>
      <c r="H78" s="114">
        <v>816</v>
      </c>
      <c r="I78" s="114">
        <v>771</v>
      </c>
      <c r="J78" s="140">
        <v>759</v>
      </c>
      <c r="K78" s="114">
        <v>11</v>
      </c>
      <c r="L78" s="116">
        <v>1.4492753623188406</v>
      </c>
    </row>
    <row r="79" spans="1:12" s="110" customFormat="1" ht="15" customHeight="1" x14ac:dyDescent="0.2">
      <c r="A79" s="123"/>
      <c r="B79" s="124"/>
      <c r="C79" s="260" t="s">
        <v>107</v>
      </c>
      <c r="D79" s="261"/>
      <c r="E79" s="125">
        <v>53.105968331303288</v>
      </c>
      <c r="F79" s="143">
        <v>872</v>
      </c>
      <c r="G79" s="144">
        <v>888</v>
      </c>
      <c r="H79" s="144">
        <v>900</v>
      </c>
      <c r="I79" s="144">
        <v>880</v>
      </c>
      <c r="J79" s="145">
        <v>899</v>
      </c>
      <c r="K79" s="144">
        <v>-27</v>
      </c>
      <c r="L79" s="146">
        <v>-3.0033370411568407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27720</v>
      </c>
      <c r="E11" s="114">
        <v>27866</v>
      </c>
      <c r="F11" s="114">
        <v>27940</v>
      </c>
      <c r="G11" s="114">
        <v>27330</v>
      </c>
      <c r="H11" s="140">
        <v>27348</v>
      </c>
      <c r="I11" s="115">
        <v>372</v>
      </c>
      <c r="J11" s="116">
        <v>1.3602457218078103</v>
      </c>
    </row>
    <row r="12" spans="1:15" s="110" customFormat="1" ht="24.95" customHeight="1" x14ac:dyDescent="0.2">
      <c r="A12" s="193" t="s">
        <v>132</v>
      </c>
      <c r="B12" s="194" t="s">
        <v>133</v>
      </c>
      <c r="C12" s="113">
        <v>0.56637806637806642</v>
      </c>
      <c r="D12" s="115">
        <v>157</v>
      </c>
      <c r="E12" s="114">
        <v>159</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30.263347763347763</v>
      </c>
      <c r="D14" s="115">
        <v>8389</v>
      </c>
      <c r="E14" s="114">
        <v>8377</v>
      </c>
      <c r="F14" s="114">
        <v>8352</v>
      </c>
      <c r="G14" s="114">
        <v>8195</v>
      </c>
      <c r="H14" s="140">
        <v>8240</v>
      </c>
      <c r="I14" s="115">
        <v>149</v>
      </c>
      <c r="J14" s="116">
        <v>1.808252427184466</v>
      </c>
      <c r="K14" s="110"/>
      <c r="L14" s="110"/>
      <c r="M14" s="110"/>
      <c r="N14" s="110"/>
      <c r="O14" s="110"/>
    </row>
    <row r="15" spans="1:15" s="110" customFormat="1" ht="24.75" customHeight="1" x14ac:dyDescent="0.2">
      <c r="A15" s="193" t="s">
        <v>216</v>
      </c>
      <c r="B15" s="199" t="s">
        <v>217</v>
      </c>
      <c r="C15" s="113">
        <v>9.1630591630591631</v>
      </c>
      <c r="D15" s="115">
        <v>2540</v>
      </c>
      <c r="E15" s="114">
        <v>2555</v>
      </c>
      <c r="F15" s="114">
        <v>2490</v>
      </c>
      <c r="G15" s="114">
        <v>2421</v>
      </c>
      <c r="H15" s="140">
        <v>2436</v>
      </c>
      <c r="I15" s="115">
        <v>104</v>
      </c>
      <c r="J15" s="116">
        <v>4.2692939244663384</v>
      </c>
    </row>
    <row r="16" spans="1:15" s="287" customFormat="1" ht="24.95" customHeight="1" x14ac:dyDescent="0.2">
      <c r="A16" s="193" t="s">
        <v>218</v>
      </c>
      <c r="B16" s="199" t="s">
        <v>141</v>
      </c>
      <c r="C16" s="113">
        <v>20.046897546897547</v>
      </c>
      <c r="D16" s="115">
        <v>5557</v>
      </c>
      <c r="E16" s="114">
        <v>5521</v>
      </c>
      <c r="F16" s="114">
        <v>5540</v>
      </c>
      <c r="G16" s="114">
        <v>5447</v>
      </c>
      <c r="H16" s="140">
        <v>5472</v>
      </c>
      <c r="I16" s="115">
        <v>85</v>
      </c>
      <c r="J16" s="116">
        <v>1.5533625730994152</v>
      </c>
      <c r="K16" s="110"/>
      <c r="L16" s="110"/>
      <c r="M16" s="110"/>
      <c r="N16" s="110"/>
      <c r="O16" s="110"/>
    </row>
    <row r="17" spans="1:15" s="110" customFormat="1" ht="24.95" customHeight="1" x14ac:dyDescent="0.2">
      <c r="A17" s="193" t="s">
        <v>219</v>
      </c>
      <c r="B17" s="199" t="s">
        <v>220</v>
      </c>
      <c r="C17" s="113">
        <v>1.0533910533910533</v>
      </c>
      <c r="D17" s="115">
        <v>292</v>
      </c>
      <c r="E17" s="114">
        <v>301</v>
      </c>
      <c r="F17" s="114">
        <v>322</v>
      </c>
      <c r="G17" s="114">
        <v>327</v>
      </c>
      <c r="H17" s="140">
        <v>332</v>
      </c>
      <c r="I17" s="115">
        <v>-40</v>
      </c>
      <c r="J17" s="116">
        <v>-12.048192771084338</v>
      </c>
    </row>
    <row r="18" spans="1:15" s="287" customFormat="1" ht="24.95" customHeight="1" x14ac:dyDescent="0.2">
      <c r="A18" s="201" t="s">
        <v>144</v>
      </c>
      <c r="B18" s="202" t="s">
        <v>145</v>
      </c>
      <c r="C18" s="113" t="s">
        <v>513</v>
      </c>
      <c r="D18" s="115" t="s">
        <v>513</v>
      </c>
      <c r="E18" s="114" t="s">
        <v>513</v>
      </c>
      <c r="F18" s="114">
        <v>1755</v>
      </c>
      <c r="G18" s="114">
        <v>1721</v>
      </c>
      <c r="H18" s="140">
        <v>1675</v>
      </c>
      <c r="I18" s="115" t="s">
        <v>513</v>
      </c>
      <c r="J18" s="116" t="s">
        <v>513</v>
      </c>
      <c r="K18" s="110"/>
      <c r="L18" s="110"/>
      <c r="M18" s="110"/>
      <c r="N18" s="110"/>
      <c r="O18" s="110"/>
    </row>
    <row r="19" spans="1:15" s="110" customFormat="1" ht="24.95" customHeight="1" x14ac:dyDescent="0.2">
      <c r="A19" s="193" t="s">
        <v>146</v>
      </c>
      <c r="B19" s="199" t="s">
        <v>147</v>
      </c>
      <c r="C19" s="113">
        <v>12.608225108225108</v>
      </c>
      <c r="D19" s="115">
        <v>3495</v>
      </c>
      <c r="E19" s="114">
        <v>3569</v>
      </c>
      <c r="F19" s="114">
        <v>3556</v>
      </c>
      <c r="G19" s="114">
        <v>3533</v>
      </c>
      <c r="H19" s="140">
        <v>3571</v>
      </c>
      <c r="I19" s="115">
        <v>-76</v>
      </c>
      <c r="J19" s="116">
        <v>-2.1282553906468777</v>
      </c>
    </row>
    <row r="20" spans="1:15" s="287" customFormat="1" ht="24.95" customHeight="1" x14ac:dyDescent="0.2">
      <c r="A20" s="193" t="s">
        <v>148</v>
      </c>
      <c r="B20" s="199" t="s">
        <v>149</v>
      </c>
      <c r="C20" s="113">
        <v>2.8066378066378066</v>
      </c>
      <c r="D20" s="115">
        <v>778</v>
      </c>
      <c r="E20" s="114">
        <v>787</v>
      </c>
      <c r="F20" s="114">
        <v>789</v>
      </c>
      <c r="G20" s="114">
        <v>780</v>
      </c>
      <c r="H20" s="140">
        <v>782</v>
      </c>
      <c r="I20" s="115">
        <v>-4</v>
      </c>
      <c r="J20" s="116">
        <v>-0.51150895140664965</v>
      </c>
      <c r="K20" s="110"/>
      <c r="L20" s="110"/>
      <c r="M20" s="110"/>
      <c r="N20" s="110"/>
      <c r="O20" s="110"/>
    </row>
    <row r="21" spans="1:15" s="110" customFormat="1" ht="24.95" customHeight="1" x14ac:dyDescent="0.2">
      <c r="A21" s="201" t="s">
        <v>150</v>
      </c>
      <c r="B21" s="202" t="s">
        <v>151</v>
      </c>
      <c r="C21" s="113">
        <v>4.2640692640692643</v>
      </c>
      <c r="D21" s="115">
        <v>1182</v>
      </c>
      <c r="E21" s="114">
        <v>1220</v>
      </c>
      <c r="F21" s="114">
        <v>1225</v>
      </c>
      <c r="G21" s="114">
        <v>1197</v>
      </c>
      <c r="H21" s="140">
        <v>1186</v>
      </c>
      <c r="I21" s="115">
        <v>-4</v>
      </c>
      <c r="J21" s="116">
        <v>-0.33726812816188873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2.1789321789321789</v>
      </c>
      <c r="D23" s="115">
        <v>604</v>
      </c>
      <c r="E23" s="114">
        <v>626</v>
      </c>
      <c r="F23" s="114">
        <v>631</v>
      </c>
      <c r="G23" s="114">
        <v>629</v>
      </c>
      <c r="H23" s="140">
        <v>639</v>
      </c>
      <c r="I23" s="115">
        <v>-35</v>
      </c>
      <c r="J23" s="116">
        <v>-5.4773082942097027</v>
      </c>
    </row>
    <row r="24" spans="1:15" s="110" customFormat="1" ht="24.95" customHeight="1" x14ac:dyDescent="0.2">
      <c r="A24" s="193" t="s">
        <v>156</v>
      </c>
      <c r="B24" s="199" t="s">
        <v>221</v>
      </c>
      <c r="C24" s="113">
        <v>6.6810966810966814</v>
      </c>
      <c r="D24" s="115">
        <v>1852</v>
      </c>
      <c r="E24" s="114">
        <v>1858</v>
      </c>
      <c r="F24" s="114">
        <v>1902</v>
      </c>
      <c r="G24" s="114">
        <v>1852</v>
      </c>
      <c r="H24" s="140">
        <v>1832</v>
      </c>
      <c r="I24" s="115">
        <v>20</v>
      </c>
      <c r="J24" s="116">
        <v>1.0917030567685591</v>
      </c>
    </row>
    <row r="25" spans="1:15" s="110" customFormat="1" ht="24.95" customHeight="1" x14ac:dyDescent="0.2">
      <c r="A25" s="193" t="s">
        <v>222</v>
      </c>
      <c r="B25" s="204" t="s">
        <v>159</v>
      </c>
      <c r="C25" s="113">
        <v>1.7316017316017316</v>
      </c>
      <c r="D25" s="115">
        <v>480</v>
      </c>
      <c r="E25" s="114">
        <v>473</v>
      </c>
      <c r="F25" s="114">
        <v>489</v>
      </c>
      <c r="G25" s="114">
        <v>483</v>
      </c>
      <c r="H25" s="140">
        <v>480</v>
      </c>
      <c r="I25" s="115">
        <v>0</v>
      </c>
      <c r="J25" s="116">
        <v>0</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7.1320346320346317</v>
      </c>
      <c r="D27" s="115">
        <v>1977</v>
      </c>
      <c r="E27" s="114">
        <v>1987</v>
      </c>
      <c r="F27" s="114">
        <v>1990</v>
      </c>
      <c r="G27" s="114">
        <v>1928</v>
      </c>
      <c r="H27" s="140">
        <v>1931</v>
      </c>
      <c r="I27" s="115">
        <v>46</v>
      </c>
      <c r="J27" s="116">
        <v>2.3821853961677886</v>
      </c>
    </row>
    <row r="28" spans="1:15" s="110" customFormat="1" ht="24.95" customHeight="1" x14ac:dyDescent="0.2">
      <c r="A28" s="193" t="s">
        <v>163</v>
      </c>
      <c r="B28" s="199" t="s">
        <v>164</v>
      </c>
      <c r="C28" s="113">
        <v>2.2619047619047619</v>
      </c>
      <c r="D28" s="115">
        <v>627</v>
      </c>
      <c r="E28" s="114">
        <v>642</v>
      </c>
      <c r="F28" s="114">
        <v>635</v>
      </c>
      <c r="G28" s="114">
        <v>588</v>
      </c>
      <c r="H28" s="140">
        <v>602</v>
      </c>
      <c r="I28" s="115">
        <v>25</v>
      </c>
      <c r="J28" s="116">
        <v>4.1528239202657806</v>
      </c>
    </row>
    <row r="29" spans="1:15" s="110" customFormat="1" ht="24.95" customHeight="1" x14ac:dyDescent="0.2">
      <c r="A29" s="193">
        <v>86</v>
      </c>
      <c r="B29" s="199" t="s">
        <v>165</v>
      </c>
      <c r="C29" s="113">
        <v>7.1861471861471857</v>
      </c>
      <c r="D29" s="115">
        <v>1992</v>
      </c>
      <c r="E29" s="114">
        <v>1977</v>
      </c>
      <c r="F29" s="114">
        <v>1977</v>
      </c>
      <c r="G29" s="114">
        <v>1944</v>
      </c>
      <c r="H29" s="140">
        <v>1935</v>
      </c>
      <c r="I29" s="115">
        <v>57</v>
      </c>
      <c r="J29" s="116">
        <v>2.945736434108527</v>
      </c>
    </row>
    <row r="30" spans="1:15" s="110" customFormat="1" ht="24.95" customHeight="1" x14ac:dyDescent="0.2">
      <c r="A30" s="193">
        <v>87.88</v>
      </c>
      <c r="B30" s="204" t="s">
        <v>166</v>
      </c>
      <c r="C30" s="113">
        <v>10.465367965367966</v>
      </c>
      <c r="D30" s="115">
        <v>2901</v>
      </c>
      <c r="E30" s="114">
        <v>2903</v>
      </c>
      <c r="F30" s="114">
        <v>2903</v>
      </c>
      <c r="G30" s="114">
        <v>2854</v>
      </c>
      <c r="H30" s="140">
        <v>2880</v>
      </c>
      <c r="I30" s="115">
        <v>21</v>
      </c>
      <c r="J30" s="116">
        <v>0.72916666666666663</v>
      </c>
    </row>
    <row r="31" spans="1:15" s="110" customFormat="1" ht="24.95" customHeight="1" x14ac:dyDescent="0.2">
      <c r="A31" s="193" t="s">
        <v>167</v>
      </c>
      <c r="B31" s="199" t="s">
        <v>168</v>
      </c>
      <c r="C31" s="113">
        <v>2.445887445887446</v>
      </c>
      <c r="D31" s="115">
        <v>678</v>
      </c>
      <c r="E31" s="114">
        <v>689</v>
      </c>
      <c r="F31" s="114">
        <v>701</v>
      </c>
      <c r="G31" s="114">
        <v>685</v>
      </c>
      <c r="H31" s="140">
        <v>702</v>
      </c>
      <c r="I31" s="115">
        <v>-24</v>
      </c>
      <c r="J31" s="116">
        <v>-3.4188034188034186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0.56637806637806642</v>
      </c>
      <c r="D34" s="115">
        <v>157</v>
      </c>
      <c r="E34" s="114">
        <v>159</v>
      </c>
      <c r="F34" s="114" t="s">
        <v>513</v>
      </c>
      <c r="G34" s="114" t="s">
        <v>513</v>
      </c>
      <c r="H34" s="140" t="s">
        <v>513</v>
      </c>
      <c r="I34" s="115" t="s">
        <v>513</v>
      </c>
      <c r="J34" s="116" t="s">
        <v>513</v>
      </c>
    </row>
    <row r="35" spans="1:10" s="110" customFormat="1" ht="24.95" customHeight="1" x14ac:dyDescent="0.2">
      <c r="A35" s="292" t="s">
        <v>171</v>
      </c>
      <c r="B35" s="293" t="s">
        <v>172</v>
      </c>
      <c r="C35" s="113">
        <v>37.092352092352094</v>
      </c>
      <c r="D35" s="115">
        <v>10282</v>
      </c>
      <c r="E35" s="114">
        <v>10251</v>
      </c>
      <c r="F35" s="114" t="s">
        <v>513</v>
      </c>
      <c r="G35" s="114" t="s">
        <v>513</v>
      </c>
      <c r="H35" s="140" t="s">
        <v>513</v>
      </c>
      <c r="I35" s="115" t="s">
        <v>513</v>
      </c>
      <c r="J35" s="116" t="s">
        <v>513</v>
      </c>
    </row>
    <row r="36" spans="1:10" s="110" customFormat="1" ht="24.95" customHeight="1" x14ac:dyDescent="0.2">
      <c r="A36" s="294" t="s">
        <v>173</v>
      </c>
      <c r="B36" s="295" t="s">
        <v>174</v>
      </c>
      <c r="C36" s="125">
        <v>62.341269841269842</v>
      </c>
      <c r="D36" s="143">
        <v>17281</v>
      </c>
      <c r="E36" s="144">
        <v>17456</v>
      </c>
      <c r="F36" s="144">
        <v>17518</v>
      </c>
      <c r="G36" s="144">
        <v>17101</v>
      </c>
      <c r="H36" s="145">
        <v>17115</v>
      </c>
      <c r="I36" s="143">
        <v>166</v>
      </c>
      <c r="J36" s="146">
        <v>0.9699094361671049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2020-09-25T12:28:25Z</dcterms:created>
  <dcterms:modified xsi:type="dcterms:W3CDTF">2020-09-28T08:12:37Z</dcterms:modified>
</cp:coreProperties>
</file>