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G73" i="24"/>
  <c r="F73" i="24"/>
  <c r="E73" i="24"/>
  <c r="L72" i="24"/>
  <c r="H72" i="24" s="1"/>
  <c r="I72" i="24"/>
  <c r="G72" i="24"/>
  <c r="F72" i="24"/>
  <c r="E72" i="24"/>
  <c r="L71" i="24"/>
  <c r="H71" i="24" s="1"/>
  <c r="I71" i="24" s="1"/>
  <c r="G71" i="24"/>
  <c r="F71" i="24"/>
  <c r="E71" i="24"/>
  <c r="L70" i="24"/>
  <c r="H70" i="24" s="1"/>
  <c r="I70" i="24" s="1"/>
  <c r="G70" i="24"/>
  <c r="F70" i="24"/>
  <c r="E70" i="24"/>
  <c r="L69" i="24"/>
  <c r="H69" i="24" s="1"/>
  <c r="I69" i="24"/>
  <c r="G69" i="24"/>
  <c r="F69" i="24"/>
  <c r="E69" i="24"/>
  <c r="L68" i="24"/>
  <c r="H68" i="24" s="1"/>
  <c r="I68" i="24" s="1"/>
  <c r="G68" i="24"/>
  <c r="F68" i="24"/>
  <c r="E68" i="24"/>
  <c r="L67" i="24"/>
  <c r="H67" i="24" s="1"/>
  <c r="I67" i="24" s="1"/>
  <c r="G67" i="24"/>
  <c r="F67" i="24"/>
  <c r="E67" i="24"/>
  <c r="L66" i="24"/>
  <c r="H66" i="24" s="1"/>
  <c r="G66" i="24"/>
  <c r="F66" i="24"/>
  <c r="E66" i="24"/>
  <c r="L65" i="24"/>
  <c r="H65" i="24" s="1"/>
  <c r="G65" i="24"/>
  <c r="F65" i="24"/>
  <c r="E65" i="24"/>
  <c r="L64" i="24"/>
  <c r="H64" i="24" s="1"/>
  <c r="I64" i="24"/>
  <c r="G64" i="24"/>
  <c r="F64" i="24"/>
  <c r="E64" i="24"/>
  <c r="L63" i="24"/>
  <c r="H63" i="24" s="1"/>
  <c r="I63" i="24" s="1"/>
  <c r="G63" i="24"/>
  <c r="F63" i="24"/>
  <c r="E63" i="24"/>
  <c r="L62" i="24"/>
  <c r="H62" i="24" s="1"/>
  <c r="I62" i="24" s="1"/>
  <c r="G62" i="24"/>
  <c r="F62" i="24"/>
  <c r="E62" i="24"/>
  <c r="L61" i="24"/>
  <c r="H61" i="24" s="1"/>
  <c r="I61" i="24"/>
  <c r="G61" i="24"/>
  <c r="F61" i="24"/>
  <c r="E61" i="24"/>
  <c r="L60" i="24"/>
  <c r="H60" i="24" s="1"/>
  <c r="I60" i="24" s="1"/>
  <c r="G60" i="24"/>
  <c r="F60" i="24"/>
  <c r="E60" i="24"/>
  <c r="L59" i="24"/>
  <c r="H59" i="24" s="1"/>
  <c r="I59" i="24" s="1"/>
  <c r="G59" i="24"/>
  <c r="F59" i="24"/>
  <c r="E59" i="24"/>
  <c r="L58" i="24"/>
  <c r="H58" i="24" s="1"/>
  <c r="G58" i="24"/>
  <c r="F58" i="24"/>
  <c r="E58" i="24"/>
  <c r="L57" i="24"/>
  <c r="H57" i="24" s="1"/>
  <c r="G57" i="24"/>
  <c r="F57" i="24"/>
  <c r="E57" i="24"/>
  <c r="L56" i="24"/>
  <c r="H56" i="24" s="1"/>
  <c r="I56" i="24"/>
  <c r="G56" i="24"/>
  <c r="F56" i="24"/>
  <c r="E56" i="24"/>
  <c r="L55" i="24"/>
  <c r="H55" i="24" s="1"/>
  <c r="I55" i="24" s="1"/>
  <c r="G55" i="24"/>
  <c r="F55" i="24"/>
  <c r="E55" i="24"/>
  <c r="L54" i="24"/>
  <c r="H54" i="24" s="1"/>
  <c r="I54" i="24" s="1"/>
  <c r="G54" i="24"/>
  <c r="F54" i="24"/>
  <c r="E54" i="24"/>
  <c r="L53" i="24"/>
  <c r="H53" i="24" s="1"/>
  <c r="I53" i="24"/>
  <c r="G53" i="24"/>
  <c r="F53" i="24"/>
  <c r="E53" i="24"/>
  <c r="L52" i="24"/>
  <c r="H52" i="24" s="1"/>
  <c r="I52" i="24" s="1"/>
  <c r="G52" i="24"/>
  <c r="F52" i="24"/>
  <c r="E52" i="24"/>
  <c r="L51" i="24"/>
  <c r="H51" i="24" s="1"/>
  <c r="I51" i="24" s="1"/>
  <c r="G51" i="24"/>
  <c r="F51" i="24"/>
  <c r="E51" i="24"/>
  <c r="I44" i="24"/>
  <c r="C44" i="24"/>
  <c r="M44" i="24" s="1"/>
  <c r="B44" i="24"/>
  <c r="K44" i="24" s="1"/>
  <c r="E43" i="24"/>
  <c r="C43" i="24"/>
  <c r="I43" i="24" s="1"/>
  <c r="B43" i="24"/>
  <c r="J43" i="24" s="1"/>
  <c r="I42" i="24"/>
  <c r="C42" i="24"/>
  <c r="M42" i="24" s="1"/>
  <c r="B42" i="24"/>
  <c r="K42" i="24" s="1"/>
  <c r="C41" i="24"/>
  <c r="I41" i="24" s="1"/>
  <c r="B41" i="24"/>
  <c r="J41" i="24" s="1"/>
  <c r="F40" i="24"/>
  <c r="C40" i="24"/>
  <c r="M40" i="24" s="1"/>
  <c r="B40" i="24"/>
  <c r="K40" i="24" s="1"/>
  <c r="M36" i="24"/>
  <c r="L36" i="24"/>
  <c r="K36" i="24"/>
  <c r="J36" i="24"/>
  <c r="I36" i="24"/>
  <c r="H36" i="24"/>
  <c r="G36" i="24"/>
  <c r="F36" i="24"/>
  <c r="E36" i="24"/>
  <c r="D36" i="24"/>
  <c r="K57" i="15"/>
  <c r="L57" i="15" s="1"/>
  <c r="C38" i="24"/>
  <c r="C37" i="24"/>
  <c r="M37" i="24" s="1"/>
  <c r="C35" i="24"/>
  <c r="C34" i="24"/>
  <c r="G34" i="24" s="1"/>
  <c r="C33" i="24"/>
  <c r="C32" i="24"/>
  <c r="C31" i="24"/>
  <c r="C30" i="24"/>
  <c r="C29" i="24"/>
  <c r="C28" i="24"/>
  <c r="C27" i="24"/>
  <c r="C26" i="24"/>
  <c r="G26" i="24" s="1"/>
  <c r="C25" i="24"/>
  <c r="C24" i="24"/>
  <c r="C23" i="24"/>
  <c r="C22" i="24"/>
  <c r="C21" i="24"/>
  <c r="C20" i="24"/>
  <c r="C19" i="24"/>
  <c r="C18" i="24"/>
  <c r="G18" i="24" s="1"/>
  <c r="C17" i="24"/>
  <c r="C16" i="24"/>
  <c r="C15" i="24"/>
  <c r="C9" i="24"/>
  <c r="C8" i="24"/>
  <c r="C7" i="24"/>
  <c r="B38" i="24"/>
  <c r="B37" i="24"/>
  <c r="J37" i="24" s="1"/>
  <c r="B35" i="24"/>
  <c r="B34" i="24"/>
  <c r="B33" i="24"/>
  <c r="B32" i="24"/>
  <c r="B31" i="24"/>
  <c r="B30" i="24"/>
  <c r="B29" i="24"/>
  <c r="B28" i="24"/>
  <c r="B27" i="24"/>
  <c r="B26" i="24"/>
  <c r="B25" i="24"/>
  <c r="B24" i="24"/>
  <c r="D24" i="24" s="1"/>
  <c r="B23" i="24"/>
  <c r="B22" i="24"/>
  <c r="B21" i="24"/>
  <c r="H21" i="24" s="1"/>
  <c r="B20" i="24"/>
  <c r="B19" i="24"/>
  <c r="B18" i="24"/>
  <c r="B17" i="24"/>
  <c r="B16" i="24"/>
  <c r="B15" i="24"/>
  <c r="B9" i="24"/>
  <c r="B8" i="24"/>
  <c r="B7" i="24"/>
  <c r="L40" i="24" l="1"/>
  <c r="G41" i="24"/>
  <c r="D42" i="24"/>
  <c r="D44" i="24"/>
  <c r="D40" i="24"/>
  <c r="I40" i="24"/>
  <c r="E41" i="24"/>
  <c r="M41" i="24"/>
  <c r="F42" i="24"/>
  <c r="L42" i="24"/>
  <c r="G43" i="24"/>
  <c r="M43" i="24"/>
  <c r="F44" i="24"/>
  <c r="L44" i="24"/>
  <c r="I57" i="24"/>
  <c r="I65" i="24"/>
  <c r="I73" i="24"/>
  <c r="L34" i="24"/>
  <c r="L18" i="24"/>
  <c r="L26" i="24"/>
  <c r="F7" i="24"/>
  <c r="D7" i="24"/>
  <c r="J7" i="24"/>
  <c r="K7" i="24"/>
  <c r="H7" i="24"/>
  <c r="F9" i="24"/>
  <c r="D9" i="24"/>
  <c r="J9" i="24"/>
  <c r="K9" i="24"/>
  <c r="H9" i="24"/>
  <c r="F17" i="24"/>
  <c r="D17" i="24"/>
  <c r="J17" i="24"/>
  <c r="K17" i="24"/>
  <c r="H17" i="24"/>
  <c r="F33" i="24"/>
  <c r="D33" i="24"/>
  <c r="J33" i="24"/>
  <c r="K33" i="24"/>
  <c r="H33" i="24"/>
  <c r="K26" i="24"/>
  <c r="J26" i="24"/>
  <c r="H26" i="24"/>
  <c r="F26" i="24"/>
  <c r="D26" i="24"/>
  <c r="K22" i="24"/>
  <c r="J22" i="24"/>
  <c r="H22" i="24"/>
  <c r="F22" i="24"/>
  <c r="D22" i="24"/>
  <c r="K28" i="24"/>
  <c r="J28" i="24"/>
  <c r="H28" i="24"/>
  <c r="F28" i="24"/>
  <c r="D28" i="24"/>
  <c r="F31" i="24"/>
  <c r="D31" i="24"/>
  <c r="J31" i="24"/>
  <c r="H31" i="24"/>
  <c r="K31" i="24"/>
  <c r="I24" i="24"/>
  <c r="M24" i="24"/>
  <c r="E24" i="24"/>
  <c r="L24" i="24"/>
  <c r="G24" i="24"/>
  <c r="G27" i="24"/>
  <c r="M27" i="24"/>
  <c r="E27" i="24"/>
  <c r="L27" i="24"/>
  <c r="I27" i="24"/>
  <c r="M38" i="24"/>
  <c r="E38" i="24"/>
  <c r="L38" i="24"/>
  <c r="G38" i="24"/>
  <c r="I38" i="24"/>
  <c r="F25" i="24"/>
  <c r="D25" i="24"/>
  <c r="J25" i="24"/>
  <c r="K25" i="24"/>
  <c r="H25" i="24"/>
  <c r="C14" i="24"/>
  <c r="C6" i="24"/>
  <c r="G31" i="24"/>
  <c r="M31" i="24"/>
  <c r="E31" i="24"/>
  <c r="L31" i="24"/>
  <c r="I31" i="24"/>
  <c r="K18" i="24"/>
  <c r="J18" i="24"/>
  <c r="H18" i="24"/>
  <c r="F18" i="24"/>
  <c r="D18" i="24"/>
  <c r="K16" i="24"/>
  <c r="J16" i="24"/>
  <c r="H16" i="24"/>
  <c r="F16" i="24"/>
  <c r="K34" i="24"/>
  <c r="J34" i="24"/>
  <c r="H34" i="24"/>
  <c r="F34" i="24"/>
  <c r="D34" i="24"/>
  <c r="F29" i="24"/>
  <c r="D29" i="24"/>
  <c r="J29" i="24"/>
  <c r="K29" i="24"/>
  <c r="B45" i="24"/>
  <c r="B39" i="24"/>
  <c r="G21" i="24"/>
  <c r="M21" i="24"/>
  <c r="E21" i="24"/>
  <c r="L21" i="24"/>
  <c r="I21" i="24"/>
  <c r="G25" i="24"/>
  <c r="M25" i="24"/>
  <c r="E25" i="24"/>
  <c r="L25" i="24"/>
  <c r="I25" i="24"/>
  <c r="C45" i="24"/>
  <c r="C39" i="24"/>
  <c r="K58" i="24"/>
  <c r="J58" i="24"/>
  <c r="I58" i="24"/>
  <c r="K74" i="24"/>
  <c r="J74" i="24"/>
  <c r="I74" i="24"/>
  <c r="I77" i="24" s="1"/>
  <c r="F19" i="24"/>
  <c r="D19" i="24"/>
  <c r="J19" i="24"/>
  <c r="K19" i="24"/>
  <c r="H19" i="24"/>
  <c r="B14" i="24"/>
  <c r="B6" i="24"/>
  <c r="K20" i="24"/>
  <c r="J20" i="24"/>
  <c r="H20" i="24"/>
  <c r="F20" i="24"/>
  <c r="D20" i="24"/>
  <c r="F23" i="24"/>
  <c r="D23" i="24"/>
  <c r="J23" i="24"/>
  <c r="H23" i="24"/>
  <c r="K23" i="24"/>
  <c r="K32" i="24"/>
  <c r="J32" i="24"/>
  <c r="H32" i="24"/>
  <c r="F32" i="24"/>
  <c r="F35" i="24"/>
  <c r="D35" i="24"/>
  <c r="J35" i="24"/>
  <c r="K35" i="24"/>
  <c r="H35" i="24"/>
  <c r="G15" i="24"/>
  <c r="M15" i="24"/>
  <c r="E15" i="24"/>
  <c r="L15" i="24"/>
  <c r="I15" i="24"/>
  <c r="I32" i="24"/>
  <c r="M32" i="24"/>
  <c r="E32" i="24"/>
  <c r="L32" i="24"/>
  <c r="G32" i="24"/>
  <c r="G35" i="24"/>
  <c r="M35" i="24"/>
  <c r="E35" i="24"/>
  <c r="L35" i="24"/>
  <c r="I35" i="24"/>
  <c r="H29" i="24"/>
  <c r="K8" i="24"/>
  <c r="J8" i="24"/>
  <c r="H8" i="24"/>
  <c r="F8" i="24"/>
  <c r="D8" i="24"/>
  <c r="I22" i="24"/>
  <c r="M22" i="24"/>
  <c r="E22" i="24"/>
  <c r="L22" i="24"/>
  <c r="G22" i="24"/>
  <c r="D32" i="24"/>
  <c r="G17" i="24"/>
  <c r="M17" i="24"/>
  <c r="E17" i="24"/>
  <c r="L17" i="24"/>
  <c r="I17" i="24"/>
  <c r="F21" i="24"/>
  <c r="D21" i="24"/>
  <c r="J21" i="24"/>
  <c r="K21" i="24"/>
  <c r="K30" i="24"/>
  <c r="J30" i="24"/>
  <c r="H30" i="24"/>
  <c r="F30" i="24"/>
  <c r="D30" i="24"/>
  <c r="H37" i="24"/>
  <c r="F37" i="24"/>
  <c r="D37" i="24"/>
  <c r="K37" i="24"/>
  <c r="G7" i="24"/>
  <c r="M7" i="24"/>
  <c r="E7" i="24"/>
  <c r="L7" i="24"/>
  <c r="I7" i="24"/>
  <c r="I16" i="24"/>
  <c r="M16" i="24"/>
  <c r="E16" i="24"/>
  <c r="L16" i="24"/>
  <c r="G16" i="24"/>
  <c r="G19" i="24"/>
  <c r="M19" i="24"/>
  <c r="E19" i="24"/>
  <c r="L19" i="24"/>
  <c r="I19" i="24"/>
  <c r="G29" i="24"/>
  <c r="M29" i="24"/>
  <c r="E29" i="24"/>
  <c r="L29" i="24"/>
  <c r="I29" i="24"/>
  <c r="G33" i="24"/>
  <c r="M33" i="24"/>
  <c r="E33" i="24"/>
  <c r="L33" i="24"/>
  <c r="I33" i="24"/>
  <c r="D38" i="24"/>
  <c r="K38" i="24"/>
  <c r="J38" i="24"/>
  <c r="H38" i="24"/>
  <c r="F38" i="24"/>
  <c r="I30" i="24"/>
  <c r="M30" i="24"/>
  <c r="E30" i="24"/>
  <c r="L30" i="24"/>
  <c r="G30" i="24"/>
  <c r="F15" i="24"/>
  <c r="D15" i="24"/>
  <c r="J15" i="24"/>
  <c r="H15" i="24"/>
  <c r="K15" i="24"/>
  <c r="K24" i="24"/>
  <c r="J24" i="24"/>
  <c r="H24" i="24"/>
  <c r="F24" i="24"/>
  <c r="F27" i="24"/>
  <c r="D27" i="24"/>
  <c r="J27" i="24"/>
  <c r="K27" i="24"/>
  <c r="H27" i="24"/>
  <c r="I8" i="24"/>
  <c r="M8" i="24"/>
  <c r="E8" i="24"/>
  <c r="L8" i="24"/>
  <c r="G8" i="24"/>
  <c r="G9" i="24"/>
  <c r="M9" i="24"/>
  <c r="E9" i="24"/>
  <c r="L9" i="24"/>
  <c r="I9" i="24"/>
  <c r="G23" i="24"/>
  <c r="M23" i="24"/>
  <c r="E23" i="24"/>
  <c r="L23" i="24"/>
  <c r="I23" i="24"/>
  <c r="D16" i="24"/>
  <c r="K66" i="24"/>
  <c r="J66" i="24"/>
  <c r="I66" i="24"/>
  <c r="E37" i="24"/>
  <c r="K53" i="24"/>
  <c r="J53" i="24"/>
  <c r="K61" i="24"/>
  <c r="J61" i="24"/>
  <c r="K69" i="24"/>
  <c r="J69" i="24"/>
  <c r="K55" i="24"/>
  <c r="J55" i="24"/>
  <c r="K63" i="24"/>
  <c r="J63" i="24"/>
  <c r="K71" i="24"/>
  <c r="J71" i="24"/>
  <c r="H43" i="24"/>
  <c r="F43" i="24"/>
  <c r="D43" i="24"/>
  <c r="K43" i="24"/>
  <c r="K52" i="24"/>
  <c r="J52" i="24"/>
  <c r="K60" i="24"/>
  <c r="J60" i="24"/>
  <c r="K68" i="24"/>
  <c r="J68" i="24"/>
  <c r="I20" i="24"/>
  <c r="M20" i="24"/>
  <c r="E20" i="24"/>
  <c r="I28" i="24"/>
  <c r="M28" i="24"/>
  <c r="E28" i="24"/>
  <c r="I37" i="24"/>
  <c r="G37" i="24"/>
  <c r="L37" i="24"/>
  <c r="K57" i="24"/>
  <c r="J57" i="24"/>
  <c r="K65" i="24"/>
  <c r="J65" i="24"/>
  <c r="K73" i="24"/>
  <c r="J73" i="24"/>
  <c r="K54" i="24"/>
  <c r="J54" i="24"/>
  <c r="K62" i="24"/>
  <c r="J62" i="24"/>
  <c r="K70" i="24"/>
  <c r="J70" i="24"/>
  <c r="I18" i="24"/>
  <c r="M18" i="24"/>
  <c r="E18" i="24"/>
  <c r="I26" i="24"/>
  <c r="M26" i="24"/>
  <c r="E26" i="24"/>
  <c r="I34" i="24"/>
  <c r="M34" i="24"/>
  <c r="E34" i="24"/>
  <c r="G20" i="24"/>
  <c r="G28" i="24"/>
  <c r="K51" i="24"/>
  <c r="J51" i="24"/>
  <c r="K59" i="24"/>
  <c r="J59" i="24"/>
  <c r="K67" i="24"/>
  <c r="J67" i="24"/>
  <c r="K75" i="24"/>
  <c r="J75" i="24"/>
  <c r="J77" i="24" s="1"/>
  <c r="L20" i="24"/>
  <c r="L28" i="24"/>
  <c r="H41" i="24"/>
  <c r="F41" i="24"/>
  <c r="D41" i="24"/>
  <c r="K41" i="24"/>
  <c r="K56" i="24"/>
  <c r="J56" i="24"/>
  <c r="K64" i="24"/>
  <c r="J64" i="24"/>
  <c r="K72" i="24"/>
  <c r="J72" i="24"/>
  <c r="G40" i="24"/>
  <c r="G42" i="24"/>
  <c r="G44" i="24"/>
  <c r="H40" i="24"/>
  <c r="L41" i="24"/>
  <c r="H42" i="24"/>
  <c r="L43" i="24"/>
  <c r="H44" i="24"/>
  <c r="J40" i="24"/>
  <c r="J42" i="24"/>
  <c r="J44" i="24"/>
  <c r="E40" i="24"/>
  <c r="E42" i="24"/>
  <c r="E44" i="24"/>
  <c r="I79" i="24" l="1"/>
  <c r="K6" i="24"/>
  <c r="J6" i="24"/>
  <c r="H6" i="24"/>
  <c r="F6" i="24"/>
  <c r="D6" i="24"/>
  <c r="H45" i="24"/>
  <c r="F45" i="24"/>
  <c r="D45" i="24"/>
  <c r="K45" i="24"/>
  <c r="J45" i="24"/>
  <c r="I6" i="24"/>
  <c r="M6" i="24"/>
  <c r="E6" i="24"/>
  <c r="G6" i="24"/>
  <c r="L6" i="24"/>
  <c r="K14" i="24"/>
  <c r="J14" i="24"/>
  <c r="H14" i="24"/>
  <c r="F14" i="24"/>
  <c r="D14" i="24"/>
  <c r="I14" i="24"/>
  <c r="M14" i="24"/>
  <c r="E14" i="24"/>
  <c r="L14" i="24"/>
  <c r="G14" i="24"/>
  <c r="H39" i="24"/>
  <c r="F39" i="24"/>
  <c r="D39" i="24"/>
  <c r="K39" i="24"/>
  <c r="J39" i="24"/>
  <c r="J79" i="24"/>
  <c r="J78" i="24"/>
  <c r="K77" i="24"/>
  <c r="I78" i="24" s="1"/>
  <c r="I39" i="24"/>
  <c r="G39" i="24"/>
  <c r="L39" i="24"/>
  <c r="E39" i="24"/>
  <c r="M39" i="24"/>
  <c r="I45" i="24"/>
  <c r="G45" i="24"/>
  <c r="M45" i="24"/>
  <c r="L45" i="24"/>
  <c r="E45" i="24"/>
  <c r="K79" i="24" l="1"/>
  <c r="I81" i="24" s="1"/>
  <c r="K78" i="24"/>
  <c r="I83" i="24"/>
  <c r="I82" i="24"/>
</calcChain>
</file>

<file path=xl/sharedStrings.xml><?xml version="1.0" encoding="utf-8"?>
<sst xmlns="http://schemas.openxmlformats.org/spreadsheetml/2006/main" count="1633" uniqueCount="522">
  <si>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</si>
  <si>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</si>
  <si>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</si>
  <si>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</si>
  <si>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</si>
  <si>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</si>
  <si>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</si>
  <si>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</si>
  <si>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</si>
  <si>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</si>
  <si>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</si>
  <si>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</si>
  <si>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</si>
  <si>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Berlin, Stadt (11000)</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</si>
  <si>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</si>
  <si>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</si>
  <si>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</si>
  <si>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</si>
  <si>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</si>
  <si>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</si>
  <si>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</si>
  <si>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</si>
  <si>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</si>
  <si>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</si>
  <si>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</si>
  <si>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</si>
  <si>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</si>
  <si>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</si>
  <si>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</si>
  <si>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</si>
  <si>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</si>
  <si>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</si>
  <si>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</si>
  <si>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</si>
  <si>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</si>
  <si>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</si>
  <si>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</si>
  <si>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</si>
  <si>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</si>
  <si>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</si>
  <si>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</si>
  <si>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</si>
  <si>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</si>
  <si>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</si>
  <si>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</si>
  <si>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</si>
  <si>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</si>
  <si>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</si>
  <si>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</si>
  <si>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</si>
  <si>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</si>
  <si>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</si>
  <si>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</si>
  <si>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</si>
  <si>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</si>
  <si>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</si>
  <si>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</si>
  <si>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</si>
  <si>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</si>
  <si>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</si>
  <si>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</si>
  <si>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</si>
  <si>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</si>
  <si>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</si>
  <si>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</si>
  <si>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</si>
  <si>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</si>
  <si>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</si>
  <si>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</si>
  <si>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</si>
  <si>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</si>
  <si>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</si>
  <si>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</si>
  <si>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</si>
  <si>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</si>
  <si>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</si>
  <si>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</si>
  <si>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</si>
  <si>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</si>
  <si>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</si>
  <si>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</si>
  <si>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</si>
  <si>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</si>
  <si>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</si>
  <si>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</si>
  <si>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</si>
  <si>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</si>
  <si>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</si>
  <si>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</si>
  <si>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</si>
  <si>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</si>
  <si>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</si>
  <si>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Berlin, Stadt (11000);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</si>
  <si>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</si>
  <si>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</si>
  <si>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</si>
  <si>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</si>
  <si>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</si>
  <si>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</si>
  <si>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</si>
  <si>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</si>
  <si>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</si>
  <si>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</si>
  <si>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</si>
  <si>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</si>
  <si>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</si>
  <si>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</si>
  <si>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</si>
  <si>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</si>
  <si>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</si>
  <si>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</si>
  <si>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</si>
  <si>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</si>
  <si>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</si>
  <si>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</si>
  <si>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</si>
  <si>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</si>
  <si>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</si>
  <si>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</si>
  <si>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</si>
  <si>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</si>
  <si>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</si>
  <si>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</si>
  <si>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</si>
  <si>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</si>
  <si>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</si>
  <si>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</si>
  <si>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</si>
  <si>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</si>
  <si>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Berlin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</si>
  <si>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</si>
  <si>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</si>
  <si>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</si>
  <si>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</si>
  <si>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</si>
  <si>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</si>
  <si>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</si>
  <si>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</si>
  <si>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</si>
  <si>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</si>
  <si>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</si>
  <si>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</si>
  <si>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</si>
  <si>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</si>
  <si>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</si>
  <si>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</si>
  <si>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</si>
  <si>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</si>
  <si>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</si>
  <si>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</si>
  <si>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</si>
  <si>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</si>
  <si>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</si>
  <si>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</si>
  <si>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</si>
  <si>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</si>
  <si>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</si>
  <si>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</si>
  <si>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</si>
  <si>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</si>
  <si>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</si>
  <si>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</si>
  <si>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</si>
  <si>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</si>
  <si>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</si>
  <si>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</si>
  <si>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</si>
  <si>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</si>
  <si>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</si>
  <si>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</si>
  <si>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</si>
  <si>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</si>
  <si>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</si>
  <si>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</si>
  <si>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</si>
  <si>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</si>
  <si>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</si>
  <si>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</si>
  <si>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</si>
  <si>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</si>
  <si>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</si>
  <si>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</si>
  <si>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</si>
  <si>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Berlin, Stadt (11000)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</si>
  <si>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</si>
  <si>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</si>
  <si>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</si>
  <si>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</si>
  <si>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</si>
  <si>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</si>
  <si>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</si>
  <si>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</si>
  <si>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</si>
  <si>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</si>
  <si>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</si>
  <si>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</si>
  <si>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</si>
  <si>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</si>
  <si>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</si>
  <si>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</si>
  <si>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</si>
  <si>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</si>
  <si>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</si>
  <si>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</si>
  <si>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</si>
  <si>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</si>
  <si>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</si>
  <si>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</si>
  <si>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</si>
  <si>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</si>
  <si>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</si>
  <si>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</si>
  <si>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</si>
  <si>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</si>
  <si>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</si>
  <si>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</si>
  <si>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</si>
  <si>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</si>
  <si>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</si>
  <si>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</si>
  <si>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</si>
  <si>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</si>
  <si>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</si>
  <si>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</si>
  <si>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</si>
  <si>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</si>
  <si>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</si>
  <si>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</si>
  <si>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</si>
  <si>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</si>
  <si>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</si>
  <si>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</si>
  <si>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</si>
  <si>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</si>
  <si>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</si>
  <si>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</si>
  <si>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</si>
  <si>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</si>
  <si>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</si>
  <si>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</si>
  <si>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</si>
  <si>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</si>
  <si>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</si>
  <si>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</si>
  <si>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</si>
  <si>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</si>
  <si>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</si>
  <si>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</si>
  <si>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</si>
  <si>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</si>
  <si>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</si>
  <si>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</si>
  <si>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</si>
  <si>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</si>
  <si>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</si>
  <si>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</si>
  <si>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</si>
  <si>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</si>
  <si>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</si>
  <si>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</si>
  <si>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</si>
  <si>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</si>
  <si>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</si>
  <si>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</si>
  <si>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</si>
  <si>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</si>
  <si>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</si>
  <si>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</si>
  <si>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</si>
  <si>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</si>
  <si>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</si>
  <si>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</si>
  <si>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</si>
  <si>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</si>
  <si>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</si>
  <si>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</si>
  <si>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</si>
  <si>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</si>
  <si>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</si>
  <si>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</si>
  <si>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</si>
  <si>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</si>
  <si>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</si>
  <si>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</si>
  <si>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</si>
  <si>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</si>
  <si>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</si>
  <si>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</si>
  <si>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</si>
  <si>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</si>
  <si>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</si>
  <si>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</si>
  <si>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</si>
  <si>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</si>
  <si>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</si>
  <si>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</si>
  <si>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</si>
  <si>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</si>
  <si>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</si>
  <si>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</si>
  <si>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</si>
  <si>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</si>
  <si>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</si>
  <si>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</si>
  <si>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</si>
  <si>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</si>
  <si>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</si>
  <si>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</si>
  <si>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</si>
  <si>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</si>
  <si>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</si>
  <si>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</si>
  <si>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</si>
  <si>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</si>
  <si>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</si>
  <si>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</si>
  <si>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</si>
  <si>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</si>
  <si>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</si>
  <si>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</si>
  <si>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</si>
  <si>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</si>
  <si>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</si>
  <si>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</si>
  <si>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</si>
  <si>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</si>
  <si>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</si>
  <si>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</si>
  <si>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</si>
  <si>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</si>
  <si>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</si>
  <si>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</si>
  <si>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</si>
  <si>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</si>
  <si>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</si>
  <si>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</si>
  <si>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</si>
  <si>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</si>
  <si>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</si>
  <si>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</si>
  <si>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</si>
  <si>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</si>
  <si>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</si>
  <si>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</si>
  <si>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</si>
  <si>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</si>
  <si>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</si>
  <si>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</si>
  <si>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</si>
  <si>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</si>
  <si>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</si>
  <si>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</si>
  <si>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</si>
  <si>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</si>
  <si>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</si>
  <si>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</si>
  <si>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</si>
  <si>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</si>
  <si>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</si>
  <si>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</si>
  <si>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</si>
  <si>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</si>
  <si>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</si>
  <si>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</si>
  <si>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</si>
  <si>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</si>
  <si>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</si>
  <si>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</si>
  <si>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</si>
  <si>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</si>
  <si>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</si>
  <si>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</si>
  <si>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</si>
  <si>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Berlin, Stadt (11000);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</si>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</sst>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{5E4CB960-0313-49E0-A0D6-D989EED996A0}</c15:txfldGUID>
                      <c15:f>Daten_Diagramme!$D$6</c15:f>
                      <c15:dlblFieldTableCache>
                        <c:ptCount val="1"/>
                        <c:pt idx="0">
                          <c:v>2.9</c:v>
                        </c:pt>
                      </c15:dlblFieldTableCache>
                    </c15:dlblFTEntry>
                  </c15:dlblFieldTable>
                  <c15:showDataLabelsRange val="0"/>
                </c:ext>
                <c:ext xmlns:c16="http://schemas.microsoft.com/office/drawing/2014/chart" uri="{C3380CC4-5D6E-409C-BE32-E72D297353CC}">
                  <c16:uniqueId val="{00000000-5E5A-49ED-8C78-7F8194F8D45C}"/>
                </c:ext>
              </c:extLst>
            </c:dLbl>
            <c:dLbl>
              <c:idx val="1"/>
              <c:tx>
                <c:strRef>
                  <c:f>Daten_Diagramme!$D$7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{75E7D87C-D296-46EC-B4AA-A886983A70E1}</c15:txfldGUID>
                      <c15:f>Daten_Diagramme!$D$7</c15:f>
                      <c15:dlblFieldTableCache>
                        <c:ptCount val="1"/>
                        <c:pt idx="0">
                          <c:v>2.9</c:v>
                        </c:pt>
                      </c15:dlblFieldTableCache>
                    </c15:dlblFTEntry>
                  </c15:dlblFieldTable>
                  <c15:showDataLabelsRange val="0"/>
                </c:ext>
                <c:ext xmlns:c16="http://schemas.microsoft.com/office/drawing/2014/chart" uri="{C3380CC4-5D6E-409C-BE32-E72D297353CC}">
                  <c16:uniqueId val="{00000001-5E5A-49ED-8C78-7F8194F8D45C}"/>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{5E6E9447-0971-4BB7-AE19-DB7F58E88478}</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5E5A-49ED-8C78-7F8194F8D45C}"/>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{BCDFF1D8-7340-48B2-994A-EA63E5F204F9}</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5E5A-49ED-8C78-7F8194F8D45C}"/>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2.8528434467291839</c:v>
                </c:pt>
                <c:pt idx="1">
                  <c:v>2.8528434467291839</c:v>
                </c:pt>
                <c:pt idx="2">
                  <c:v>0.95490282911153723</c:v>
                </c:pt>
                <c:pt idx="3">
                  <c:v>1.0875687030768</c:v>
                </c:pt>
              </c:numCache>
            </c:numRef>
          </c:val>
          <c:extLst>
            <c:ext xmlns:c16="http://schemas.microsoft.com/office/drawing/2014/chart" uri="{C3380CC4-5D6E-409C-BE32-E72D297353CC}">
              <c16:uniqueId val="{00000004-5E5A-49ED-8C78-7F8194F8D45C}"/>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{CC2C0029-BEA5-4ED0-B2DA-6230BE7FC4E6}</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5E5A-49ED-8C78-7F8194F8D45C}"/>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{10685844-48D5-467C-A5E1-10EB75CB6EBF}</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5E5A-49ED-8C78-7F8194F8D45C}"/>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{395118E6-465D-44FA-A3A9-DBA6806AEE18}</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5E5A-49ED-8C78-7F8194F8D45C}"/>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{2A60F9C1-6994-4E51-B94E-EAE8B45C212D}</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5E5A-49ED-8C78-7F8194F8D45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5E5A-49ED-8C78-7F8194F8D45C}"/>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E5A-49ED-8C78-7F8194F8D45C}"/>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{B0050151-D52B-44CB-9650-9A87B7BF3C4B}</c15:txfldGUID>
                      <c15:f>Daten_Diagramme!$E$6</c15:f>
                      <c15:dlblFieldTableCache>
                        <c:ptCount val="1"/>
                        <c:pt idx="0">
                          <c:v>-5.2</c:v>
                        </c:pt>
                      </c15:dlblFieldTableCache>
                    </c15:dlblFTEntry>
                  </c15:dlblFieldTable>
                  <c15:showDataLabelsRange val="0"/>
                </c:ext>
                <c:ext xmlns:c16="http://schemas.microsoft.com/office/drawing/2014/chart" uri="{C3380CC4-5D6E-409C-BE32-E72D297353CC}">
                  <c16:uniqueId val="{00000000-EABD-41E1-BE8E-72EF5225DA72}"/>
                </c:ext>
              </c:extLst>
            </c:dLbl>
            <c:dLbl>
              <c:idx val="1"/>
              <c:tx>
                <c:strRef>
                  <c:f>Daten_Diagramme!$E$7</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{55236B11-6D3D-4B4A-B23F-66B6509D8576}</c15:txfldGUID>
                      <c15:f>Daten_Diagramme!$E$7</c15:f>
                      <c15:dlblFieldTableCache>
                        <c:ptCount val="1"/>
                        <c:pt idx="0">
                          <c:v>-5.2</c:v>
                        </c:pt>
                      </c15:dlblFieldTableCache>
                    </c15:dlblFTEntry>
                  </c15:dlblFieldTable>
                  <c15:showDataLabelsRange val="0"/>
                </c:ext>
                <c:ext xmlns:c16="http://schemas.microsoft.com/office/drawing/2014/chart" uri="{C3380CC4-5D6E-409C-BE32-E72D297353CC}">
                  <c16:uniqueId val="{00000001-EABD-41E1-BE8E-72EF5225DA72}"/>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{76FD61A8-EA39-45F8-BC01-95B79B5893F3}</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EABD-41E1-BE8E-72EF5225DA72}"/>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{0B8F99D3-A1A5-46E0-B1D1-88E2D18A1BE5}</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EABD-41E1-BE8E-72EF5225DA7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-5.1585991378308123</c:v>
                </c:pt>
                <c:pt idx="1">
                  <c:v>-5.1585991378308123</c:v>
                </c:pt>
                <c:pt idx="2">
                  <c:v>-3.6279896103654186</c:v>
                </c:pt>
                <c:pt idx="3">
                  <c:v>-2.8655893304673015</c:v>
                </c:pt>
              </c:numCache>
            </c:numRef>
          </c:val>
          <c:extLst>
            <c:ext xmlns:c16="http://schemas.microsoft.com/office/drawing/2014/chart" uri="{C3380CC4-5D6E-409C-BE32-E72D297353CC}">
              <c16:uniqueId val="{00000004-EABD-41E1-BE8E-72EF5225DA72}"/>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{4F589AF8-3C09-4724-B15D-B35FFE7ACF11}</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EABD-41E1-BE8E-72EF5225DA72}"/>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{517B1DF1-2813-4E93-BFB2-547C0734BEB6}</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EABD-41E1-BE8E-72EF5225DA72}"/>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{3407C252-4843-4784-910D-B424DCEBD2CA}</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EABD-41E1-BE8E-72EF5225DA72}"/>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{D8E14F72-30B4-4E5A-9B77-C11A0B6581E4}</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EABD-41E1-BE8E-72EF5225DA7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EABD-41E1-BE8E-72EF5225DA72}"/>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ABD-41E1-BE8E-72EF5225DA72}"/>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{3ED6A937-7276-4F00-AD19-32180E730997}</c15:txfldGUID>
                      <c15:f>Daten_Diagramme!$D$14</c15:f>
                      <c15:dlblFieldTableCache>
                        <c:ptCount val="1"/>
                        <c:pt idx="0">
                          <c:v>2.9</c:v>
                        </c:pt>
                      </c15:dlblFieldTableCache>
                    </c15:dlblFTEntry>
                  </c15:dlblFieldTable>
                  <c15:showDataLabelsRange val="0"/>
                </c:ext>
                <c:ext xmlns:c16="http://schemas.microsoft.com/office/drawing/2014/chart" uri="{C3380CC4-5D6E-409C-BE32-E72D297353CC}">
                  <c16:uniqueId val="{00000000-0574-4FD5-BE15-E51A48604C13}"/>
                </c:ext>
              </c:extLst>
            </c:dLbl>
            <c:dLbl>
              <c:idx val="1"/>
              <c:tx>
                <c:strRef>
                  <c:f>Daten_Diagramme!$D$15</c:f>
                  <c:strCache>
                    <c:ptCount val="1"/>
                    <c:pt idx="0">
                      <c:v>31.3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{9691629B-412A-4611-91B0-8D8562960A41}</c15:txfldGUID>
                      <c15:f>Daten_Diagramme!$D$15</c15:f>
                      <c15:dlblFieldTableCache>
                        <c:ptCount val="1"/>
                        <c:pt idx="0">
                          <c:v>31.3</c:v>
                        </c:pt>
                      </c15:dlblFieldTableCache>
                    </c15:dlblFTEntry>
                  </c15:dlblFieldTable>
                  <c15:showDataLabelsRange val="0"/>
                </c:ext>
                <c:ext xmlns:c16="http://schemas.microsoft.com/office/drawing/2014/chart" uri="{C3380CC4-5D6E-409C-BE32-E72D297353CC}">
                  <c16:uniqueId val="{00000001-0574-4FD5-BE15-E51A48604C13}"/>
                </c:ext>
              </c:extLst>
            </c:dLbl>
            <c:dLbl>
              <c:idx val="2"/>
              <c:tx>
                <c:strRef>
                  <c:f>Daten_Diagramme!$D$16</c:f>
                  <c:strCache>
                    <c:ptCount val="1"/>
                    <c:pt idx="0">
                      <c:v>29.2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{95137D5D-AA85-42CD-A51D-E768607ABE00}</c15:txfldGUID>
                      <c15:f>Daten_Diagramme!$D$16</c15:f>
                      <c15:dlblFieldTableCache>
                        <c:ptCount val="1"/>
                        <c:pt idx="0">
                          <c:v>29.2</c:v>
                        </c:pt>
                      </c15:dlblFieldTableCache>
                    </c15:dlblFTEntry>
                  </c15:dlblFieldTable>
                  <c15:showDataLabelsRange val="0"/>
                </c:ext>
                <c:ext xmlns:c16="http://schemas.microsoft.com/office/drawing/2014/chart" uri="{C3380CC4-5D6E-409C-BE32-E72D297353CC}">
                  <c16:uniqueId val="{00000002-0574-4FD5-BE15-E51A48604C13}"/>
                </c:ext>
              </c:extLst>
            </c:dLbl>
            <c:dLbl>
              <c:idx val="3"/>
              <c:tx>
                <c:strRef>
                  <c:f>Daten_Diagramme!$D$17</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{6609C731-B6DC-48D0-80A8-EF90D9F50B6D}</c15:txfldGUID>
                      <c15:f>Daten_Diagramme!$D$17</c15:f>
                      <c15:dlblFieldTableCache>
                        <c:ptCount val="1"/>
                        <c:pt idx="0">
                          <c:v>-5.7</c:v>
                        </c:pt>
                      </c15:dlblFieldTableCache>
                    </c15:dlblFTEntry>
                  </c15:dlblFieldTable>
                  <c15:showDataLabelsRange val="0"/>
                </c:ext>
                <c:ext xmlns:c16="http://schemas.microsoft.com/office/drawing/2014/chart" uri="{C3380CC4-5D6E-409C-BE32-E72D297353CC}">
                  <c16:uniqueId val="{00000003-0574-4FD5-BE15-E51A48604C13}"/>
                </c:ext>
              </c:extLst>
            </c:dLbl>
            <c:dLbl>
              <c:idx val="4"/>
              <c:tx>
                <c:strRef>
                  <c:f>Daten_Diagramme!$D$18</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{7A5FFA15-5146-49FE-A121-3CDD2291CE1D}</c15:txfldGUID>
                      <c15:f>Daten_Diagramme!$D$18</c15:f>
                      <c15:dlblFieldTableCache>
                        <c:ptCount val="1"/>
                        <c:pt idx="0">
                          <c:v>-2.0</c:v>
                        </c:pt>
                      </c15:dlblFieldTableCache>
                    </c15:dlblFTEntry>
                  </c15:dlblFieldTable>
                  <c15:showDataLabelsRange val="0"/>
                </c:ext>
                <c:ext xmlns:c16="http://schemas.microsoft.com/office/drawing/2014/chart" uri="{C3380CC4-5D6E-409C-BE32-E72D297353CC}">
                  <c16:uniqueId val="{00000004-0574-4FD5-BE15-E51A48604C13}"/>
                </c:ext>
              </c:extLst>
            </c:dLbl>
            <c:dLbl>
              <c:idx val="5"/>
              <c:tx>
                <c:strRef>
                  <c:f>Daten_Diagramme!$D$19</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{77591C8C-3139-41CD-A9FA-69D57D95D0EB}</c15:txfldGUID>
                      <c15:f>Daten_Diagramme!$D$19</c15:f>
                      <c15:dlblFieldTableCache>
                        <c:ptCount val="1"/>
                        <c:pt idx="0">
                          <c:v>-9.0</c:v>
                        </c:pt>
                      </c15:dlblFieldTableCache>
                    </c15:dlblFTEntry>
                  </c15:dlblFieldTable>
                  <c15:showDataLabelsRange val="0"/>
                </c:ext>
                <c:ext xmlns:c16="http://schemas.microsoft.com/office/drawing/2014/chart" uri="{C3380CC4-5D6E-409C-BE32-E72D297353CC}">
                  <c16:uniqueId val="{00000005-0574-4FD5-BE15-E51A48604C13}"/>
                </c:ext>
              </c:extLst>
            </c:dLbl>
            <c:dLbl>
              <c:idx val="6"/>
              <c:tx>
                <c:strRef>
                  <c:f>Daten_Diagramme!$D$20</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{F2DB3C07-BC0B-4357-A1B7-71874BC7FB36}</c15:txfldGUID>
                      <c15:f>Daten_Diagramme!$D$20</c15:f>
                      <c15:dlblFieldTableCache>
                        <c:ptCount val="1"/>
                        <c:pt idx="0">
                          <c:v>3.4</c:v>
                        </c:pt>
                      </c15:dlblFieldTableCache>
                    </c15:dlblFTEntry>
                  </c15:dlblFieldTable>
                  <c15:showDataLabelsRange val="0"/>
                </c:ext>
                <c:ext xmlns:c16="http://schemas.microsoft.com/office/drawing/2014/chart" uri="{C3380CC4-5D6E-409C-BE32-E72D297353CC}">
                  <c16:uniqueId val="{00000006-0574-4FD5-BE15-E51A48604C13}"/>
                </c:ext>
              </c:extLst>
            </c:dLbl>
            <c:dLbl>
              <c:idx val="7"/>
              <c:tx>
                <c:strRef>
                  <c:f>Daten_Diagramme!$D$21</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{B888F0FA-5145-4683-AB5D-0920D3532EDD}</c15:txfldGUID>
                      <c15:f>Daten_Diagramme!$D$21</c15:f>
                      <c15:dlblFieldTableCache>
                        <c:ptCount val="1"/>
                        <c:pt idx="0">
                          <c:v>3.9</c:v>
                        </c:pt>
                      </c15:dlblFieldTableCache>
                    </c15:dlblFTEntry>
                  </c15:dlblFieldTable>
                  <c15:showDataLabelsRange val="0"/>
                </c:ext>
                <c:ext xmlns:c16="http://schemas.microsoft.com/office/drawing/2014/chart" uri="{C3380CC4-5D6E-409C-BE32-E72D297353CC}">
                  <c16:uniqueId val="{00000007-0574-4FD5-BE15-E51A48604C13}"/>
                </c:ext>
              </c:extLst>
            </c:dLbl>
            <c:dLbl>
              <c:idx val="8"/>
              <c:tx>
                <c:strRef>
                  <c:f>Daten_Diagramme!$D$22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{CCF0FB96-9185-4A5A-9AEF-7EF3EA5D73DD}</c15:txfldGUID>
                      <c15:f>Daten_Diagramme!$D$22</c15:f>
                      <c15:dlblFieldTableCache>
                        <c:ptCount val="1"/>
                        <c:pt idx="0">
                          <c:v>1.7</c:v>
                        </c:pt>
                      </c15:dlblFieldTableCache>
                    </c15:dlblFTEntry>
                  </c15:dlblFieldTable>
                  <c15:showDataLabelsRange val="0"/>
                </c:ext>
                <c:ext xmlns:c16="http://schemas.microsoft.com/office/drawing/2014/chart" uri="{C3380CC4-5D6E-409C-BE32-E72D297353CC}">
                  <c16:uniqueId val="{00000008-0574-4FD5-BE15-E51A48604C13}"/>
                </c:ext>
              </c:extLst>
            </c:dLbl>
            <c:dLbl>
              <c:idx val="9"/>
              <c:tx>
                <c:strRef>
                  <c:f>Daten_Diagramme!$D$23</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{C877A330-4C37-45E0-9A4C-3F956BFB71FA}</c15:txfldGUID>
                      <c15:f>Daten_Diagramme!$D$23</c15:f>
                      <c15:dlblFieldTableCache>
                        <c:ptCount val="1"/>
                        <c:pt idx="0">
                          <c:v>3.9</c:v>
                        </c:pt>
                      </c15:dlblFieldTableCache>
                    </c15:dlblFTEntry>
                  </c15:dlblFieldTable>
                  <c15:showDataLabelsRange val="0"/>
                </c:ext>
                <c:ext xmlns:c16="http://schemas.microsoft.com/office/drawing/2014/chart" uri="{C3380CC4-5D6E-409C-BE32-E72D297353CC}">
                  <c16:uniqueId val="{00000009-0574-4FD5-BE15-E51A48604C13}"/>
                </c:ext>
              </c:extLst>
            </c:dLbl>
            <c:dLbl>
              <c:idx val="10"/>
              <c:tx>
                <c:strRef>
                  <c:f>Daten_Diagramme!$D$24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{9A0843EF-0015-4979-B3AE-030DC4360100}</c15:txfldGUID>
                      <c15:f>Daten_Diagramme!$D$24</c15:f>
                      <c15:dlblFieldTableCache>
                        <c:ptCount val="1"/>
                        <c:pt idx="0">
                          <c:v>-1.2</c:v>
                        </c:pt>
                      </c15:dlblFieldTableCache>
                    </c15:dlblFTEntry>
                  </c15:dlblFieldTable>
                  <c15:showDataLabelsRange val="0"/>
                </c:ext>
                <c:ext xmlns:c16="http://schemas.microsoft.com/office/drawing/2014/chart" uri="{C3380CC4-5D6E-409C-BE32-E72D297353CC}">
                  <c16:uniqueId val="{0000000A-0574-4FD5-BE15-E51A48604C13}"/>
                </c:ext>
              </c:extLst>
            </c:dLbl>
            <c:dLbl>
              <c:idx val="11"/>
              <c:tx>
                <c:strRef>
                  <c:f>Daten_Diagramme!$D$25</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{2911600A-D349-4391-9E72-947CD1D17957}</c15:txfldGUID>
                      <c15:f>Daten_Diagramme!$D$25</c15:f>
                      <c15:dlblFieldTableCache>
                        <c:ptCount val="1"/>
                        <c:pt idx="0">
                          <c:v>8.0</c:v>
                        </c:pt>
                      </c15:dlblFieldTableCache>
                    </c15:dlblFTEntry>
                  </c15:dlblFieldTable>
                  <c15:showDataLabelsRange val="0"/>
                </c:ext>
                <c:ext xmlns:c16="http://schemas.microsoft.com/office/drawing/2014/chart" uri="{C3380CC4-5D6E-409C-BE32-E72D297353CC}">
                  <c16:uniqueId val="{0000000B-0574-4FD5-BE15-E51A48604C13}"/>
                </c:ext>
              </c:extLst>
            </c:dLbl>
            <c:dLbl>
              <c:idx val="12"/>
              <c:tx>
                <c:strRef>
                  <c:f>Daten_Diagramme!$D$26</c:f>
                  <c:strCache>
                    <c:ptCount val="1"/>
                    <c:pt idx="0">
                      <c:v>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{6E05E865-2C67-49F9-A610-503C1C96B64D}</c15:txfldGUID>
                      <c15:f>Daten_Diagramme!$D$26</c15:f>
                      <c15:dlblFieldTableCache>
                        <c:ptCount val="1"/>
                        <c:pt idx="0">
                          <c:v>9.1</c:v>
                        </c:pt>
                      </c15:dlblFieldTableCache>
                    </c15:dlblFTEntry>
                  </c15:dlblFieldTable>
                  <c15:showDataLabelsRange val="0"/>
                </c:ext>
                <c:ext xmlns:c16="http://schemas.microsoft.com/office/drawing/2014/chart" uri="{C3380CC4-5D6E-409C-BE32-E72D297353CC}">
                  <c16:uniqueId val="{0000000C-0574-4FD5-BE15-E51A48604C13}"/>
                </c:ext>
              </c:extLst>
            </c:dLbl>
            <c:dLbl>
              <c:idx val="13"/>
              <c:tx>
                <c:strRef>
                  <c:f>Daten_Diagramme!$D$27</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{0EF79F25-16D2-456D-A366-4CD7F02EEF51}</c15:txfldGUID>
                      <c15:f>Daten_Diagramme!$D$27</c15:f>
                      <c15:dlblFieldTableCache>
                        <c:ptCount val="1"/>
                        <c:pt idx="0">
                          <c:v>2.8</c:v>
                        </c:pt>
                      </c15:dlblFieldTableCache>
                    </c15:dlblFTEntry>
                  </c15:dlblFieldTable>
                  <c15:showDataLabelsRange val="0"/>
                </c:ext>
                <c:ext xmlns:c16="http://schemas.microsoft.com/office/drawing/2014/chart" uri="{C3380CC4-5D6E-409C-BE32-E72D297353CC}">
                  <c16:uniqueId val="{0000000D-0574-4FD5-BE15-E51A48604C13}"/>
                </c:ext>
              </c:extLst>
            </c:dLbl>
            <c:dLbl>
              <c:idx val="14"/>
              <c:tx>
                <c:strRef>
                  <c:f>Daten_Diagramme!$D$28</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{865341FD-F370-4849-9322-C962AAF23D05}</c15:txfldGUID>
                      <c15:f>Daten_Diagramme!$D$28</c15:f>
                      <c15:dlblFieldTableCache>
                        <c:ptCount val="1"/>
                        <c:pt idx="0">
                          <c:v>2.6</c:v>
                        </c:pt>
                      </c15:dlblFieldTableCache>
                    </c15:dlblFTEntry>
                  </c15:dlblFieldTable>
                  <c15:showDataLabelsRange val="0"/>
                </c:ext>
                <c:ext xmlns:c16="http://schemas.microsoft.com/office/drawing/2014/chart" uri="{C3380CC4-5D6E-409C-BE32-E72D297353CC}">
                  <c16:uniqueId val="{0000000E-0574-4FD5-BE15-E51A48604C13}"/>
                </c:ext>
              </c:extLst>
            </c:dLbl>
            <c:dLbl>
              <c:idx val="15"/>
              <c:tx>
                <c:strRef>
                  <c:f>Daten_Diagramme!$D$29</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{17600EA5-8C94-430F-8B16-8996E417D942}</c15:txfldGUID>
                      <c15:f>Daten_Diagramme!$D$29</c15:f>
                      <c15:dlblFieldTableCache>
                        <c:ptCount val="1"/>
                        <c:pt idx="0">
                          <c:v>-3.9</c:v>
                        </c:pt>
                      </c15:dlblFieldTableCache>
                    </c15:dlblFTEntry>
                  </c15:dlblFieldTable>
                  <c15:showDataLabelsRange val="0"/>
                </c:ext>
                <c:ext xmlns:c16="http://schemas.microsoft.com/office/drawing/2014/chart" uri="{C3380CC4-5D6E-409C-BE32-E72D297353CC}">
                  <c16:uniqueId val="{0000000F-0574-4FD5-BE15-E51A48604C13}"/>
                </c:ext>
              </c:extLst>
            </c:dLbl>
            <c:dLbl>
              <c:idx val="16"/>
              <c:tx>
                <c:strRef>
                  <c:f>Daten_Diagramme!$D$30</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{F10152A9-82E5-45A8-8EF9-8E241A84350F}</c15:txfldGUID>
                      <c15:f>Daten_Diagramme!$D$30</c15:f>
                      <c15:dlblFieldTableCache>
                        <c:ptCount val="1"/>
                        <c:pt idx="0">
                          <c:v>2.4</c:v>
                        </c:pt>
                      </c15:dlblFieldTableCache>
                    </c15:dlblFTEntry>
                  </c15:dlblFieldTable>
                  <c15:showDataLabelsRange val="0"/>
                </c:ext>
                <c:ext xmlns:c16="http://schemas.microsoft.com/office/drawing/2014/chart" uri="{C3380CC4-5D6E-409C-BE32-E72D297353CC}">
                  <c16:uniqueId val="{00000010-0574-4FD5-BE15-E51A48604C13}"/>
                </c:ext>
              </c:extLst>
            </c:dLbl>
            <c:dLbl>
              <c:idx val="17"/>
              <c:tx>
                <c:strRef>
                  <c:f>Daten_Diagramme!$D$31</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{C716481B-D753-46D2-BB77-FCE795207C7E}</c15:txfldGUID>
                      <c15:f>Daten_Diagramme!$D$31</c15:f>
                      <c15:dlblFieldTableCache>
                        <c:ptCount val="1"/>
                        <c:pt idx="0">
                          <c:v>5.4</c:v>
                        </c:pt>
                      </c15:dlblFieldTableCache>
                    </c15:dlblFTEntry>
                  </c15:dlblFieldTable>
                  <c15:showDataLabelsRange val="0"/>
                </c:ext>
                <c:ext xmlns:c16="http://schemas.microsoft.com/office/drawing/2014/chart" uri="{C3380CC4-5D6E-409C-BE32-E72D297353CC}">
                  <c16:uniqueId val="{00000011-0574-4FD5-BE15-E51A48604C13}"/>
                </c:ext>
              </c:extLst>
            </c:dLbl>
            <c:dLbl>
              <c:idx val="18"/>
              <c:tx>
                <c:strRef>
                  <c:f>Daten_Diagramme!$D$32</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{17BE6D8C-B7D8-45DE-B670-8C6C6FF93976}</c15:txfldGUID>
                      <c15:f>Daten_Diagramme!$D$32</c15:f>
                      <c15:dlblFieldTableCache>
                        <c:ptCount val="1"/>
                        <c:pt idx="0">
                          <c:v>2.6</c:v>
                        </c:pt>
                      </c15:dlblFieldTableCache>
                    </c15:dlblFTEntry>
                  </c15:dlblFieldTable>
                  <c15:showDataLabelsRange val="0"/>
                </c:ext>
                <c:ext xmlns:c16="http://schemas.microsoft.com/office/drawing/2014/chart" uri="{C3380CC4-5D6E-409C-BE32-E72D297353CC}">
                  <c16:uniqueId val="{00000012-0574-4FD5-BE15-E51A48604C13}"/>
                </c:ext>
              </c:extLst>
            </c:dLbl>
            <c:dLbl>
              <c:idx val="19"/>
              <c:tx>
                <c:strRef>
                  <c:f>Daten_Diagramme!$D$33</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{5A4CD120-105C-4AD5-98C6-72762457595A}</c15:txfldGUID>
                      <c15:f>Daten_Diagramme!$D$33</c15:f>
                      <c15:dlblFieldTableCache>
                        <c:ptCount val="1"/>
                        <c:pt idx="0">
                          <c:v>2.7</c:v>
                        </c:pt>
                      </c15:dlblFieldTableCache>
                    </c15:dlblFTEntry>
                  </c15:dlblFieldTable>
                  <c15:showDataLabelsRange val="0"/>
                </c:ext>
                <c:ext xmlns:c16="http://schemas.microsoft.com/office/drawing/2014/chart" uri="{C3380CC4-5D6E-409C-BE32-E72D297353CC}">
                  <c16:uniqueId val="{00000013-0574-4FD5-BE15-E51A48604C13}"/>
                </c:ext>
              </c:extLst>
            </c:dLbl>
            <c:dLbl>
              <c:idx val="20"/>
              <c:tx>
                <c:strRef>
                  <c:f>Daten_Diagramme!$D$34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{A7979417-ECCB-440A-9C0A-50B612358C9D}</c15:txfldGUID>
                      <c15:f>Daten_Diagramme!$D$34</c15:f>
                      <c15:dlblFieldTableCache>
                        <c:ptCount val="1"/>
                        <c:pt idx="0">
                          <c:v>3.0</c:v>
                        </c:pt>
                      </c15:dlblFieldTableCache>
                    </c15:dlblFTEntry>
                  </c15:dlblFieldTable>
                  <c15:showDataLabelsRange val="0"/>
                </c:ext>
                <c:ext xmlns:c16="http://schemas.microsoft.com/office/drawing/2014/chart" uri="{C3380CC4-5D6E-409C-BE32-E72D297353CC}">
                  <c16:uniqueId val="{00000014-0574-4FD5-BE15-E51A48604C13}"/>
                </c:ext>
              </c:extLst>
            </c:dLbl>
            <c:dLbl>
              <c:idx val="21"/>
              <c:tx>
                <c:strRef>
                  <c:f>Daten_Diagramme!$D$35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{0952B7FA-D533-400B-B03E-7D38EEA68C7D}</c15:txfldGUID>
                      <c15:f>Daten_Diagramme!$D$35</c15:f>
                      <c15:dlblFieldTableCache>
                        <c:ptCount val="1"/>
                      </c15:dlblFieldTableCache>
                    </c15:dlblFTEntry>
                  </c15:dlblFieldTable>
                  <c15:showDataLabelsRange val="0"/>
                </c:ext>
                <c:ext xmlns:c16="http://schemas.microsoft.com/office/drawing/2014/chart" uri="{C3380CC4-5D6E-409C-BE32-E72D297353CC}">
                  <c16:uniqueId val="{00000015-0574-4FD5-BE15-E51A48604C13}"/>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{3EAFC495-76BC-4E6B-8338-607096C4B853}</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0574-4FD5-BE15-E51A48604C13}"/>
                </c:ext>
              </c:extLst>
            </c:dLbl>
            <c:dLbl>
              <c:idx val="23"/>
              <c:tx>
                <c:strRef>
                  <c:f>Daten_Diagramme!$D$37</c:f>
                  <c:strCache>
                    <c:ptCount val="1"/>
                    <c:pt idx="0">
                      <c:v>31.3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{718FDE00-9766-4C0D-8126-B55E6170CAA5}</c15:txfldGUID>
                      <c15:f>Daten_Diagramme!$D$37</c15:f>
                      <c15:dlblFieldTableCache>
                        <c:ptCount val="1"/>
                        <c:pt idx="0">
                          <c:v>31.3</c:v>
                        </c:pt>
                      </c15:dlblFieldTableCache>
                    </c15:dlblFTEntry>
                  </c15:dlblFieldTable>
                  <c15:showDataLabelsRange val="0"/>
                </c:ext>
                <c:ext xmlns:c16="http://schemas.microsoft.com/office/drawing/2014/chart" uri="{C3380CC4-5D6E-409C-BE32-E72D297353CC}">
                  <c16:uniqueId val="{00000017-0574-4FD5-BE15-E51A48604C13}"/>
                </c:ext>
              </c:extLst>
            </c:dLbl>
            <c:dLbl>
              <c:idx val="24"/>
              <c:layout>
                <c:manualLayout>
                  <c:x val="4.7769028871392123E-3"/>
                  <c:y val="-4.6876052205785108E-5"/>
                </c:manualLayout>
              </c:layout>
              <c:tx>
                <c:strRef>
                  <c:f>Daten_Diagramme!$D$38</c:f>
                  <c:strCache>
                    <c:ptCount val="1"/>
                    <c:pt idx="0">
                      <c:v>1.4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{91F169BE-1653-4C8C-8B25-835A695D8C11}</c15:txfldGUID>
                      <c15:f>Daten_Diagramme!$D$38</c15:f>
                      <c15:dlblFieldTableCache>
                        <c:ptCount val="1"/>
                        <c:pt idx="0">
                          <c:v>1.4</c:v>
                        </c:pt>
                      </c15:dlblFieldTableCache>
                    </c15:dlblFTEntry>
                  </c15:dlblFieldTable>
                  <c15:showDataLabelsRange val="0"/>
                </c:ext>
                <c:ext xmlns:c16="http://schemas.microsoft.com/office/drawing/2014/chart" uri="{C3380CC4-5D6E-409C-BE32-E72D297353CC}">
                  <c16:uniqueId val="{00000018-0574-4FD5-BE15-E51A48604C13}"/>
                </c:ext>
              </c:extLst>
            </c:dLbl>
            <c:dLbl>
              <c:idx val="25"/>
              <c:tx>
                <c:strRef>
                  <c:f>Daten_Diagramme!$D$39</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{75F338E6-68E5-4AE2-8C34-58E4F60C3008}</c15:txfldGUID>
                      <c15:f>Daten_Diagramme!$D$39</c15:f>
                      <c15:dlblFieldTableCache>
                        <c:ptCount val="1"/>
                        <c:pt idx="0">
                          <c:v>3.1</c:v>
                        </c:pt>
                      </c15:dlblFieldTableCache>
                    </c15:dlblFTEntry>
                  </c15:dlblFieldTable>
                  <c15:showDataLabelsRange val="0"/>
                </c:ext>
                <c:ext xmlns:c16="http://schemas.microsoft.com/office/drawing/2014/chart" uri="{C3380CC4-5D6E-409C-BE32-E72D297353CC}">
                  <c16:uniqueId val="{00000019-0574-4FD5-BE15-E51A48604C13}"/>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{7DEDC586-3E66-4E67-96A2-C95B3A1491BC}</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0574-4FD5-BE15-E51A48604C13}"/>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{BABBD931-0FF2-43B5-86A4-2C31DCA8B894}</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0574-4FD5-BE15-E51A48604C13}"/>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{F961C862-AFC4-481A-A762-68E371F9FB6D}</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0574-4FD5-BE15-E51A48604C13}"/>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{7950F5E2-D6AB-4F43-B523-D3784611C257}</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0574-4FD5-BE15-E51A48604C13}"/>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{F75E7101-19D0-4D49-94A3-C77148643E4E}</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0574-4FD5-BE15-E51A48604C13}"/>
                </c:ext>
              </c:extLst>
            </c:dLbl>
            <c:dLbl>
              <c:idx val="31"/>
              <c:tx>
                <c:strRef>
                  <c:f>Daten_Diagramme!$D$45</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{390900CB-62A4-4060-B897-1998D560FB39}</c15:txfldGUID>
                      <c15:f>Daten_Diagramme!$D$45</c15:f>
                      <c15:dlblFieldTableCache>
                        <c:ptCount val="1"/>
                        <c:pt idx="0">
                          <c:v>3.1</c:v>
                        </c:pt>
                      </c15:dlblFieldTableCache>
                    </c15:dlblFTEntry>
                  </c15:dlblFieldTable>
                  <c15:showDataLabelsRange val="0"/>
                </c:ext>
                <c:ext xmlns:c16="http://schemas.microsoft.com/office/drawing/2014/chart" uri="{C3380CC4-5D6E-409C-BE32-E72D297353CC}">
                  <c16:uniqueId val="{0000001F-0574-4FD5-BE15-E51A48604C1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2.8528434467291839</c:v>
                </c:pt>
                <c:pt idx="1">
                  <c:v>31.316725978647685</c:v>
                </c:pt>
                <c:pt idx="2">
                  <c:v>29.23806541094358</c:v>
                </c:pt>
                <c:pt idx="3">
                  <c:v>-5.7053078252150788</c:v>
                </c:pt>
                <c:pt idx="4">
                  <c:v>-1.9785922802465132</c:v>
                </c:pt>
                <c:pt idx="5">
                  <c:v>-8.9888458514139273</c:v>
                </c:pt>
                <c:pt idx="6">
                  <c:v>3.3609312238708089</c:v>
                </c:pt>
                <c:pt idx="7">
                  <c:v>3.8718564980362271</c:v>
                </c:pt>
                <c:pt idx="8">
                  <c:v>1.7345894153237402</c:v>
                </c:pt>
                <c:pt idx="9">
                  <c:v>3.855298443504465</c:v>
                </c:pt>
                <c:pt idx="10">
                  <c:v>-1.2041556178983641</c:v>
                </c:pt>
                <c:pt idx="11">
                  <c:v>7.97925173821874</c:v>
                </c:pt>
                <c:pt idx="12">
                  <c:v>9.0963938022761557</c:v>
                </c:pt>
                <c:pt idx="13">
                  <c:v>2.787981903252001</c:v>
                </c:pt>
                <c:pt idx="14">
                  <c:v>2.6457515491678292</c:v>
                </c:pt>
                <c:pt idx="15">
                  <c:v>-3.8536006495534321</c:v>
                </c:pt>
                <c:pt idx="16">
                  <c:v>2.3948776542190346</c:v>
                </c:pt>
                <c:pt idx="17">
                  <c:v>5.3586647387220028</c:v>
                </c:pt>
                <c:pt idx="18">
                  <c:v>2.5828967200172253</c:v>
                </c:pt>
                <c:pt idx="19">
                  <c:v>2.6918441141020488</c:v>
                </c:pt>
                <c:pt idx="20">
                  <c:v>3.0326845730664322</c:v>
                </c:pt>
                <c:pt idx="21">
                  <c:v>-71.428571428571431</c:v>
                </c:pt>
                <c:pt idx="23">
                  <c:v>31.316725978647685</c:v>
                </c:pt>
                <c:pt idx="24">
                  <c:v>1.3861288249542736</c:v>
                </c:pt>
                <c:pt idx="25">
                  <c:v>3.0677200456146174</c:v>
                </c:pt>
              </c:numCache>
            </c:numRef>
          </c:val>
          <c:extLst>
            <c:ext xmlns:c16="http://schemas.microsoft.com/office/drawing/2014/chart" uri="{C3380CC4-5D6E-409C-BE32-E72D297353CC}">
              <c16:uniqueId val="{00000020-0574-4FD5-BE15-E51A48604C13}"/>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{3033ABBB-56C3-4762-804B-31C5CF6D41E5}</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0574-4FD5-BE15-E51A48604C13}"/>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{7EC4FD3C-D889-4390-B269-FDCF821C233F}</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0574-4FD5-BE15-E51A48604C13}"/>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{FFF7FACA-B6A8-4842-9D7E-8350880C6BCD}</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0574-4FD5-BE15-E51A48604C13}"/>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{72A2820F-9004-493C-9075-C218140A6F6E}</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0574-4FD5-BE15-E51A48604C13}"/>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{7425C24D-23CD-41B9-AC1E-49BD12518F9B}</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0574-4FD5-BE15-E51A48604C13}"/>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{89226EEC-EA74-4703-960A-CB183AD2282B}</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0574-4FD5-BE15-E51A48604C13}"/>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{21BBDD0F-5711-4114-BFF8-048FF8FFE785}</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0574-4FD5-BE15-E51A48604C13}"/>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{005A7338-099E-4294-88C9-7C520407771E}</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0574-4FD5-BE15-E51A48604C13}"/>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{0B1BE509-A00A-4D10-BEA0-67BE11BADCD9}</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0574-4FD5-BE15-E51A48604C13}"/>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{1D3E3BFA-06C8-4F64-94BC-2CE513D49AD5}</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0574-4FD5-BE15-E51A48604C13}"/>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{FE7D5207-967C-431A-AF73-4FD1CD9854CB}</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0574-4FD5-BE15-E51A48604C13}"/>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{BC93790D-C481-4912-B62D-9ED872EA6B1A}</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0574-4FD5-BE15-E51A48604C13}"/>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{1605EA72-41E2-4B18-A129-F327CAB7E7FD}</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0574-4FD5-BE15-E51A48604C13}"/>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{814B8A08-1A76-4347-B475-CEF28AB0001F}</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0574-4FD5-BE15-E51A48604C13}"/>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{2D9BC781-7301-4CC1-8E0B-4FF771C990AE}</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0574-4FD5-BE15-E51A48604C13}"/>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{C24CF739-14F9-4EC1-BCDB-BAE38D0AC62A}</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0574-4FD5-BE15-E51A48604C13}"/>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{609F8AD2-78C8-411F-A0ED-24C926213947}</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0574-4FD5-BE15-E51A48604C13}"/>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{7F961341-3676-4340-A782-F88DDAA9291A}</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0574-4FD5-BE15-E51A48604C13}"/>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{BFB0FD7C-6B60-4CD6-864C-9BA7EEF435B8}</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0574-4FD5-BE15-E51A48604C13}"/>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{003B6AD6-D20D-47B3-BE85-D4290DACE964}</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0574-4FD5-BE15-E51A48604C13}"/>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{E65C1A7F-A1B8-49FB-AF8E-BD77A0957BF3}</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0574-4FD5-BE15-E51A48604C13}"/>
                </c:ext>
              </c:extLst>
            </c:dLbl>
            <c:dLbl>
              <c:idx val="21"/>
              <c:tx>
                <c:strRef>
                  <c:f>Daten_Diagramme!$F$35</c:f>
                  <c:strCache>
                    <c:ptCount val="1"/>
                    <c:pt idx="0">
                      <c:v>&lt;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{87D473CD-C844-485E-9033-B98DABAB90D7}</c15:txfldGUID>
                      <c15:f>Daten_Diagramme!$F$35</c15:f>
                      <c15:dlblFieldTableCache>
                        <c:ptCount val="1"/>
                        <c:pt idx="0">
                          <c:v>&lt; -50</c:v>
                        </c:pt>
                      </c15:dlblFieldTableCache>
                    </c15:dlblFTEntry>
                  </c15:dlblFieldTable>
                  <c15:showDataLabelsRange val="0"/>
                </c:ext>
                <c:ext xmlns:c16="http://schemas.microsoft.com/office/drawing/2014/chart" uri="{C3380CC4-5D6E-409C-BE32-E72D297353CC}">
                  <c16:uniqueId val="{00000036-0574-4FD5-BE15-E51A48604C13}"/>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{854CC5F1-D06F-4083-ADC7-DCC4A2D58140}</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0574-4FD5-BE15-E51A48604C13}"/>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{7E6D1262-2BA5-4731-80A9-671BE957852E}</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0574-4FD5-BE15-E51A48604C13}"/>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{E074B347-8C37-4366-AEFB-FAA0737334D4}</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0574-4FD5-BE15-E51A48604C13}"/>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{466A48F7-A7AA-49A0-8897-54EC50C1BCCE}</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0574-4FD5-BE15-E51A48604C13}"/>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{45EB46E8-873E-44F5-B42E-0967095A05C4}</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0574-4FD5-BE15-E51A48604C13}"/>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{97202E59-7C39-4ACB-9789-82F23DC7012F}</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0574-4FD5-BE15-E51A48604C13}"/>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{AED93670-5CBB-4EA9-97AD-777D501F163A}</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0574-4FD5-BE15-E51A48604C13}"/>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{F3FFC5CE-C4DC-4575-A1B9-06A6EE8FE213}</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0574-4FD5-BE15-E51A48604C13}"/>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{8B59B974-6ACD-4C62-B265-44299EBB91D7}</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0574-4FD5-BE15-E51A48604C13}"/>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{FDA9DECF-7C82-4A35-8942-0FE85CC59D16}</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0574-4FD5-BE15-E51A48604C1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0574-4FD5-BE15-E51A48604C13}"/>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0574-4FD5-BE15-E51A48604C13}"/>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{93D9D9F7-93FB-4F4D-B642-88557DDE4ECE}</c15:txfldGUID>
                      <c15:f>Daten_Diagramme!$E$14</c15:f>
                      <c15:dlblFieldTableCache>
                        <c:ptCount val="1"/>
                        <c:pt idx="0">
                          <c:v>-5.2</c:v>
                        </c:pt>
                      </c15:dlblFieldTableCache>
                    </c15:dlblFTEntry>
                  </c15:dlblFieldTable>
                  <c15:showDataLabelsRange val="0"/>
                </c:ext>
                <c:ext xmlns:c16="http://schemas.microsoft.com/office/drawing/2014/chart" uri="{C3380CC4-5D6E-409C-BE32-E72D297353CC}">
                  <c16:uniqueId val="{00000000-0ED0-4F83-BC18-003CCD3F0F86}"/>
                </c:ext>
              </c:extLst>
            </c:dLbl>
            <c:dLbl>
              <c:idx val="1"/>
              <c:tx>
                <c:strRef>
                  <c:f>Daten_Diagramme!$E$15</c:f>
                  <c:strCache>
                    <c:ptCount val="1"/>
                    <c:pt idx="0">
                      <c:v>-15.1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{C5010C89-1CDA-44C7-B99B-0F58B6377F3E}</c15:txfldGUID>
                      <c15:f>Daten_Diagramme!$E$15</c15:f>
                      <c15:dlblFieldTableCache>
                        <c:ptCount val="1"/>
                        <c:pt idx="0">
                          <c:v>-15.1</c:v>
                        </c:pt>
                      </c15:dlblFieldTableCache>
                    </c15:dlblFTEntry>
                  </c15:dlblFieldTable>
                  <c15:showDataLabelsRange val="0"/>
                </c:ext>
                <c:ext xmlns:c16="http://schemas.microsoft.com/office/drawing/2014/chart" uri="{C3380CC4-5D6E-409C-BE32-E72D297353CC}">
                  <c16:uniqueId val="{00000001-0ED0-4F83-BC18-003CCD3F0F86}"/>
                </c:ext>
              </c:extLst>
            </c:dLbl>
            <c:dLbl>
              <c:idx val="2"/>
              <c:tx>
                <c:strRef>
                  <c:f>Daten_Diagramme!$E$16</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{CB2C27D7-9CF2-4740-845D-D485DF09EBF8}</c15:txfldGUID>
                      <c15:f>Daten_Diagramme!$E$16</c15:f>
                      <c15:dlblFieldTableCache>
                        <c:ptCount val="1"/>
                        <c:pt idx="0">
                          <c:v>-3.7</c:v>
                        </c:pt>
                      </c15:dlblFieldTableCache>
                    </c15:dlblFTEntry>
                  </c15:dlblFieldTable>
                  <c15:showDataLabelsRange val="0"/>
                </c:ext>
                <c:ext xmlns:c16="http://schemas.microsoft.com/office/drawing/2014/chart" uri="{C3380CC4-5D6E-409C-BE32-E72D297353CC}">
                  <c16:uniqueId val="{00000002-0ED0-4F83-BC18-003CCD3F0F86}"/>
                </c:ext>
              </c:extLst>
            </c:dLbl>
            <c:dLbl>
              <c:idx val="3"/>
              <c:tx>
                <c:strRef>
                  <c:f>Daten_Diagramme!$E$17</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{EB8BD921-4E0D-4BAC-8D3A-49D2A86B678A}</c15:txfldGUID>
                      <c15:f>Daten_Diagramme!$E$17</c15:f>
                      <c15:dlblFieldTableCache>
                        <c:ptCount val="1"/>
                        <c:pt idx="0">
                          <c:v>-4.2</c:v>
                        </c:pt>
                      </c15:dlblFieldTableCache>
                    </c15:dlblFTEntry>
                  </c15:dlblFieldTable>
                  <c15:showDataLabelsRange val="0"/>
                </c:ext>
                <c:ext xmlns:c16="http://schemas.microsoft.com/office/drawing/2014/chart" uri="{C3380CC4-5D6E-409C-BE32-E72D297353CC}">
                  <c16:uniqueId val="{00000003-0ED0-4F83-BC18-003CCD3F0F86}"/>
                </c:ext>
              </c:extLst>
            </c:dLbl>
            <c:dLbl>
              <c:idx val="4"/>
              <c:tx>
                <c:strRef>
                  <c:f>Daten_Diagramme!$E$18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{C1C540DE-2A82-4F35-BABE-44D31822BA0D}</c15:txfldGUID>
                      <c15:f>Daten_Diagramme!$E$18</c15:f>
                      <c15:dlblFieldTableCache>
                        <c:ptCount val="1"/>
                        <c:pt idx="0">
                          <c:v>-3.6</c:v>
                        </c:pt>
                      </c15:dlblFieldTableCache>
                    </c15:dlblFTEntry>
                  </c15:dlblFieldTable>
                  <c15:showDataLabelsRange val="0"/>
                </c:ext>
                <c:ext xmlns:c16="http://schemas.microsoft.com/office/drawing/2014/chart" uri="{C3380CC4-5D6E-409C-BE32-E72D297353CC}">
                  <c16:uniqueId val="{00000004-0ED0-4F83-BC18-003CCD3F0F86}"/>
                </c:ext>
              </c:extLst>
            </c:dLbl>
            <c:dLbl>
              <c:idx val="5"/>
              <c:tx>
                <c:strRef>
                  <c:f>Daten_Diagramme!$E$19</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{EC42D3E2-5376-4117-8DA0-BB7BF5DDEA69}</c15:txfldGUID>
                      <c15:f>Daten_Diagramme!$E$19</c15:f>
                      <c15:dlblFieldTableCache>
                        <c:ptCount val="1"/>
                        <c:pt idx="0">
                          <c:v>-3.9</c:v>
                        </c:pt>
                      </c15:dlblFieldTableCache>
                    </c15:dlblFTEntry>
                  </c15:dlblFieldTable>
                  <c15:showDataLabelsRange val="0"/>
                </c:ext>
                <c:ext xmlns:c16="http://schemas.microsoft.com/office/drawing/2014/chart" uri="{C3380CC4-5D6E-409C-BE32-E72D297353CC}">
                  <c16:uniqueId val="{00000005-0ED0-4F83-BC18-003CCD3F0F86}"/>
                </c:ext>
              </c:extLst>
            </c:dLbl>
            <c:dLbl>
              <c:idx val="6"/>
              <c:tx>
                <c:strRef>
                  <c:f>Daten_Diagramme!$E$20</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{898BA143-439B-4FA1-9A8A-FD72E49E52CD}</c15:txfldGUID>
                      <c15:f>Daten_Diagramme!$E$20</c15:f>
                      <c15:dlblFieldTableCache>
                        <c:ptCount val="1"/>
                        <c:pt idx="0">
                          <c:v>-9.0</c:v>
                        </c:pt>
                      </c15:dlblFieldTableCache>
                    </c15:dlblFTEntry>
                  </c15:dlblFieldTable>
                  <c15:showDataLabelsRange val="0"/>
                </c:ext>
                <c:ext xmlns:c16="http://schemas.microsoft.com/office/drawing/2014/chart" uri="{C3380CC4-5D6E-409C-BE32-E72D297353CC}">
                  <c16:uniqueId val="{00000006-0ED0-4F83-BC18-003CCD3F0F86}"/>
                </c:ext>
              </c:extLst>
            </c:dLbl>
            <c:dLbl>
              <c:idx val="7"/>
              <c:tx>
                <c:strRef>
                  <c:f>Daten_Diagramme!$E$21</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{EB4F2D12-61AC-4023-9EA8-70883A00953B}</c15:txfldGUID>
                      <c15:f>Daten_Diagramme!$E$21</c15:f>
                      <c15:dlblFieldTableCache>
                        <c:ptCount val="1"/>
                        <c:pt idx="0">
                          <c:v>-0.8</c:v>
                        </c:pt>
                      </c15:dlblFieldTableCache>
                    </c15:dlblFTEntry>
                  </c15:dlblFieldTable>
                  <c15:showDataLabelsRange val="0"/>
                </c:ext>
                <c:ext xmlns:c16="http://schemas.microsoft.com/office/drawing/2014/chart" uri="{C3380CC4-5D6E-409C-BE32-E72D297353CC}">
                  <c16:uniqueId val="{00000007-0ED0-4F83-BC18-003CCD3F0F86}"/>
                </c:ext>
              </c:extLst>
            </c:dLbl>
            <c:dLbl>
              <c:idx val="8"/>
              <c:tx>
                <c:strRef>
                  <c:f>Daten_Diagramme!$E$22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{0B791259-29F0-4AFB-BB89-7FD2F90D3F63}</c15:txfldGUID>
                      <c15:f>Daten_Diagramme!$E$22</c15:f>
                      <c15:dlblFieldTableCache>
                        <c:ptCount val="1"/>
                        <c:pt idx="0">
                          <c:v>-1.7</c:v>
                        </c:pt>
                      </c15:dlblFieldTableCache>
                    </c15:dlblFTEntry>
                  </c15:dlblFieldTable>
                  <c15:showDataLabelsRange val="0"/>
                </c:ext>
                <c:ext xmlns:c16="http://schemas.microsoft.com/office/drawing/2014/chart" uri="{C3380CC4-5D6E-409C-BE32-E72D297353CC}">
                  <c16:uniqueId val="{00000008-0ED0-4F83-BC18-003CCD3F0F86}"/>
                </c:ext>
              </c:extLst>
            </c:dLbl>
            <c:dLbl>
              <c:idx val="9"/>
              <c:tx>
                <c:strRef>
                  <c:f>Daten_Diagramme!$E$23</c:f>
                  <c:strCache>
                    <c:ptCount val="1"/>
                    <c:pt idx="0">
                      <c:v>-11.9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{EC98F347-3C3B-454E-ACB7-57EE0C5AE29B}</c15:txfldGUID>
                      <c15:f>Daten_Diagramme!$E$23</c15:f>
                      <c15:dlblFieldTableCache>
                        <c:ptCount val="1"/>
                        <c:pt idx="0">
                          <c:v>-11.9</c:v>
                        </c:pt>
                      </c15:dlblFieldTableCache>
                    </c15:dlblFTEntry>
                  </c15:dlblFieldTable>
                  <c15:showDataLabelsRange val="0"/>
                </c:ext>
                <c:ext xmlns:c16="http://schemas.microsoft.com/office/drawing/2014/chart" uri="{C3380CC4-5D6E-409C-BE32-E72D297353CC}">
                  <c16:uniqueId val="{00000009-0ED0-4F83-BC18-003CCD3F0F86}"/>
                </c:ext>
              </c:extLst>
            </c:dLbl>
            <c:dLbl>
              <c:idx val="10"/>
              <c:tx>
                <c:strRef>
                  <c:f>Daten_Diagramme!$E$24</c:f>
                  <c:strCache>
                    <c:ptCount val="1"/>
                    <c:pt idx="0">
                      <c:v>-15.4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{25AE92DA-2ADE-431E-8B48-A9C5A099D3BC}</c15:txfldGUID>
                      <c15:f>Daten_Diagramme!$E$24</c15:f>
                      <c15:dlblFieldTableCache>
                        <c:ptCount val="1"/>
                        <c:pt idx="0">
                          <c:v>-15.4</c:v>
                        </c:pt>
                      </c15:dlblFieldTableCache>
                    </c15:dlblFTEntry>
                  </c15:dlblFieldTable>
                  <c15:showDataLabelsRange val="0"/>
                </c:ext>
                <c:ext xmlns:c16="http://schemas.microsoft.com/office/drawing/2014/chart" uri="{C3380CC4-5D6E-409C-BE32-E72D297353CC}">
                  <c16:uniqueId val="{0000000A-0ED0-4F83-BC18-003CCD3F0F86}"/>
                </c:ext>
              </c:extLst>
            </c:dLbl>
            <c:dLbl>
              <c:idx val="11"/>
              <c:tx>
                <c:strRef>
                  <c:f>Daten_Diagramme!$E$25</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{B85485D8-AA1A-4225-837B-2A05912C9CD8}</c15:txfldGUID>
                      <c15:f>Daten_Diagramme!$E$25</c15:f>
                      <c15:dlblFieldTableCache>
                        <c:ptCount val="1"/>
                        <c:pt idx="0">
                          <c:v>-0.9</c:v>
                        </c:pt>
                      </c15:dlblFieldTableCache>
                    </c15:dlblFTEntry>
                  </c15:dlblFieldTable>
                  <c15:showDataLabelsRange val="0"/>
                </c:ext>
                <c:ext xmlns:c16="http://schemas.microsoft.com/office/drawing/2014/chart" uri="{C3380CC4-5D6E-409C-BE32-E72D297353CC}">
                  <c16:uniqueId val="{0000000B-0ED0-4F83-BC18-003CCD3F0F86}"/>
                </c:ext>
              </c:extLst>
            </c:dLbl>
            <c:dLbl>
              <c:idx val="12"/>
              <c:tx>
                <c:strRef>
                  <c:f>Daten_Diagramme!$E$26</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{25D647A7-E601-4FCF-AF77-D94FEA3442D0}</c15:txfldGUID>
                      <c15:f>Daten_Diagramme!$E$26</c15:f>
                      <c15:dlblFieldTableCache>
                        <c:ptCount val="1"/>
                        <c:pt idx="0">
                          <c:v>3.1</c:v>
                        </c:pt>
                      </c15:dlblFieldTableCache>
                    </c15:dlblFTEntry>
                  </c15:dlblFieldTable>
                  <c15:showDataLabelsRange val="0"/>
                </c:ext>
                <c:ext xmlns:c16="http://schemas.microsoft.com/office/drawing/2014/chart" uri="{C3380CC4-5D6E-409C-BE32-E72D297353CC}">
                  <c16:uniqueId val="{0000000C-0ED0-4F83-BC18-003CCD3F0F86}"/>
                </c:ext>
              </c:extLst>
            </c:dLbl>
            <c:dLbl>
              <c:idx val="13"/>
              <c:tx>
                <c:strRef>
                  <c:f>Daten_Diagramme!$E$27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{100AC39C-E147-4250-A27A-E9FFF854CF96}</c15:txfldGUID>
                      <c15:f>Daten_Diagramme!$E$27</c15:f>
                      <c15:dlblFieldTableCache>
                        <c:ptCount val="1"/>
                        <c:pt idx="0">
                          <c:v>-1.5</c:v>
                        </c:pt>
                      </c15:dlblFieldTableCache>
                    </c15:dlblFTEntry>
                  </c15:dlblFieldTable>
                  <c15:showDataLabelsRange val="0"/>
                </c:ext>
                <c:ext xmlns:c16="http://schemas.microsoft.com/office/drawing/2014/chart" uri="{C3380CC4-5D6E-409C-BE32-E72D297353CC}">
                  <c16:uniqueId val="{0000000D-0ED0-4F83-BC18-003CCD3F0F86}"/>
                </c:ext>
              </c:extLst>
            </c:dLbl>
            <c:dLbl>
              <c:idx val="14"/>
              <c:tx>
                <c:strRef>
                  <c:f>Daten_Diagramme!$E$28</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{CFBE7CFF-45E0-4DA9-82DD-22E7E821504E}</c15:txfldGUID>
                      <c15:f>Daten_Diagramme!$E$28</c15:f>
                      <c15:dlblFieldTableCache>
                        <c:ptCount val="1"/>
                        <c:pt idx="0">
                          <c:v>-5.4</c:v>
                        </c:pt>
                      </c15:dlblFieldTableCache>
                    </c15:dlblFTEntry>
                  </c15:dlblFieldTable>
                  <c15:showDataLabelsRange val="0"/>
                </c:ext>
                <c:ext xmlns:c16="http://schemas.microsoft.com/office/drawing/2014/chart" uri="{C3380CC4-5D6E-409C-BE32-E72D297353CC}">
                  <c16:uniqueId val="{0000000E-0ED0-4F83-BC18-003CCD3F0F86}"/>
                </c:ext>
              </c:extLst>
            </c:dLbl>
            <c:dLbl>
              <c:idx val="15"/>
              <c:tx>
                <c:strRef>
                  <c:f>Daten_Diagramme!$E$29</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{EA8803D0-D0A0-4822-BCFA-F6C08FD820C1}</c15:txfldGUID>
                      <c15:f>Daten_Diagramme!$E$29</c15:f>
                      <c15:dlblFieldTableCache>
                        <c:ptCount val="1"/>
                        <c:pt idx="0">
                          <c:v>-4.0</c:v>
                        </c:pt>
                      </c15:dlblFieldTableCache>
                    </c15:dlblFTEntry>
                  </c15:dlblFieldTable>
                  <c15:showDataLabelsRange val="0"/>
                </c:ext>
                <c:ext xmlns:c16="http://schemas.microsoft.com/office/drawing/2014/chart" uri="{C3380CC4-5D6E-409C-BE32-E72D297353CC}">
                  <c16:uniqueId val="{0000000F-0ED0-4F83-BC18-003CCD3F0F86}"/>
                </c:ext>
              </c:extLst>
            </c:dLbl>
            <c:dLbl>
              <c:idx val="16"/>
              <c:tx>
                <c:strRef>
                  <c:f>Daten_Diagramme!$E$30</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{54F3BD27-381D-45EE-B896-D2F31CD66BF9}</c15:txfldGUID>
                      <c15:f>Daten_Diagramme!$E$30</c15:f>
                      <c15:dlblFieldTableCache>
                        <c:ptCount val="1"/>
                        <c:pt idx="0">
                          <c:v>3.1</c:v>
                        </c:pt>
                      </c15:dlblFieldTableCache>
                    </c15:dlblFTEntry>
                  </c15:dlblFieldTable>
                  <c15:showDataLabelsRange val="0"/>
                </c:ext>
                <c:ext xmlns:c16="http://schemas.microsoft.com/office/drawing/2014/chart" uri="{C3380CC4-5D6E-409C-BE32-E72D297353CC}">
                  <c16:uniqueId val="{00000010-0ED0-4F83-BC18-003CCD3F0F86}"/>
                </c:ext>
              </c:extLst>
            </c:dLbl>
            <c:dLbl>
              <c:idx val="17"/>
              <c:tx>
                <c:strRef>
                  <c:f>Daten_Diagramme!$E$31</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{A497AC52-A3E1-4C51-9088-F16826343707}</c15:txfldGUID>
                      <c15:f>Daten_Diagramme!$E$31</c15:f>
                      <c15:dlblFieldTableCache>
                        <c:ptCount val="1"/>
                        <c:pt idx="0">
                          <c:v>-2.3</c:v>
                        </c:pt>
                      </c15:dlblFieldTableCache>
                    </c15:dlblFTEntry>
                  </c15:dlblFieldTable>
                  <c15:showDataLabelsRange val="0"/>
                </c:ext>
                <c:ext xmlns:c16="http://schemas.microsoft.com/office/drawing/2014/chart" uri="{C3380CC4-5D6E-409C-BE32-E72D297353CC}">
                  <c16:uniqueId val="{00000011-0ED0-4F83-BC18-003CCD3F0F86}"/>
                </c:ext>
              </c:extLst>
            </c:dLbl>
            <c:dLbl>
              <c:idx val="18"/>
              <c:tx>
                <c:strRef>
                  <c:f>Daten_Diagramme!$E$32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{9FF4A821-A5F2-4D04-B074-0F64C38A5ABF}</c15:txfldGUID>
                      <c15:f>Daten_Diagramme!$E$32</c15:f>
                      <c15:dlblFieldTableCache>
                        <c:ptCount val="1"/>
                        <c:pt idx="0">
                          <c:v>0.3</c:v>
                        </c:pt>
                      </c15:dlblFieldTableCache>
                    </c15:dlblFTEntry>
                  </c15:dlblFieldTable>
                  <c15:showDataLabelsRange val="0"/>
                </c:ext>
                <c:ext xmlns:c16="http://schemas.microsoft.com/office/drawing/2014/chart" uri="{C3380CC4-5D6E-409C-BE32-E72D297353CC}">
                  <c16:uniqueId val="{00000012-0ED0-4F83-BC18-003CCD3F0F86}"/>
                </c:ext>
              </c:extLst>
            </c:dLbl>
            <c:dLbl>
              <c:idx val="19"/>
              <c:tx>
                <c:strRef>
                  <c:f>Daten_Diagramme!$E$33</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{C6DD3F25-5B20-4164-BB86-9FC613B0B875}</c15:txfldGUID>
                      <c15:f>Daten_Diagramme!$E$33</c15:f>
                      <c15:dlblFieldTableCache>
                        <c:ptCount val="1"/>
                        <c:pt idx="0">
                          <c:v>-0.3</c:v>
                        </c:pt>
                      </c15:dlblFieldTableCache>
                    </c15:dlblFTEntry>
                  </c15:dlblFieldTable>
                  <c15:showDataLabelsRange val="0"/>
                </c:ext>
                <c:ext xmlns:c16="http://schemas.microsoft.com/office/drawing/2014/chart" uri="{C3380CC4-5D6E-409C-BE32-E72D297353CC}">
                  <c16:uniqueId val="{00000013-0ED0-4F83-BC18-003CCD3F0F86}"/>
                </c:ext>
              </c:extLst>
            </c:dLbl>
            <c:dLbl>
              <c:idx val="20"/>
              <c:tx>
                <c:strRef>
                  <c:f>Daten_Diagramme!$E$34</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{853735E7-D8E9-462F-BBBF-798CCA8A61B2}</c15:txfldGUID>
                      <c15:f>Daten_Diagramme!$E$34</c15:f>
                      <c15:dlblFieldTableCache>
                        <c:ptCount val="1"/>
                        <c:pt idx="0">
                          <c:v>-5.5</c:v>
                        </c:pt>
                      </c15:dlblFieldTableCache>
                    </c15:dlblFTEntry>
                  </c15:dlblFieldTable>
                  <c15:showDataLabelsRange val="0"/>
                </c:ext>
                <c:ext xmlns:c16="http://schemas.microsoft.com/office/drawing/2014/chart" uri="{C3380CC4-5D6E-409C-BE32-E72D297353CC}">
                  <c16:uniqueId val="{00000014-0ED0-4F83-BC18-003CCD3F0F86}"/>
                </c:ext>
              </c:extLst>
            </c:dLbl>
            <c:dLbl>
              <c:idx val="21"/>
              <c:tx>
                <c:strRef>
                  <c:f>Daten_Diagramme!$E$35</c:f>
                  <c:strCache>
                    <c:ptCount val="1"/>
                    <c:pt idx="0">
                      <c:v>-40.0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{A0243DC4-AC0D-41D3-AD65-2596C58CECD8}</c15:txfldGUID>
                      <c15:f>Daten_Diagramme!$E$35</c15:f>
                      <c15:dlblFieldTableCache>
                        <c:ptCount val="1"/>
                        <c:pt idx="0">
                          <c:v>-40.0</c:v>
                        </c:pt>
                      </c15:dlblFieldTableCache>
                    </c15:dlblFTEntry>
                  </c15:dlblFieldTable>
                  <c15:showDataLabelsRange val="0"/>
                </c:ext>
                <c:ext xmlns:c16="http://schemas.microsoft.com/office/drawing/2014/chart" uri="{C3380CC4-5D6E-409C-BE32-E72D297353CC}">
                  <c16:uniqueId val="{00000015-0ED0-4F83-BC18-003CCD3F0F86}"/>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{79EA88CF-976D-433A-8412-38631E93B9C8}</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0ED0-4F83-BC18-003CCD3F0F86}"/>
                </c:ext>
              </c:extLst>
            </c:dLbl>
            <c:dLbl>
              <c:idx val="23"/>
              <c:tx>
                <c:strRef>
                  <c:f>Daten_Diagramme!$E$37</c:f>
                  <c:strCache>
                    <c:ptCount val="1"/>
                    <c:pt idx="0">
                      <c:v>-15.1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{F1D50A65-6C5F-458A-A50D-35287537B4CE}</c15:txfldGUID>
                      <c15:f>Daten_Diagramme!$E$37</c15:f>
                      <c15:dlblFieldTableCache>
                        <c:ptCount val="1"/>
                        <c:pt idx="0">
                          <c:v>-15.1</c:v>
                        </c:pt>
                      </c15:dlblFieldTableCache>
                    </c15:dlblFTEntry>
                  </c15:dlblFieldTable>
                  <c15:showDataLabelsRange val="0"/>
                </c:ext>
                <c:ext xmlns:c16="http://schemas.microsoft.com/office/drawing/2014/chart" uri="{C3380CC4-5D6E-409C-BE32-E72D297353CC}">
                  <c16:uniqueId val="{00000017-0ED0-4F83-BC18-003CCD3F0F86}"/>
                </c:ext>
              </c:extLst>
            </c:dLbl>
            <c:dLbl>
              <c:idx val="24"/>
              <c:tx>
                <c:strRef>
                  <c:f>Daten_Diagramme!$E$38</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{0D862DE2-B80D-4BE9-88E9-0648B13E8CD3}</c15:txfldGUID>
                      <c15:f>Daten_Diagramme!$E$38</c15:f>
                      <c15:dlblFieldTableCache>
                        <c:ptCount val="1"/>
                        <c:pt idx="0">
                          <c:v>-2.3</c:v>
                        </c:pt>
                      </c15:dlblFieldTableCache>
                    </c15:dlblFTEntry>
                  </c15:dlblFieldTable>
                  <c15:showDataLabelsRange val="0"/>
                </c:ext>
                <c:ext xmlns:c16="http://schemas.microsoft.com/office/drawing/2014/chart" uri="{C3380CC4-5D6E-409C-BE32-E72D297353CC}">
                  <c16:uniqueId val="{00000018-0ED0-4F83-BC18-003CCD3F0F86}"/>
                </c:ext>
              </c:extLst>
            </c:dLbl>
            <c:dLbl>
              <c:idx val="25"/>
              <c:tx>
                <c:strRef>
                  <c:f>Daten_Diagramme!$E$39</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{E4C824D5-852F-4BD3-830B-A14CD4875116}</c15:txfldGUID>
                      <c15:f>Daten_Diagramme!$E$39</c15:f>
                      <c15:dlblFieldTableCache>
                        <c:ptCount val="1"/>
                        <c:pt idx="0">
                          <c:v>-5.3</c:v>
                        </c:pt>
                      </c15:dlblFieldTableCache>
                    </c15:dlblFTEntry>
                  </c15:dlblFieldTable>
                  <c15:showDataLabelsRange val="0"/>
                </c:ext>
                <c:ext xmlns:c16="http://schemas.microsoft.com/office/drawing/2014/chart" uri="{C3380CC4-5D6E-409C-BE32-E72D297353CC}">
                  <c16:uniqueId val="{00000019-0ED0-4F83-BC18-003CCD3F0F86}"/>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{22A39128-B5D2-44F8-9E7C-88BF2D16FC29}</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0ED0-4F83-BC18-003CCD3F0F86}"/>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{D29741E1-2EDF-4D25-8603-8CC28265139D}</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0ED0-4F83-BC18-003CCD3F0F86}"/>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{2516D487-8D51-4FAF-A53C-4FE0D5CBCB6F}</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0ED0-4F83-BC18-003CCD3F0F86}"/>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{9976A787-657F-4C4F-88BF-C175B28DDA76}</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0ED0-4F83-BC18-003CCD3F0F86}"/>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{CEFCD223-E3D9-4ED8-8DD4-CD262F0B8519}</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0ED0-4F83-BC18-003CCD3F0F86}"/>
                </c:ext>
              </c:extLst>
            </c:dLbl>
            <c:dLbl>
              <c:idx val="31"/>
              <c:tx>
                <c:strRef>
                  <c:f>Daten_Diagramme!$E$45</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{BFCB4F5E-13B5-4902-958D-6DDDE3A18A1E}</c15:txfldGUID>
                      <c15:f>Daten_Diagramme!$E$45</c15:f>
                      <c15:dlblFieldTableCache>
                        <c:ptCount val="1"/>
                        <c:pt idx="0">
                          <c:v>-5.3</c:v>
                        </c:pt>
                      </c15:dlblFieldTableCache>
                    </c15:dlblFTEntry>
                  </c15:dlblFieldTable>
                  <c15:showDataLabelsRange val="0"/>
                </c:ext>
                <c:ext xmlns:c16="http://schemas.microsoft.com/office/drawing/2014/chart" uri="{C3380CC4-5D6E-409C-BE32-E72D297353CC}">
                  <c16:uniqueId val="{0000001F-0ED0-4F83-BC18-003CCD3F0F8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-5.1585991378308123</c:v>
                </c:pt>
                <c:pt idx="1">
                  <c:v>-15.107913669064748</c:v>
                </c:pt>
                <c:pt idx="2">
                  <c:v>-3.7249283667621778</c:v>
                </c:pt>
                <c:pt idx="3">
                  <c:v>-4.1591968447472212</c:v>
                </c:pt>
                <c:pt idx="4">
                  <c:v>-3.6282858200666421</c:v>
                </c:pt>
                <c:pt idx="5">
                  <c:v>-3.8854805725971371</c:v>
                </c:pt>
                <c:pt idx="6">
                  <c:v>-9.0277777777777786</c:v>
                </c:pt>
                <c:pt idx="7">
                  <c:v>-0.77529742013099856</c:v>
                </c:pt>
                <c:pt idx="8">
                  <c:v>-1.6907045752536056</c:v>
                </c:pt>
                <c:pt idx="9">
                  <c:v>-11.931201469483176</c:v>
                </c:pt>
                <c:pt idx="10">
                  <c:v>-15.385073028527234</c:v>
                </c:pt>
                <c:pt idx="11">
                  <c:v>-0.8981424780567463</c:v>
                </c:pt>
                <c:pt idx="12">
                  <c:v>3.1108230719377836</c:v>
                </c:pt>
                <c:pt idx="13">
                  <c:v>-1.463505001852538</c:v>
                </c:pt>
                <c:pt idx="14">
                  <c:v>-5.3675612602100351</c:v>
                </c:pt>
                <c:pt idx="15">
                  <c:v>-4.0031193137509744</c:v>
                </c:pt>
                <c:pt idx="16">
                  <c:v>3.0927835051546393</c:v>
                </c:pt>
                <c:pt idx="17">
                  <c:v>-2.2530040053404541</c:v>
                </c:pt>
                <c:pt idx="18">
                  <c:v>0.26595744680851063</c:v>
                </c:pt>
                <c:pt idx="19">
                  <c:v>-0.25335076822491009</c:v>
                </c:pt>
                <c:pt idx="20">
                  <c:v>-5.5349534480037876</c:v>
                </c:pt>
                <c:pt idx="21">
                  <c:v>-40</c:v>
                </c:pt>
                <c:pt idx="23">
                  <c:v>-15.107913669064748</c:v>
                </c:pt>
                <c:pt idx="24">
                  <c:v>-2.2598448687350836</c:v>
                </c:pt>
                <c:pt idx="25">
                  <c:v>-5.3437690769131505</c:v>
                </c:pt>
              </c:numCache>
            </c:numRef>
          </c:val>
          <c:extLst>
            <c:ext xmlns:c16="http://schemas.microsoft.com/office/drawing/2014/chart" uri="{C3380CC4-5D6E-409C-BE32-E72D297353CC}">
              <c16:uniqueId val="{00000020-0ED0-4F83-BC18-003CCD3F0F86}"/>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{7194A83E-D15D-4CF3-B5C9-BF4D2ACC313E}</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0ED0-4F83-BC18-003CCD3F0F86}"/>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{E7E32C66-97DE-4A66-87A5-C810191E7E4D}</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0ED0-4F83-BC18-003CCD3F0F86}"/>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{297E9C59-9685-4F31-BD2D-2C31E88BEDEF}</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0ED0-4F83-BC18-003CCD3F0F86}"/>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{0CAA9A1C-6DE3-4A73-A498-BDE1B0F7E4C3}</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0ED0-4F83-BC18-003CCD3F0F86}"/>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{E8BC6774-AABE-47F6-AD3C-A94D3168ECEC}</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0ED0-4F83-BC18-003CCD3F0F86}"/>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{3F96B7BD-160A-4228-9610-2A113054B969}</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0ED0-4F83-BC18-003CCD3F0F86}"/>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{279AB635-A286-445A-952A-0DBBAF5830F7}</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0ED0-4F83-BC18-003CCD3F0F86}"/>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{77123516-EC0D-4D52-960C-743095E05432}</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0ED0-4F83-BC18-003CCD3F0F86}"/>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{B28409CC-4DE4-48A5-8F7D-924E86929F65}</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0ED0-4F83-BC18-003CCD3F0F86}"/>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{4496C2F3-5F13-4FF8-AACB-D44877F102DB}</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0ED0-4F83-BC18-003CCD3F0F86}"/>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{2EEA6B2F-8E4A-4EE4-B2C4-05FE14A4DCEB}</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0ED0-4F83-BC18-003CCD3F0F86}"/>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{82212957-9A86-4D78-9558-F9AE449E500B}</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0ED0-4F83-BC18-003CCD3F0F86}"/>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{2587ADAA-8421-4E93-8835-F776A7F23D42}</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0ED0-4F83-BC18-003CCD3F0F86}"/>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{67D14015-3899-4320-9E9E-FB6C002445BD}</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0ED0-4F83-BC18-003CCD3F0F86}"/>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{41150382-F1DC-439D-B9DE-ED8A6252D617}</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0ED0-4F83-BC18-003CCD3F0F86}"/>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{0C5A6322-FF3C-4401-A78F-04B3FFD7FC76}</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0ED0-4F83-BC18-003CCD3F0F86}"/>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{BBDED7F7-23F4-4B7C-BD99-91C773EC3BD8}</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0ED0-4F83-BC18-003CCD3F0F86}"/>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{94D9888B-F979-462B-9C9C-D5AFAA521BEB}</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0ED0-4F83-BC18-003CCD3F0F86}"/>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{E93FC944-0C57-491B-B3CF-E8F542C29EFA}</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0ED0-4F83-BC18-003CCD3F0F86}"/>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{CD0D2A01-667D-4CB9-9903-A282D36B52BD}</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0ED0-4F83-BC18-003CCD3F0F86}"/>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{DBED60F7-C386-4CD3-8DB7-AA28B8A1141D}</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0ED0-4F83-BC18-003CCD3F0F86}"/>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{D5C4E6F1-BD42-4F17-930B-D6C95F325EDB}</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0ED0-4F83-BC18-003CCD3F0F86}"/>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{144BF59D-C63E-4D06-A7F1-82C6C665856D}</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0ED0-4F83-BC18-003CCD3F0F86}"/>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{93B8ACA1-8E93-4EBA-A8D6-8FA175326D9E}</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0ED0-4F83-BC18-003CCD3F0F86}"/>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{FCEB72D2-6D40-4BFE-AC8F-F4065124B875}</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0ED0-4F83-BC18-003CCD3F0F86}"/>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{8010E50D-74B5-431C-A5F7-368AB08DB6F8}</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0ED0-4F83-BC18-003CCD3F0F86}"/>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{810EC30A-2F63-47B6-8098-CC6D08516F9F}</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0ED0-4F83-BC18-003CCD3F0F86}"/>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{A7E05B2F-9AAE-433A-A202-4A80634EF936}</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0ED0-4F83-BC18-003CCD3F0F86}"/>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{A4DB50BC-9F9C-4894-BF75-987E9B0558BF}</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0ED0-4F83-BC18-003CCD3F0F86}"/>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{9B492D58-A3E0-4117-A5D1-1E29A67EAE8F}</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0ED0-4F83-BC18-003CCD3F0F86}"/>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{E6CFB63F-72F2-402D-B198-40A86F982687}</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0ED0-4F83-BC18-003CCD3F0F86}"/>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{56496947-5A2F-419D-83D2-C21A4F77776F}</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0ED0-4F83-BC18-003CCD3F0F8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0ED0-4F83-BC18-003CCD3F0F86}"/>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0ED0-4F83-BC18-003CCD3F0F86}"/>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{F2BF4E63-60B6-4B02-BE41-F0189E03164B}</c15:txfldGUID>
                      <c15:f>Diagramm!$I$46</c15:f>
                      <c15:dlblFieldTableCache>
                        <c:ptCount val="1"/>
                      </c15:dlblFieldTableCache>
                    </c15:dlblFTEntry>
                  </c15:dlblFieldTable>
                  <c15:showDataLabelsRange val="0"/>
                </c:ext>
                <c:ext xmlns:c16="http://schemas.microsoft.com/office/drawing/2014/chart" uri="{C3380CC4-5D6E-409C-BE32-E72D297353CC}">
                  <c16:uniqueId val="{00000000-EF1B-4DEF-88B7-0AB523AFC625}"/>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{5E1002A5-74A0-4D16-B473-88562008FE0D}</c15:txfldGUID>
                      <c15:f>Diagramm!$I$47</c15:f>
                      <c15:dlblFieldTableCache>
                        <c:ptCount val="1"/>
                      </c15:dlblFieldTableCache>
                    </c15:dlblFTEntry>
                  </c15:dlblFieldTable>
                  <c15:showDataLabelsRange val="0"/>
                </c:ext>
                <c:ext xmlns:c16="http://schemas.microsoft.com/office/drawing/2014/chart" uri="{C3380CC4-5D6E-409C-BE32-E72D297353CC}">
                  <c16:uniqueId val="{00000001-EF1B-4DEF-88B7-0AB523AFC625}"/>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{FE932F78-AD9B-4AB8-ADBF-B22D1960B412}</c15:txfldGUID>
                      <c15:f>Diagramm!$I$48</c15:f>
                      <c15:dlblFieldTableCache>
                        <c:ptCount val="1"/>
                      </c15:dlblFieldTableCache>
                    </c15:dlblFTEntry>
                  </c15:dlblFieldTable>
                  <c15:showDataLabelsRange val="0"/>
                </c:ext>
                <c:ext xmlns:c16="http://schemas.microsoft.com/office/drawing/2014/chart" uri="{C3380CC4-5D6E-409C-BE32-E72D297353CC}">
                  <c16:uniqueId val="{00000002-EF1B-4DEF-88B7-0AB523AFC625}"/>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{1C575CD5-8B1E-4E56-8CCC-5796FE1ADEFE}</c15:txfldGUID>
                      <c15:f>Diagramm!$I$49</c15:f>
                      <c15:dlblFieldTableCache>
                        <c:ptCount val="1"/>
                      </c15:dlblFieldTableCache>
                    </c15:dlblFTEntry>
                  </c15:dlblFieldTable>
                  <c15:showDataLabelsRange val="0"/>
                </c:ext>
                <c:ext xmlns:c16="http://schemas.microsoft.com/office/drawing/2014/chart" uri="{C3380CC4-5D6E-409C-BE32-E72D297353CC}">
                  <c16:uniqueId val="{00000003-EF1B-4DEF-88B7-0AB523AFC625}"/>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{B0673007-1B4E-4CC6-8497-2FA7464A68C1}</c15:txfldGUID>
                      <c15:f>Diagramm!$I$50</c15:f>
                      <c15:dlblFieldTableCache>
                        <c:ptCount val="1"/>
                      </c15:dlblFieldTableCache>
                    </c15:dlblFTEntry>
                  </c15:dlblFieldTable>
                  <c15:showDataLabelsRange val="0"/>
                </c:ext>
                <c:ext xmlns:c16="http://schemas.microsoft.com/office/drawing/2014/chart" uri="{C3380CC4-5D6E-409C-BE32-E72D297353CC}">
                  <c16:uniqueId val="{00000004-EF1B-4DEF-88B7-0AB523AFC625}"/>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{AFC7B646-4B63-457A-A82E-016AFF4EC835}</c15:txfldGUID>
                      <c15:f>Diagramm!$I$51</c15:f>
                      <c15:dlblFieldTableCache>
                        <c:ptCount val="1"/>
                      </c15:dlblFieldTableCache>
                    </c15:dlblFTEntry>
                  </c15:dlblFieldTable>
                  <c15:showDataLabelsRange val="0"/>
                </c:ext>
                <c:ext xmlns:c16="http://schemas.microsoft.com/office/drawing/2014/chart" uri="{C3380CC4-5D6E-409C-BE32-E72D297353CC}">
                  <c16:uniqueId val="{00000005-EF1B-4DEF-88B7-0AB523AFC625}"/>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{8BAB35A9-3745-4532-B227-FEE4BD42ABFB}</c15:txfldGUID>
                      <c15:f>Diagramm!$I$52</c15:f>
                      <c15:dlblFieldTableCache>
                        <c:ptCount val="1"/>
                      </c15:dlblFieldTableCache>
                    </c15:dlblFTEntry>
                  </c15:dlblFieldTable>
                  <c15:showDataLabelsRange val="0"/>
                </c:ext>
                <c:ext xmlns:c16="http://schemas.microsoft.com/office/drawing/2014/chart" uri="{C3380CC4-5D6E-409C-BE32-E72D297353CC}">
                  <c16:uniqueId val="{00000006-EF1B-4DEF-88B7-0AB523AFC625}"/>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{BA4F3A98-C790-4664-A9F4-1F167E23C50D}</c15:txfldGUID>
                      <c15:f>Diagramm!$I$53</c15:f>
                      <c15:dlblFieldTableCache>
                        <c:ptCount val="1"/>
                      </c15:dlblFieldTableCache>
                    </c15:dlblFTEntry>
                  </c15:dlblFieldTable>
                  <c15:showDataLabelsRange val="0"/>
                </c:ext>
                <c:ext xmlns:c16="http://schemas.microsoft.com/office/drawing/2014/chart" uri="{C3380CC4-5D6E-409C-BE32-E72D297353CC}">
                  <c16:uniqueId val="{00000007-EF1B-4DEF-88B7-0AB523AFC625}"/>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{DA06762C-50FF-4224-8D2D-C9C969786EE4}</c15:txfldGUID>
                      <c15:f>Diagramm!$I$54</c15:f>
                      <c15:dlblFieldTableCache>
                        <c:ptCount val="1"/>
                      </c15:dlblFieldTableCache>
                    </c15:dlblFTEntry>
                  </c15:dlblFieldTable>
                  <c15:showDataLabelsRange val="0"/>
                </c:ext>
                <c:ext xmlns:c16="http://schemas.microsoft.com/office/drawing/2014/chart" uri="{C3380CC4-5D6E-409C-BE32-E72D297353CC}">
                  <c16:uniqueId val="{00000008-EF1B-4DEF-88B7-0AB523AFC625}"/>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{C4157749-E4BB-4EE2-AC8B-5B9718221E6A}</c15:txfldGUID>
                      <c15:f>Diagramm!$I$55</c15:f>
                      <c15:dlblFieldTableCache>
                        <c:ptCount val="1"/>
                      </c15:dlblFieldTableCache>
                    </c15:dlblFTEntry>
                  </c15:dlblFieldTable>
                  <c15:showDataLabelsRange val="0"/>
                </c:ext>
                <c:ext xmlns:c16="http://schemas.microsoft.com/office/drawing/2014/chart" uri="{C3380CC4-5D6E-409C-BE32-E72D297353CC}">
                  <c16:uniqueId val="{00000009-EF1B-4DEF-88B7-0AB523AFC625}"/>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{7A2902C7-7E55-4941-B0F6-BFC7EB2442E0}</c15:txfldGUID>
                      <c15:f>Diagramm!$I$56</c15:f>
                      <c15:dlblFieldTableCache>
                        <c:ptCount val="1"/>
                      </c15:dlblFieldTableCache>
                    </c15:dlblFTEntry>
                  </c15:dlblFieldTable>
                  <c15:showDataLabelsRange val="0"/>
                </c:ext>
                <c:ext xmlns:c16="http://schemas.microsoft.com/office/drawing/2014/chart" uri="{C3380CC4-5D6E-409C-BE32-E72D297353CC}">
                  <c16:uniqueId val="{0000000A-EF1B-4DEF-88B7-0AB523AFC625}"/>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{DEDBAE8B-56EC-425C-9DA6-CF710831E200}</c15:txfldGUID>
                      <c15:f>Diagramm!$I$57</c15:f>
                      <c15:dlblFieldTableCache>
                        <c:ptCount val="1"/>
                      </c15:dlblFieldTableCache>
                    </c15:dlblFTEntry>
                  </c15:dlblFieldTable>
                  <c15:showDataLabelsRange val="0"/>
                </c:ext>
                <c:ext xmlns:c16="http://schemas.microsoft.com/office/drawing/2014/chart" uri="{C3380CC4-5D6E-409C-BE32-E72D297353CC}">
                  <c16:uniqueId val="{0000000B-EF1B-4DEF-88B7-0AB523AFC625}"/>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{53DCBFE6-AE32-4556-BC45-8C371EBD4069}</c15:txfldGUID>
                      <c15:f>Diagramm!$I$58</c15:f>
                      <c15:dlblFieldTableCache>
                        <c:ptCount val="1"/>
                      </c15:dlblFieldTableCache>
                    </c15:dlblFTEntry>
                  </c15:dlblFieldTable>
                  <c15:showDataLabelsRange val="0"/>
                </c:ext>
                <c:ext xmlns:c16="http://schemas.microsoft.com/office/drawing/2014/chart" uri="{C3380CC4-5D6E-409C-BE32-E72D297353CC}">
                  <c16:uniqueId val="{0000000C-EF1B-4DEF-88B7-0AB523AFC625}"/>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{92681648-A7AF-426B-96EB-72B31DB4F062}</c15:txfldGUID>
                      <c15:f>Diagramm!$I$59</c15:f>
                      <c15:dlblFieldTableCache>
                        <c:ptCount val="1"/>
                      </c15:dlblFieldTableCache>
                    </c15:dlblFTEntry>
                  </c15:dlblFieldTable>
                  <c15:showDataLabelsRange val="0"/>
                </c:ext>
                <c:ext xmlns:c16="http://schemas.microsoft.com/office/drawing/2014/chart" uri="{C3380CC4-5D6E-409C-BE32-E72D297353CC}">
                  <c16:uniqueId val="{0000000D-EF1B-4DEF-88B7-0AB523AFC625}"/>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{19B1F840-04D2-4A6B-88B1-2CEF96410199}</c15:txfldGUID>
                      <c15:f>Diagramm!$I$60</c15:f>
                      <c15:dlblFieldTableCache>
                        <c:ptCount val="1"/>
                      </c15:dlblFieldTableCache>
                    </c15:dlblFTEntry>
                  </c15:dlblFieldTable>
                  <c15:showDataLabelsRange val="0"/>
                </c:ext>
                <c:ext xmlns:c16="http://schemas.microsoft.com/office/drawing/2014/chart" uri="{C3380CC4-5D6E-409C-BE32-E72D297353CC}">
                  <c16:uniqueId val="{0000000E-EF1B-4DEF-88B7-0AB523AFC625}"/>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{D400ECA8-451E-4F7F-A1DA-7BEE6DA5F6C5}</c15:txfldGUID>
                      <c15:f>Diagramm!$I$61</c15:f>
                      <c15:dlblFieldTableCache>
                        <c:ptCount val="1"/>
                      </c15:dlblFieldTableCache>
                    </c15:dlblFTEntry>
                  </c15:dlblFieldTable>
                  <c15:showDataLabelsRange val="0"/>
                </c:ext>
                <c:ext xmlns:c16="http://schemas.microsoft.com/office/drawing/2014/chart" uri="{C3380CC4-5D6E-409C-BE32-E72D297353CC}">
                  <c16:uniqueId val="{0000000F-EF1B-4DEF-88B7-0AB523AFC625}"/>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{A11B4863-DCA0-4C16-A701-BAF79B1DC9A9}</c15:txfldGUID>
                      <c15:f>Diagramm!$I$62</c15:f>
                      <c15:dlblFieldTableCache>
                        <c:ptCount val="1"/>
                      </c15:dlblFieldTableCache>
                    </c15:dlblFTEntry>
                  </c15:dlblFieldTable>
                  <c15:showDataLabelsRange val="0"/>
                </c:ext>
                <c:ext xmlns:c16="http://schemas.microsoft.com/office/drawing/2014/chart" uri="{C3380CC4-5D6E-409C-BE32-E72D297353CC}">
                  <c16:uniqueId val="{00000010-EF1B-4DEF-88B7-0AB523AFC625}"/>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{AF10916F-8B20-40C3-A969-34A3BE81C7D9}</c15:txfldGUID>
                      <c15:f>Diagramm!$I$63</c15:f>
                      <c15:dlblFieldTableCache>
                        <c:ptCount val="1"/>
                      </c15:dlblFieldTableCache>
                    </c15:dlblFTEntry>
                  </c15:dlblFieldTable>
                  <c15:showDataLabelsRange val="0"/>
                </c:ext>
                <c:ext xmlns:c16="http://schemas.microsoft.com/office/drawing/2014/chart" uri="{C3380CC4-5D6E-409C-BE32-E72D297353CC}">
                  <c16:uniqueId val="{00000011-EF1B-4DEF-88B7-0AB523AFC625}"/>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{977AE0E5-7E71-4631-B681-E9F3C44A260B}</c15:txfldGUID>
                      <c15:f>Diagramm!$I$64</c15:f>
                      <c15:dlblFieldTableCache>
                        <c:ptCount val="1"/>
                      </c15:dlblFieldTableCache>
                    </c15:dlblFTEntry>
                  </c15:dlblFieldTable>
                  <c15:showDataLabelsRange val="0"/>
                </c:ext>
                <c:ext xmlns:c16="http://schemas.microsoft.com/office/drawing/2014/chart" uri="{C3380CC4-5D6E-409C-BE32-E72D297353CC}">
                  <c16:uniqueId val="{00000012-EF1B-4DEF-88B7-0AB523AFC625}"/>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{1B99E444-7342-4D1D-B4B7-566DC207D995}</c15:txfldGUID>
                      <c15:f>Diagramm!$I$65</c15:f>
                      <c15:dlblFieldTableCache>
                        <c:ptCount val="1"/>
                      </c15:dlblFieldTableCache>
                    </c15:dlblFTEntry>
                  </c15:dlblFieldTable>
                  <c15:showDataLabelsRange val="0"/>
                </c:ext>
                <c:ext xmlns:c16="http://schemas.microsoft.com/office/drawing/2014/chart" uri="{C3380CC4-5D6E-409C-BE32-E72D297353CC}">
                  <c16:uniqueId val="{00000013-EF1B-4DEF-88B7-0AB523AFC625}"/>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{5BCB1DEA-3E26-436F-A0EC-701C0F259E56}</c15:txfldGUID>
                      <c15:f>Diagramm!$I$66</c15:f>
                      <c15:dlblFieldTableCache>
                        <c:ptCount val="1"/>
                      </c15:dlblFieldTableCache>
                    </c15:dlblFTEntry>
                  </c15:dlblFieldTable>
                  <c15:showDataLabelsRange val="0"/>
                </c:ext>
                <c:ext xmlns:c16="http://schemas.microsoft.com/office/drawing/2014/chart" uri="{C3380CC4-5D6E-409C-BE32-E72D297353CC}">
                  <c16:uniqueId val="{00000014-EF1B-4DEF-88B7-0AB523AFC625}"/>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{D45E9E63-E1F5-4CDF-A9F6-8873B7F743A0}</c15:txfldGUID>
                      <c15:f>Diagramm!$I$67</c15:f>
                      <c15:dlblFieldTableCache>
                        <c:ptCount val="1"/>
                      </c15:dlblFieldTableCache>
                    </c15:dlblFTEntry>
                  </c15:dlblFieldTable>
                  <c15:showDataLabelsRange val="0"/>
                </c:ext>
                <c:ext xmlns:c16="http://schemas.microsoft.com/office/drawing/2014/chart" uri="{C3380CC4-5D6E-409C-BE32-E72D297353CC}">
                  <c16:uniqueId val="{00000015-EF1B-4DEF-88B7-0AB523AFC62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F1B-4DEF-88B7-0AB523AFC625}"/>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{E7CDE15D-D1EE-4282-82EB-1DB1CAE671F1}</c15:txfldGUID>
                      <c15:f>Diagramm!$K$46</c15:f>
                      <c15:dlblFieldTableCache>
                        <c:ptCount val="1"/>
                      </c15:dlblFieldTableCache>
                    </c15:dlblFTEntry>
                  </c15:dlblFieldTable>
                  <c15:showDataLabelsRange val="0"/>
                </c:ext>
                <c:ext xmlns:c16="http://schemas.microsoft.com/office/drawing/2014/chart" uri="{C3380CC4-5D6E-409C-BE32-E72D297353CC}">
                  <c16:uniqueId val="{00000017-EF1B-4DEF-88B7-0AB523AFC625}"/>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{B828242C-8FAE-4499-8DE7-18B755F4058C}</c15:txfldGUID>
                      <c15:f>Diagramm!$K$47</c15:f>
                      <c15:dlblFieldTableCache>
                        <c:ptCount val="1"/>
                      </c15:dlblFieldTableCache>
                    </c15:dlblFTEntry>
                  </c15:dlblFieldTable>
                  <c15:showDataLabelsRange val="0"/>
                </c:ext>
                <c:ext xmlns:c16="http://schemas.microsoft.com/office/drawing/2014/chart" uri="{C3380CC4-5D6E-409C-BE32-E72D297353CC}">
                  <c16:uniqueId val="{00000018-EF1B-4DEF-88B7-0AB523AFC625}"/>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{D4BFC85E-D3E8-467C-9BD5-200F165FF4FD}</c15:txfldGUID>
                      <c15:f>Diagramm!$K$48</c15:f>
                      <c15:dlblFieldTableCache>
                        <c:ptCount val="1"/>
                      </c15:dlblFieldTableCache>
                    </c15:dlblFTEntry>
                  </c15:dlblFieldTable>
                  <c15:showDataLabelsRange val="0"/>
                </c:ext>
                <c:ext xmlns:c16="http://schemas.microsoft.com/office/drawing/2014/chart" uri="{C3380CC4-5D6E-409C-BE32-E72D297353CC}">
                  <c16:uniqueId val="{00000019-EF1B-4DEF-88B7-0AB523AFC625}"/>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{7435BE6A-A0DA-4FFC-BC3F-0130E71B00A1}</c15:txfldGUID>
                      <c15:f>Diagramm!$K$49</c15:f>
                      <c15:dlblFieldTableCache>
                        <c:ptCount val="1"/>
                      </c15:dlblFieldTableCache>
                    </c15:dlblFTEntry>
                  </c15:dlblFieldTable>
                  <c15:showDataLabelsRange val="0"/>
                </c:ext>
                <c:ext xmlns:c16="http://schemas.microsoft.com/office/drawing/2014/chart" uri="{C3380CC4-5D6E-409C-BE32-E72D297353CC}">
                  <c16:uniqueId val="{0000001A-EF1B-4DEF-88B7-0AB523AFC625}"/>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{13951069-DEA4-4A6A-B9C9-85C0DFFBC994}</c15:txfldGUID>
                      <c15:f>Diagramm!$K$50</c15:f>
                      <c15:dlblFieldTableCache>
                        <c:ptCount val="1"/>
                      </c15:dlblFieldTableCache>
                    </c15:dlblFTEntry>
                  </c15:dlblFieldTable>
                  <c15:showDataLabelsRange val="0"/>
                </c:ext>
                <c:ext xmlns:c16="http://schemas.microsoft.com/office/drawing/2014/chart" uri="{C3380CC4-5D6E-409C-BE32-E72D297353CC}">
                  <c16:uniqueId val="{0000001B-EF1B-4DEF-88B7-0AB523AFC625}"/>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{76DF709C-95C0-4F5B-81E9-EBA4F40FC961}</c15:txfldGUID>
                      <c15:f>Diagramm!$K$51</c15:f>
                      <c15:dlblFieldTableCache>
                        <c:ptCount val="1"/>
                      </c15:dlblFieldTableCache>
                    </c15:dlblFTEntry>
                  </c15:dlblFieldTable>
                  <c15:showDataLabelsRange val="0"/>
                </c:ext>
                <c:ext xmlns:c16="http://schemas.microsoft.com/office/drawing/2014/chart" uri="{C3380CC4-5D6E-409C-BE32-E72D297353CC}">
                  <c16:uniqueId val="{0000001C-EF1B-4DEF-88B7-0AB523AFC625}"/>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{3F2CD911-F393-41C0-8F22-D5B79B388585}</c15:txfldGUID>
                      <c15:f>Diagramm!$K$52</c15:f>
                      <c15:dlblFieldTableCache>
                        <c:ptCount val="1"/>
                      </c15:dlblFieldTableCache>
                    </c15:dlblFTEntry>
                  </c15:dlblFieldTable>
                  <c15:showDataLabelsRange val="0"/>
                </c:ext>
                <c:ext xmlns:c16="http://schemas.microsoft.com/office/drawing/2014/chart" uri="{C3380CC4-5D6E-409C-BE32-E72D297353CC}">
                  <c16:uniqueId val="{0000001D-EF1B-4DEF-88B7-0AB523AFC625}"/>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{4F020CB9-06C8-400A-A96D-C7C379DC99C7}</c15:txfldGUID>
                      <c15:f>Diagramm!$K$53</c15:f>
                      <c15:dlblFieldTableCache>
                        <c:ptCount val="1"/>
                      </c15:dlblFieldTableCache>
                    </c15:dlblFTEntry>
                  </c15:dlblFieldTable>
                  <c15:showDataLabelsRange val="0"/>
                </c:ext>
                <c:ext xmlns:c16="http://schemas.microsoft.com/office/drawing/2014/chart" uri="{C3380CC4-5D6E-409C-BE32-E72D297353CC}">
                  <c16:uniqueId val="{0000001E-EF1B-4DEF-88B7-0AB523AFC625}"/>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{C8DE68AE-1BD1-4631-841F-E14F866464AF}</c15:txfldGUID>
                      <c15:f>Diagramm!$K$54</c15:f>
                      <c15:dlblFieldTableCache>
                        <c:ptCount val="1"/>
                      </c15:dlblFieldTableCache>
                    </c15:dlblFTEntry>
                  </c15:dlblFieldTable>
                  <c15:showDataLabelsRange val="0"/>
                </c:ext>
                <c:ext xmlns:c16="http://schemas.microsoft.com/office/drawing/2014/chart" uri="{C3380CC4-5D6E-409C-BE32-E72D297353CC}">
                  <c16:uniqueId val="{0000001F-EF1B-4DEF-88B7-0AB523AFC625}"/>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{0153AEEB-EDE7-49A6-9838-A8E9C3049157}</c15:txfldGUID>
                      <c15:f>Diagramm!$K$55</c15:f>
                      <c15:dlblFieldTableCache>
                        <c:ptCount val="1"/>
                      </c15:dlblFieldTableCache>
                    </c15:dlblFTEntry>
                  </c15:dlblFieldTable>
                  <c15:showDataLabelsRange val="0"/>
                </c:ext>
                <c:ext xmlns:c16="http://schemas.microsoft.com/office/drawing/2014/chart" uri="{C3380CC4-5D6E-409C-BE32-E72D297353CC}">
                  <c16:uniqueId val="{00000020-EF1B-4DEF-88B7-0AB523AFC625}"/>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{127A1A30-E752-43A6-A59F-211259C558FF}</c15:txfldGUID>
                      <c15:f>Diagramm!$K$56</c15:f>
                      <c15:dlblFieldTableCache>
                        <c:ptCount val="1"/>
                      </c15:dlblFieldTableCache>
                    </c15:dlblFTEntry>
                  </c15:dlblFieldTable>
                  <c15:showDataLabelsRange val="0"/>
                </c:ext>
                <c:ext xmlns:c16="http://schemas.microsoft.com/office/drawing/2014/chart" uri="{C3380CC4-5D6E-409C-BE32-E72D297353CC}">
                  <c16:uniqueId val="{00000021-EF1B-4DEF-88B7-0AB523AFC625}"/>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{D01B6A66-0673-42BA-AFBC-87D957B9D334}</c15:txfldGUID>
                      <c15:f>Diagramm!$K$57</c15:f>
                      <c15:dlblFieldTableCache>
                        <c:ptCount val="1"/>
                      </c15:dlblFieldTableCache>
                    </c15:dlblFTEntry>
                  </c15:dlblFieldTable>
                  <c15:showDataLabelsRange val="0"/>
                </c:ext>
                <c:ext xmlns:c16="http://schemas.microsoft.com/office/drawing/2014/chart" uri="{C3380CC4-5D6E-409C-BE32-E72D297353CC}">
                  <c16:uniqueId val="{00000022-EF1B-4DEF-88B7-0AB523AFC625}"/>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{58D7F8A8-1FB3-46B6-A02D-7BD8A418D074}</c15:txfldGUID>
                      <c15:f>Diagramm!$K$58</c15:f>
                      <c15:dlblFieldTableCache>
                        <c:ptCount val="1"/>
                      </c15:dlblFieldTableCache>
                    </c15:dlblFTEntry>
                  </c15:dlblFieldTable>
                  <c15:showDataLabelsRange val="0"/>
                </c:ext>
                <c:ext xmlns:c16="http://schemas.microsoft.com/office/drawing/2014/chart" uri="{C3380CC4-5D6E-409C-BE32-E72D297353CC}">
                  <c16:uniqueId val="{00000023-EF1B-4DEF-88B7-0AB523AFC625}"/>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{2BCC18DE-87CC-4BCE-B90B-5EECA74F08D5}</c15:txfldGUID>
                      <c15:f>Diagramm!$K$59</c15:f>
                      <c15:dlblFieldTableCache>
                        <c:ptCount val="1"/>
                      </c15:dlblFieldTableCache>
                    </c15:dlblFTEntry>
                  </c15:dlblFieldTable>
                  <c15:showDataLabelsRange val="0"/>
                </c:ext>
                <c:ext xmlns:c16="http://schemas.microsoft.com/office/drawing/2014/chart" uri="{C3380CC4-5D6E-409C-BE32-E72D297353CC}">
                  <c16:uniqueId val="{00000024-EF1B-4DEF-88B7-0AB523AFC625}"/>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{B70E7B0D-2FF8-4702-950A-CD37F2FDD7DA}</c15:txfldGUID>
                      <c15:f>Diagramm!$K$60</c15:f>
                      <c15:dlblFieldTableCache>
                        <c:ptCount val="1"/>
                      </c15:dlblFieldTableCache>
                    </c15:dlblFTEntry>
                  </c15:dlblFieldTable>
                  <c15:showDataLabelsRange val="0"/>
                </c:ext>
                <c:ext xmlns:c16="http://schemas.microsoft.com/office/drawing/2014/chart" uri="{C3380CC4-5D6E-409C-BE32-E72D297353CC}">
                  <c16:uniqueId val="{00000025-EF1B-4DEF-88B7-0AB523AFC625}"/>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{2EFB69EE-6FD0-44DA-9B6A-0E4E870A1837}</c15:txfldGUID>
                      <c15:f>Diagramm!$K$61</c15:f>
                      <c15:dlblFieldTableCache>
                        <c:ptCount val="1"/>
                      </c15:dlblFieldTableCache>
                    </c15:dlblFTEntry>
                  </c15:dlblFieldTable>
                  <c15:showDataLabelsRange val="0"/>
                </c:ext>
                <c:ext xmlns:c16="http://schemas.microsoft.com/office/drawing/2014/chart" uri="{C3380CC4-5D6E-409C-BE32-E72D297353CC}">
                  <c16:uniqueId val="{00000026-EF1B-4DEF-88B7-0AB523AFC625}"/>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{67D5BCCC-CCD8-4D4C-8EC0-01C21589FE06}</c15:txfldGUID>
                      <c15:f>Diagramm!$K$62</c15:f>
                      <c15:dlblFieldTableCache>
                        <c:ptCount val="1"/>
                      </c15:dlblFieldTableCache>
                    </c15:dlblFTEntry>
                  </c15:dlblFieldTable>
                  <c15:showDataLabelsRange val="0"/>
                </c:ext>
                <c:ext xmlns:c16="http://schemas.microsoft.com/office/drawing/2014/chart" uri="{C3380CC4-5D6E-409C-BE32-E72D297353CC}">
                  <c16:uniqueId val="{00000027-EF1B-4DEF-88B7-0AB523AFC625}"/>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{D825C3CD-AFD3-4DD5-A810-87E1D50BDBA7}</c15:txfldGUID>
                      <c15:f>Diagramm!$K$63</c15:f>
                      <c15:dlblFieldTableCache>
                        <c:ptCount val="1"/>
                      </c15:dlblFieldTableCache>
                    </c15:dlblFTEntry>
                  </c15:dlblFieldTable>
                  <c15:showDataLabelsRange val="0"/>
                </c:ext>
                <c:ext xmlns:c16="http://schemas.microsoft.com/office/drawing/2014/chart" uri="{C3380CC4-5D6E-409C-BE32-E72D297353CC}">
                  <c16:uniqueId val="{00000028-EF1B-4DEF-88B7-0AB523AFC625}"/>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{0E5F1125-E615-46C8-AA60-59068F2E0B5D}</c15:txfldGUID>
                      <c15:f>Diagramm!$K$64</c15:f>
                      <c15:dlblFieldTableCache>
                        <c:ptCount val="1"/>
                      </c15:dlblFieldTableCache>
                    </c15:dlblFTEntry>
                  </c15:dlblFieldTable>
                  <c15:showDataLabelsRange val="0"/>
                </c:ext>
                <c:ext xmlns:c16="http://schemas.microsoft.com/office/drawing/2014/chart" uri="{C3380CC4-5D6E-409C-BE32-E72D297353CC}">
                  <c16:uniqueId val="{00000029-EF1B-4DEF-88B7-0AB523AFC625}"/>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{ADEAA1E9-7473-4C89-885F-5391C1FFFAE6}</c15:txfldGUID>
                      <c15:f>Diagramm!$K$65</c15:f>
                      <c15:dlblFieldTableCache>
                        <c:ptCount val="1"/>
                      </c15:dlblFieldTableCache>
                    </c15:dlblFTEntry>
                  </c15:dlblFieldTable>
                  <c15:showDataLabelsRange val="0"/>
                </c:ext>
                <c:ext xmlns:c16="http://schemas.microsoft.com/office/drawing/2014/chart" uri="{C3380CC4-5D6E-409C-BE32-E72D297353CC}">
                  <c16:uniqueId val="{0000002A-EF1B-4DEF-88B7-0AB523AFC625}"/>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{B22AEC13-953C-440A-8259-33D141494CAA}</c15:txfldGUID>
                      <c15:f>Diagramm!$K$66</c15:f>
                      <c15:dlblFieldTableCache>
                        <c:ptCount val="1"/>
                      </c15:dlblFieldTableCache>
                    </c15:dlblFTEntry>
                  </c15:dlblFieldTable>
                  <c15:showDataLabelsRange val="0"/>
                </c:ext>
                <c:ext xmlns:c16="http://schemas.microsoft.com/office/drawing/2014/chart" uri="{C3380CC4-5D6E-409C-BE32-E72D297353CC}">
                  <c16:uniqueId val="{0000002B-EF1B-4DEF-88B7-0AB523AFC625}"/>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{D33F1B2E-E429-4607-8F78-33626EF57EEE}</c15:txfldGUID>
                      <c15:f>Diagramm!$K$67</c15:f>
                      <c15:dlblFieldTableCache>
                        <c:ptCount val="1"/>
                      </c15:dlblFieldTableCache>
                    </c15:dlblFTEntry>
                  </c15:dlblFieldTable>
                  <c15:showDataLabelsRange val="0"/>
                </c:ext>
                <c:ext xmlns:c16="http://schemas.microsoft.com/office/drawing/2014/chart" uri="{C3380CC4-5D6E-409C-BE32-E72D297353CC}">
                  <c16:uniqueId val="{0000002C-EF1B-4DEF-88B7-0AB523AFC62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F1B-4DEF-88B7-0AB523AFC625}"/>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{71C7F11C-87BC-4E9B-8001-6C2174A038D5}</c15:txfldGUID>
                      <c15:f>Diagramm!$J$46</c15:f>
                      <c15:dlblFieldTableCache>
                        <c:ptCount val="1"/>
                      </c15:dlblFieldTableCache>
                    </c15:dlblFTEntry>
                  </c15:dlblFieldTable>
                  <c15:showDataLabelsRange val="0"/>
                </c:ext>
                <c:ext xmlns:c16="http://schemas.microsoft.com/office/drawing/2014/chart" uri="{C3380CC4-5D6E-409C-BE32-E72D297353CC}">
                  <c16:uniqueId val="{0000002E-EF1B-4DEF-88B7-0AB523AFC625}"/>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{781CA3DB-798C-4072-8987-1C5B972472B8}</c15:txfldGUID>
                      <c15:f>Diagramm!$J$47</c15:f>
                      <c15:dlblFieldTableCache>
                        <c:ptCount val="1"/>
                      </c15:dlblFieldTableCache>
                    </c15:dlblFTEntry>
                  </c15:dlblFieldTable>
                  <c15:showDataLabelsRange val="0"/>
                </c:ext>
                <c:ext xmlns:c16="http://schemas.microsoft.com/office/drawing/2014/chart" uri="{C3380CC4-5D6E-409C-BE32-E72D297353CC}">
                  <c16:uniqueId val="{0000002F-EF1B-4DEF-88B7-0AB523AFC625}"/>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{9994241D-CB01-431A-853F-5AB2F2FD48A3}</c15:txfldGUID>
                      <c15:f>Diagramm!$J$48</c15:f>
                      <c15:dlblFieldTableCache>
                        <c:ptCount val="1"/>
                      </c15:dlblFieldTableCache>
                    </c15:dlblFTEntry>
                  </c15:dlblFieldTable>
                  <c15:showDataLabelsRange val="0"/>
                </c:ext>
                <c:ext xmlns:c16="http://schemas.microsoft.com/office/drawing/2014/chart" uri="{C3380CC4-5D6E-409C-BE32-E72D297353CC}">
                  <c16:uniqueId val="{00000030-EF1B-4DEF-88B7-0AB523AFC625}"/>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{60A3CD1E-A094-47B0-81B1-6EAFBB589509}</c15:txfldGUID>
                      <c15:f>Diagramm!$J$49</c15:f>
                      <c15:dlblFieldTableCache>
                        <c:ptCount val="1"/>
                      </c15:dlblFieldTableCache>
                    </c15:dlblFTEntry>
                  </c15:dlblFieldTable>
                  <c15:showDataLabelsRange val="0"/>
                </c:ext>
                <c:ext xmlns:c16="http://schemas.microsoft.com/office/drawing/2014/chart" uri="{C3380CC4-5D6E-409C-BE32-E72D297353CC}">
                  <c16:uniqueId val="{00000031-EF1B-4DEF-88B7-0AB523AFC625}"/>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{815D3B38-F671-4A87-93B0-C9E8C11CD6B6}</c15:txfldGUID>
                      <c15:f>Diagramm!$J$50</c15:f>
                      <c15:dlblFieldTableCache>
                        <c:ptCount val="1"/>
                      </c15:dlblFieldTableCache>
                    </c15:dlblFTEntry>
                  </c15:dlblFieldTable>
                  <c15:showDataLabelsRange val="0"/>
                </c:ext>
                <c:ext xmlns:c16="http://schemas.microsoft.com/office/drawing/2014/chart" uri="{C3380CC4-5D6E-409C-BE32-E72D297353CC}">
                  <c16:uniqueId val="{00000032-EF1B-4DEF-88B7-0AB523AFC625}"/>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{E0B42F37-6860-4A2D-AB5C-26BA315AD8BE}</c15:txfldGUID>
                      <c15:f>Diagramm!$J$51</c15:f>
                      <c15:dlblFieldTableCache>
                        <c:ptCount val="1"/>
                      </c15:dlblFieldTableCache>
                    </c15:dlblFTEntry>
                  </c15:dlblFieldTable>
                  <c15:showDataLabelsRange val="0"/>
                </c:ext>
                <c:ext xmlns:c16="http://schemas.microsoft.com/office/drawing/2014/chart" uri="{C3380CC4-5D6E-409C-BE32-E72D297353CC}">
                  <c16:uniqueId val="{00000033-EF1B-4DEF-88B7-0AB523AFC625}"/>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{D27E77F3-32F0-47D1-8265-C9B9BE6508BE}</c15:txfldGUID>
                      <c15:f>Diagramm!$J$52</c15:f>
                      <c15:dlblFieldTableCache>
                        <c:ptCount val="1"/>
                      </c15:dlblFieldTableCache>
                    </c15:dlblFTEntry>
                  </c15:dlblFieldTable>
                  <c15:showDataLabelsRange val="0"/>
                </c:ext>
                <c:ext xmlns:c16="http://schemas.microsoft.com/office/drawing/2014/chart" uri="{C3380CC4-5D6E-409C-BE32-E72D297353CC}">
                  <c16:uniqueId val="{00000034-EF1B-4DEF-88B7-0AB523AFC625}"/>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{BD020A86-D0EA-48F7-99C2-B42A2F2E1369}</c15:txfldGUID>
                      <c15:f>Diagramm!$J$53</c15:f>
                      <c15:dlblFieldTableCache>
                        <c:ptCount val="1"/>
                      </c15:dlblFieldTableCache>
                    </c15:dlblFTEntry>
                  </c15:dlblFieldTable>
                  <c15:showDataLabelsRange val="0"/>
                </c:ext>
                <c:ext xmlns:c16="http://schemas.microsoft.com/office/drawing/2014/chart" uri="{C3380CC4-5D6E-409C-BE32-E72D297353CC}">
                  <c16:uniqueId val="{00000035-EF1B-4DEF-88B7-0AB523AFC625}"/>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{2843CB67-B6A5-417A-9E9D-7DBC9D1F0587}</c15:txfldGUID>
                      <c15:f>Diagramm!$J$54</c15:f>
                      <c15:dlblFieldTableCache>
                        <c:ptCount val="1"/>
                      </c15:dlblFieldTableCache>
                    </c15:dlblFTEntry>
                  </c15:dlblFieldTable>
                  <c15:showDataLabelsRange val="0"/>
                </c:ext>
                <c:ext xmlns:c16="http://schemas.microsoft.com/office/drawing/2014/chart" uri="{C3380CC4-5D6E-409C-BE32-E72D297353CC}">
                  <c16:uniqueId val="{00000036-EF1B-4DEF-88B7-0AB523AFC625}"/>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{B1622FC6-6FD0-43BB-902D-E2520772E8F6}</c15:txfldGUID>
                      <c15:f>Diagramm!$J$55</c15:f>
                      <c15:dlblFieldTableCache>
                        <c:ptCount val="1"/>
                      </c15:dlblFieldTableCache>
                    </c15:dlblFTEntry>
                  </c15:dlblFieldTable>
                  <c15:showDataLabelsRange val="0"/>
                </c:ext>
                <c:ext xmlns:c16="http://schemas.microsoft.com/office/drawing/2014/chart" uri="{C3380CC4-5D6E-409C-BE32-E72D297353CC}">
                  <c16:uniqueId val="{00000037-EF1B-4DEF-88B7-0AB523AFC625}"/>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{BB38B3DB-B768-4804-82EF-7A6265D05826}</c15:txfldGUID>
                      <c15:f>Diagramm!$J$56</c15:f>
                      <c15:dlblFieldTableCache>
                        <c:ptCount val="1"/>
                      </c15:dlblFieldTableCache>
                    </c15:dlblFTEntry>
                  </c15:dlblFieldTable>
                  <c15:showDataLabelsRange val="0"/>
                </c:ext>
                <c:ext xmlns:c16="http://schemas.microsoft.com/office/drawing/2014/chart" uri="{C3380CC4-5D6E-409C-BE32-E72D297353CC}">
                  <c16:uniqueId val="{00000038-EF1B-4DEF-88B7-0AB523AFC625}"/>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{5D48A8FA-54F4-4832-B58A-C93F979A481B}</c15:txfldGUID>
                      <c15:f>Diagramm!$J$57</c15:f>
                      <c15:dlblFieldTableCache>
                        <c:ptCount val="1"/>
                      </c15:dlblFieldTableCache>
                    </c15:dlblFTEntry>
                  </c15:dlblFieldTable>
                  <c15:showDataLabelsRange val="0"/>
                </c:ext>
                <c:ext xmlns:c16="http://schemas.microsoft.com/office/drawing/2014/chart" uri="{C3380CC4-5D6E-409C-BE32-E72D297353CC}">
                  <c16:uniqueId val="{00000039-EF1B-4DEF-88B7-0AB523AFC625}"/>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{AB9F18B5-7CE8-4C5B-AD30-854369B5EF99}</c15:txfldGUID>
                      <c15:f>Diagramm!$J$58</c15:f>
                      <c15:dlblFieldTableCache>
                        <c:ptCount val="1"/>
                      </c15:dlblFieldTableCache>
                    </c15:dlblFTEntry>
                  </c15:dlblFieldTable>
                  <c15:showDataLabelsRange val="0"/>
                </c:ext>
                <c:ext xmlns:c16="http://schemas.microsoft.com/office/drawing/2014/chart" uri="{C3380CC4-5D6E-409C-BE32-E72D297353CC}">
                  <c16:uniqueId val="{0000003A-EF1B-4DEF-88B7-0AB523AFC625}"/>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{9D6569BA-3C83-4341-8F5F-07679D17B1D3}</c15:txfldGUID>
                      <c15:f>Diagramm!$J$59</c15:f>
                      <c15:dlblFieldTableCache>
                        <c:ptCount val="1"/>
                      </c15:dlblFieldTableCache>
                    </c15:dlblFTEntry>
                  </c15:dlblFieldTable>
                  <c15:showDataLabelsRange val="0"/>
                </c:ext>
                <c:ext xmlns:c16="http://schemas.microsoft.com/office/drawing/2014/chart" uri="{C3380CC4-5D6E-409C-BE32-E72D297353CC}">
                  <c16:uniqueId val="{0000003B-EF1B-4DEF-88B7-0AB523AFC625}"/>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{1071397E-A19F-4656-A29F-B9933C92AE7F}</c15:txfldGUID>
                      <c15:f>Diagramm!$J$60</c15:f>
                      <c15:dlblFieldTableCache>
                        <c:ptCount val="1"/>
                      </c15:dlblFieldTableCache>
                    </c15:dlblFTEntry>
                  </c15:dlblFieldTable>
                  <c15:showDataLabelsRange val="0"/>
                </c:ext>
                <c:ext xmlns:c16="http://schemas.microsoft.com/office/drawing/2014/chart" uri="{C3380CC4-5D6E-409C-BE32-E72D297353CC}">
                  <c16:uniqueId val="{0000003C-EF1B-4DEF-88B7-0AB523AFC625}"/>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{6D84910F-C055-4800-A1D5-D48C50CD03A2}</c15:txfldGUID>
                      <c15:f>Diagramm!$J$61</c15:f>
                      <c15:dlblFieldTableCache>
                        <c:ptCount val="1"/>
                      </c15:dlblFieldTableCache>
                    </c15:dlblFTEntry>
                  </c15:dlblFieldTable>
                  <c15:showDataLabelsRange val="0"/>
                </c:ext>
                <c:ext xmlns:c16="http://schemas.microsoft.com/office/drawing/2014/chart" uri="{C3380CC4-5D6E-409C-BE32-E72D297353CC}">
                  <c16:uniqueId val="{0000003D-EF1B-4DEF-88B7-0AB523AFC625}"/>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{647B85A2-1D07-4E2A-8A0D-BA96F004BC9C}</c15:txfldGUID>
                      <c15:f>Diagramm!$J$62</c15:f>
                      <c15:dlblFieldTableCache>
                        <c:ptCount val="1"/>
                      </c15:dlblFieldTableCache>
                    </c15:dlblFTEntry>
                  </c15:dlblFieldTable>
                  <c15:showDataLabelsRange val="0"/>
                </c:ext>
                <c:ext xmlns:c16="http://schemas.microsoft.com/office/drawing/2014/chart" uri="{C3380CC4-5D6E-409C-BE32-E72D297353CC}">
                  <c16:uniqueId val="{0000003E-EF1B-4DEF-88B7-0AB523AFC625}"/>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{C8673BA6-9EA3-4896-B50C-31C9DA4517CA}</c15:txfldGUID>
                      <c15:f>Diagramm!$J$63</c15:f>
                      <c15:dlblFieldTableCache>
                        <c:ptCount val="1"/>
                      </c15:dlblFieldTableCache>
                    </c15:dlblFTEntry>
                  </c15:dlblFieldTable>
                  <c15:showDataLabelsRange val="0"/>
                </c:ext>
                <c:ext xmlns:c16="http://schemas.microsoft.com/office/drawing/2014/chart" uri="{C3380CC4-5D6E-409C-BE32-E72D297353CC}">
                  <c16:uniqueId val="{0000003F-EF1B-4DEF-88B7-0AB523AFC625}"/>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{CC01697A-5B35-4731-906D-867B9368F4F5}</c15:txfldGUID>
                      <c15:f>Diagramm!$J$64</c15:f>
                      <c15:dlblFieldTableCache>
                        <c:ptCount val="1"/>
                      </c15:dlblFieldTableCache>
                    </c15:dlblFTEntry>
                  </c15:dlblFieldTable>
                  <c15:showDataLabelsRange val="0"/>
                </c:ext>
                <c:ext xmlns:c16="http://schemas.microsoft.com/office/drawing/2014/chart" uri="{C3380CC4-5D6E-409C-BE32-E72D297353CC}">
                  <c16:uniqueId val="{00000040-EF1B-4DEF-88B7-0AB523AFC625}"/>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{B62CE80C-A517-4CF2-A443-25D2280F3954}</c15:txfldGUID>
                      <c15:f>Diagramm!$J$65</c15:f>
                      <c15:dlblFieldTableCache>
                        <c:ptCount val="1"/>
                      </c15:dlblFieldTableCache>
                    </c15:dlblFTEntry>
                  </c15:dlblFieldTable>
                  <c15:showDataLabelsRange val="0"/>
                </c:ext>
                <c:ext xmlns:c16="http://schemas.microsoft.com/office/drawing/2014/chart" uri="{C3380CC4-5D6E-409C-BE32-E72D297353CC}">
                  <c16:uniqueId val="{00000041-EF1B-4DEF-88B7-0AB523AFC625}"/>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{64C9ED31-55D5-437A-A67D-8322C84FAC82}</c15:txfldGUID>
                      <c15:f>Diagramm!$J$66</c15:f>
                      <c15:dlblFieldTableCache>
                        <c:ptCount val="1"/>
                      </c15:dlblFieldTableCache>
                    </c15:dlblFTEntry>
                  </c15:dlblFieldTable>
                  <c15:showDataLabelsRange val="0"/>
                </c:ext>
                <c:ext xmlns:c16="http://schemas.microsoft.com/office/drawing/2014/chart" uri="{C3380CC4-5D6E-409C-BE32-E72D297353CC}">
                  <c16:uniqueId val="{00000042-EF1B-4DEF-88B7-0AB523AFC625}"/>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{C237A751-D74A-4621-A66F-E8C2DE4282F3}</c15:txfldGUID>
                      <c15:f>Diagramm!$J$67</c15:f>
                      <c15:dlblFieldTableCache>
                        <c:ptCount val="1"/>
                      </c15:dlblFieldTableCache>
                    </c15:dlblFTEntry>
                  </c15:dlblFieldTable>
                  <c15:showDataLabelsRange val="0"/>
                </c:ext>
                <c:ext xmlns:c16="http://schemas.microsoft.com/office/drawing/2014/chart" uri="{C3380CC4-5D6E-409C-BE32-E72D297353CC}">
                  <c16:uniqueId val="{00000043-EF1B-4DEF-88B7-0AB523AFC62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F1B-4DEF-88B7-0AB523AFC625}"/>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8A5-44E7-9AA7-329C469DBBA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8A5-44E7-9AA7-329C469DBBA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8A5-44E7-9AA7-329C469DBBA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8A5-44E7-9AA7-329C469DBBA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8A5-44E7-9AA7-329C469DBBA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8A5-44E7-9AA7-329C469DBBA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8A5-44E7-9AA7-329C469DBBA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8A5-44E7-9AA7-329C469DBBA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8A5-44E7-9AA7-329C469DBBA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8A5-44E7-9AA7-329C469DBBA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8A5-44E7-9AA7-329C469DBBA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8A5-44E7-9AA7-329C469DBBA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8A5-44E7-9AA7-329C469DBBA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8A5-44E7-9AA7-329C469DBBA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8A5-44E7-9AA7-329C469DBBA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8A5-44E7-9AA7-329C469DBBA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8A5-44E7-9AA7-329C469DBBA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8A5-44E7-9AA7-329C469DBBA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8A5-44E7-9AA7-329C469DBBA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8A5-44E7-9AA7-329C469DBBA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18A5-44E7-9AA7-329C469DBBA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8A5-44E7-9AA7-329C469DBBA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8A5-44E7-9AA7-329C469DBBA1}"/>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18A5-44E7-9AA7-329C469DBBA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18A5-44E7-9AA7-329C469DBBA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18A5-44E7-9AA7-329C469DBBA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18A5-44E7-9AA7-329C469DBBA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18A5-44E7-9AA7-329C469DBBA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18A5-44E7-9AA7-329C469DBBA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18A5-44E7-9AA7-329C469DBBA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18A5-44E7-9AA7-329C469DBBA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18A5-44E7-9AA7-329C469DBBA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18A5-44E7-9AA7-329C469DBBA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18A5-44E7-9AA7-329C469DBBA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18A5-44E7-9AA7-329C469DBBA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18A5-44E7-9AA7-329C469DBBA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18A5-44E7-9AA7-329C469DBBA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18A5-44E7-9AA7-329C469DBBA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18A5-44E7-9AA7-329C469DBBA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18A5-44E7-9AA7-329C469DBBA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18A5-44E7-9AA7-329C469DBBA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18A5-44E7-9AA7-329C469DBBA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18A5-44E7-9AA7-329C469DBBA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18A5-44E7-9AA7-329C469DBBA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18A5-44E7-9AA7-329C469DBBA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8A5-44E7-9AA7-329C469DBBA1}"/>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18A5-44E7-9AA7-329C469DBBA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18A5-44E7-9AA7-329C469DBBA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18A5-44E7-9AA7-329C469DBBA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18A5-44E7-9AA7-329C469DBBA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18A5-44E7-9AA7-329C469DBBA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18A5-44E7-9AA7-329C469DBBA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18A5-44E7-9AA7-329C469DBBA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18A5-44E7-9AA7-329C469DBBA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18A5-44E7-9AA7-329C469DBBA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18A5-44E7-9AA7-329C469DBBA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18A5-44E7-9AA7-329C469DBBA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18A5-44E7-9AA7-329C469DBBA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18A5-44E7-9AA7-329C469DBBA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18A5-44E7-9AA7-329C469DBBA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18A5-44E7-9AA7-329C469DBBA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18A5-44E7-9AA7-329C469DBBA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18A5-44E7-9AA7-329C469DBBA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18A5-44E7-9AA7-329C469DBBA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18A5-44E7-9AA7-329C469DBBA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18A5-44E7-9AA7-329C469DBBA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18A5-44E7-9AA7-329C469DBBA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18A5-44E7-9AA7-329C469DBBA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8A5-44E7-9AA7-329C469DBBA1}"/>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100.94566106813896</c:v>
                </c:pt>
                <c:pt idx="2">
                  <c:v>102.52852211433019</c:v>
                </c:pt>
                <c:pt idx="3">
                  <c:v>102.45090983695854</c:v>
                </c:pt>
                <c:pt idx="4">
                  <c:v>103.24222107889018</c:v>
                </c:pt>
                <c:pt idx="5">
                  <c:v>104.28457941063971</c:v>
                </c:pt>
                <c:pt idx="6">
                  <c:v>106.32500300190929</c:v>
                </c:pt>
                <c:pt idx="7">
                  <c:v>106.57310782301539</c:v>
                </c:pt>
                <c:pt idx="8">
                  <c:v>107.44767731741433</c:v>
                </c:pt>
                <c:pt idx="9">
                  <c:v>108.7589749135808</c:v>
                </c:pt>
                <c:pt idx="10">
                  <c:v>110.83224058533654</c:v>
                </c:pt>
                <c:pt idx="11">
                  <c:v>111.12304806315223</c:v>
                </c:pt>
                <c:pt idx="12">
                  <c:v>112.08389759950634</c:v>
                </c:pt>
                <c:pt idx="13">
                  <c:v>113.43336516815066</c:v>
                </c:pt>
                <c:pt idx="14">
                  <c:v>115.43840201410221</c:v>
                </c:pt>
                <c:pt idx="15">
                  <c:v>115.87878807156551</c:v>
                </c:pt>
                <c:pt idx="16">
                  <c:v>116.39129947285679</c:v>
                </c:pt>
                <c:pt idx="17">
                  <c:v>117.39238652186464</c:v>
                </c:pt>
                <c:pt idx="18">
                  <c:v>119.43336675856617</c:v>
                </c:pt>
                <c:pt idx="19">
                  <c:v>120.13489904439882</c:v>
                </c:pt>
                <c:pt idx="20">
                  <c:v>120.59222302714917</c:v>
                </c:pt>
                <c:pt idx="21">
                  <c:v>121.50074789289825</c:v>
                </c:pt>
                <c:pt idx="22">
                  <c:v>123.3289305330357</c:v>
                </c:pt>
                <c:pt idx="23">
                  <c:v>123.95221437528876</c:v>
                </c:pt>
                <c:pt idx="24">
                  <c:v>124.03253035904424</c:v>
                </c:pt>
              </c:numCache>
            </c:numRef>
          </c:val>
          <c:smooth val="0"/>
          <c:extLst>
            <c:ext xmlns:c16="http://schemas.microsoft.com/office/drawing/2014/chart" uri="{C3380CC4-5D6E-409C-BE32-E72D297353CC}">
              <c16:uniqueId val="{00000000-C0B5-47F4-9DE5-E0F789F6100D}"/>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102.61641991924631</c:v>
                </c:pt>
                <c:pt idx="2">
                  <c:v>105.50201884253028</c:v>
                </c:pt>
                <c:pt idx="3">
                  <c:v>105.61686855091969</c:v>
                </c:pt>
                <c:pt idx="4">
                  <c:v>104.28712427097354</c:v>
                </c:pt>
                <c:pt idx="5">
                  <c:v>107.02377747868998</c:v>
                </c:pt>
                <c:pt idx="6">
                  <c:v>110.98788694481831</c:v>
                </c:pt>
                <c:pt idx="7">
                  <c:v>111.81875280394794</c:v>
                </c:pt>
                <c:pt idx="8">
                  <c:v>111.38447734410049</c:v>
                </c:pt>
                <c:pt idx="9">
                  <c:v>114.85868102288022</c:v>
                </c:pt>
                <c:pt idx="10">
                  <c:v>117.93629430237775</c:v>
                </c:pt>
                <c:pt idx="11">
                  <c:v>119.33961417676089</c:v>
                </c:pt>
                <c:pt idx="12">
                  <c:v>119.17631224764469</c:v>
                </c:pt>
                <c:pt idx="13">
                  <c:v>122.96096904441454</c:v>
                </c:pt>
                <c:pt idx="14">
                  <c:v>125.65634813817856</c:v>
                </c:pt>
                <c:pt idx="15">
                  <c:v>127.07222969941678</c:v>
                </c:pt>
                <c:pt idx="16">
                  <c:v>127.47779273216689</c:v>
                </c:pt>
                <c:pt idx="17">
                  <c:v>131.48497083894125</c:v>
                </c:pt>
                <c:pt idx="18">
                  <c:v>135.64288918797666</c:v>
                </c:pt>
                <c:pt idx="19">
                  <c:v>137.02288021534321</c:v>
                </c:pt>
                <c:pt idx="20">
                  <c:v>136.99775684163302</c:v>
                </c:pt>
                <c:pt idx="21">
                  <c:v>140.02871242709736</c:v>
                </c:pt>
                <c:pt idx="22">
                  <c:v>143.55854643337821</c:v>
                </c:pt>
                <c:pt idx="23">
                  <c:v>144.47375504710632</c:v>
                </c:pt>
                <c:pt idx="24">
                  <c:v>137.96500672947508</c:v>
                </c:pt>
              </c:numCache>
            </c:numRef>
          </c:val>
          <c:smooth val="0"/>
          <c:extLst>
            <c:ext xmlns:c16="http://schemas.microsoft.com/office/drawing/2014/chart" uri="{C3380CC4-5D6E-409C-BE32-E72D297353CC}">
              <c16:uniqueId val="{00000001-C0B5-47F4-9DE5-E0F789F6100D}"/>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101.18948329957504</c:v>
                </c:pt>
                <c:pt idx="2">
                  <c:v>99.389703059427831</c:v>
                </c:pt>
                <c:pt idx="3">
                  <c:v>100.73606312138421</c:v>
                </c:pt>
                <c:pt idx="4">
                  <c:v>95.606126798787344</c:v>
                </c:pt>
                <c:pt idx="5">
                  <c:v>96.538120391331404</c:v>
                </c:pt>
                <c:pt idx="6">
                  <c:v>95.215589711002551</c:v>
                </c:pt>
                <c:pt idx="7">
                  <c:v>96.595046136330538</c:v>
                </c:pt>
                <c:pt idx="8">
                  <c:v>95.359889855302697</c:v>
                </c:pt>
                <c:pt idx="9">
                  <c:v>97.152388895508153</c:v>
                </c:pt>
                <c:pt idx="10">
                  <c:v>95.341355891814601</c:v>
                </c:pt>
                <c:pt idx="11">
                  <c:v>96.089995631280033</c:v>
                </c:pt>
                <c:pt idx="12">
                  <c:v>94.73767822391676</c:v>
                </c:pt>
                <c:pt idx="13">
                  <c:v>95.474403272568409</c:v>
                </c:pt>
                <c:pt idx="14">
                  <c:v>93.519070124574711</c:v>
                </c:pt>
                <c:pt idx="15">
                  <c:v>94.1048757562519</c:v>
                </c:pt>
                <c:pt idx="16">
                  <c:v>93.04314441929121</c:v>
                </c:pt>
                <c:pt idx="17">
                  <c:v>94.419953135549463</c:v>
                </c:pt>
                <c:pt idx="18">
                  <c:v>92.340839588546004</c:v>
                </c:pt>
                <c:pt idx="19">
                  <c:v>93.027258164872833</c:v>
                </c:pt>
                <c:pt idx="20">
                  <c:v>91.807326210995939</c:v>
                </c:pt>
                <c:pt idx="21">
                  <c:v>92.607596277321051</c:v>
                </c:pt>
                <c:pt idx="22">
                  <c:v>90.020784516197367</c:v>
                </c:pt>
                <c:pt idx="23">
                  <c:v>90.251135205263637</c:v>
                </c:pt>
                <c:pt idx="24">
                  <c:v>84.1077882362286</c:v>
                </c:pt>
              </c:numCache>
            </c:numRef>
          </c:val>
          <c:smooth val="0"/>
          <c:extLst>
            <c:ext xmlns:c16="http://schemas.microsoft.com/office/drawing/2014/chart" uri="{C3380CC4-5D6E-409C-BE32-E72D297353CC}">
              <c16:uniqueId val="{00000002-C0B5-47F4-9DE5-E0F789F6100D}"/>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C0B5-47F4-9DE5-E0F789F6100D}"/>
                </c:ext>
              </c:extLst>
            </c:dLbl>
            <c:dLbl>
              <c:idx val="1"/>
              <c:delete val="1"/>
              <c:extLst>
                <c:ext xmlns:c15="http://schemas.microsoft.com/office/drawing/2012/chart" uri="{CE6537A1-D6FC-4f65-9D91-7224C49458BB}"/>
                <c:ext xmlns:c16="http://schemas.microsoft.com/office/drawing/2014/chart" uri="{C3380CC4-5D6E-409C-BE32-E72D297353CC}">
                  <c16:uniqueId val="{00000004-C0B5-47F4-9DE5-E0F789F6100D}"/>
                </c:ext>
              </c:extLst>
            </c:dLbl>
            <c:dLbl>
              <c:idx val="2"/>
              <c:delete val="1"/>
              <c:extLst>
                <c:ext xmlns:c15="http://schemas.microsoft.com/office/drawing/2012/chart" uri="{CE6537A1-D6FC-4f65-9D91-7224C49458BB}"/>
                <c:ext xmlns:c16="http://schemas.microsoft.com/office/drawing/2014/chart" uri="{C3380CC4-5D6E-409C-BE32-E72D297353CC}">
                  <c16:uniqueId val="{00000005-C0B5-47F4-9DE5-E0F789F6100D}"/>
                </c:ext>
              </c:extLst>
            </c:dLbl>
            <c:dLbl>
              <c:idx val="3"/>
              <c:delete val="1"/>
              <c:extLst>
                <c:ext xmlns:c15="http://schemas.microsoft.com/office/drawing/2012/chart" uri="{CE6537A1-D6FC-4f65-9D91-7224C49458BB}"/>
                <c:ext xmlns:c16="http://schemas.microsoft.com/office/drawing/2014/chart" uri="{C3380CC4-5D6E-409C-BE32-E72D297353CC}">
                  <c16:uniqueId val="{00000006-C0B5-47F4-9DE5-E0F789F6100D}"/>
                </c:ext>
              </c:extLst>
            </c:dLbl>
            <c:dLbl>
              <c:idx val="4"/>
              <c:delete val="1"/>
              <c:extLst>
                <c:ext xmlns:c15="http://schemas.microsoft.com/office/drawing/2012/chart" uri="{CE6537A1-D6FC-4f65-9D91-7224C49458BB}"/>
                <c:ext xmlns:c16="http://schemas.microsoft.com/office/drawing/2014/chart" uri="{C3380CC4-5D6E-409C-BE32-E72D297353CC}">
                  <c16:uniqueId val="{00000007-C0B5-47F4-9DE5-E0F789F6100D}"/>
                </c:ext>
              </c:extLst>
            </c:dLbl>
            <c:dLbl>
              <c:idx val="5"/>
              <c:delete val="1"/>
              <c:extLst>
                <c:ext xmlns:c15="http://schemas.microsoft.com/office/drawing/2012/chart" uri="{CE6537A1-D6FC-4f65-9D91-7224C49458BB}"/>
                <c:ext xmlns:c16="http://schemas.microsoft.com/office/drawing/2014/chart" uri="{C3380CC4-5D6E-409C-BE32-E72D297353CC}">
                  <c16:uniqueId val="{00000008-C0B5-47F4-9DE5-E0F789F6100D}"/>
                </c:ext>
              </c:extLst>
            </c:dLbl>
            <c:dLbl>
              <c:idx val="6"/>
              <c:delete val="1"/>
              <c:extLst>
                <c:ext xmlns:c15="http://schemas.microsoft.com/office/drawing/2012/chart" uri="{CE6537A1-D6FC-4f65-9D91-7224C49458BB}"/>
                <c:ext xmlns:c16="http://schemas.microsoft.com/office/drawing/2014/chart" uri="{C3380CC4-5D6E-409C-BE32-E72D297353CC}">
                  <c16:uniqueId val="{00000009-C0B5-47F4-9DE5-E0F789F6100D}"/>
                </c:ext>
              </c:extLst>
            </c:dLbl>
            <c:dLbl>
              <c:idx val="7"/>
              <c:delete val="1"/>
              <c:extLst>
                <c:ext xmlns:c15="http://schemas.microsoft.com/office/drawing/2012/chart" uri="{CE6537A1-D6FC-4f65-9D91-7224C49458BB}"/>
                <c:ext xmlns:c16="http://schemas.microsoft.com/office/drawing/2014/chart" uri="{C3380CC4-5D6E-409C-BE32-E72D297353CC}">
                  <c16:uniqueId val="{0000000A-C0B5-47F4-9DE5-E0F789F6100D}"/>
                </c:ext>
              </c:extLst>
            </c:dLbl>
            <c:dLbl>
              <c:idx val="8"/>
              <c:delete val="1"/>
              <c:extLst>
                <c:ext xmlns:c15="http://schemas.microsoft.com/office/drawing/2012/chart" uri="{CE6537A1-D6FC-4f65-9D91-7224C49458BB}"/>
                <c:ext xmlns:c16="http://schemas.microsoft.com/office/drawing/2014/chart" uri="{C3380CC4-5D6E-409C-BE32-E72D297353CC}">
                  <c16:uniqueId val="{0000000B-C0B5-47F4-9DE5-E0F789F6100D}"/>
                </c:ext>
              </c:extLst>
            </c:dLbl>
            <c:dLbl>
              <c:idx val="9"/>
              <c:delete val="1"/>
              <c:extLst>
                <c:ext xmlns:c15="http://schemas.microsoft.com/office/drawing/2012/chart" uri="{CE6537A1-D6FC-4f65-9D91-7224C49458BB}"/>
                <c:ext xmlns:c16="http://schemas.microsoft.com/office/drawing/2014/chart" uri="{C3380CC4-5D6E-409C-BE32-E72D297353CC}">
                  <c16:uniqueId val="{0000000C-C0B5-47F4-9DE5-E0F789F6100D}"/>
                </c:ext>
              </c:extLst>
            </c:dLbl>
            <c:dLbl>
              <c:idx val="10"/>
              <c:delete val="1"/>
              <c:extLst>
                <c:ext xmlns:c15="http://schemas.microsoft.com/office/drawing/2012/chart" uri="{CE6537A1-D6FC-4f65-9D91-7224C49458BB}"/>
                <c:ext xmlns:c16="http://schemas.microsoft.com/office/drawing/2014/chart" uri="{C3380CC4-5D6E-409C-BE32-E72D297353CC}">
                  <c16:uniqueId val="{0000000D-C0B5-47F4-9DE5-E0F789F6100D}"/>
                </c:ext>
              </c:extLst>
            </c:dLbl>
            <c:dLbl>
              <c:idx val="11"/>
              <c:delete val="1"/>
              <c:extLst>
                <c:ext xmlns:c15="http://schemas.microsoft.com/office/drawing/2012/chart" uri="{CE6537A1-D6FC-4f65-9D91-7224C49458BB}"/>
                <c:ext xmlns:c16="http://schemas.microsoft.com/office/drawing/2014/chart" uri="{C3380CC4-5D6E-409C-BE32-E72D297353CC}">
                  <c16:uniqueId val="{0000000E-C0B5-47F4-9DE5-E0F789F6100D}"/>
                </c:ext>
              </c:extLst>
            </c:dLbl>
            <c:dLbl>
              <c:idx val="12"/>
              <c:delete val="1"/>
              <c:extLst>
                <c:ext xmlns:c15="http://schemas.microsoft.com/office/drawing/2012/chart" uri="{CE6537A1-D6FC-4f65-9D91-7224C49458BB}"/>
                <c:ext xmlns:c16="http://schemas.microsoft.com/office/drawing/2014/chart" uri="{C3380CC4-5D6E-409C-BE32-E72D297353CC}">
                  <c16:uniqueId val="{0000000F-C0B5-47F4-9DE5-E0F789F6100D}"/>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0B5-47F4-9DE5-E0F789F6100D}"/>
                </c:ext>
              </c:extLst>
            </c:dLbl>
            <c:dLbl>
              <c:idx val="14"/>
              <c:delete val="1"/>
              <c:extLst>
                <c:ext xmlns:c15="http://schemas.microsoft.com/office/drawing/2012/chart" uri="{CE6537A1-D6FC-4f65-9D91-7224C49458BB}"/>
                <c:ext xmlns:c16="http://schemas.microsoft.com/office/drawing/2014/chart" uri="{C3380CC4-5D6E-409C-BE32-E72D297353CC}">
                  <c16:uniqueId val="{00000011-C0B5-47F4-9DE5-E0F789F6100D}"/>
                </c:ext>
              </c:extLst>
            </c:dLbl>
            <c:dLbl>
              <c:idx val="15"/>
              <c:delete val="1"/>
              <c:extLst>
                <c:ext xmlns:c15="http://schemas.microsoft.com/office/drawing/2012/chart" uri="{CE6537A1-D6FC-4f65-9D91-7224C49458BB}"/>
                <c:ext xmlns:c16="http://schemas.microsoft.com/office/drawing/2014/chart" uri="{C3380CC4-5D6E-409C-BE32-E72D297353CC}">
                  <c16:uniqueId val="{00000012-C0B5-47F4-9DE5-E0F789F6100D}"/>
                </c:ext>
              </c:extLst>
            </c:dLbl>
            <c:dLbl>
              <c:idx val="16"/>
              <c:delete val="1"/>
              <c:extLst>
                <c:ext xmlns:c15="http://schemas.microsoft.com/office/drawing/2012/chart" uri="{CE6537A1-D6FC-4f65-9D91-7224C49458BB}"/>
                <c:ext xmlns:c16="http://schemas.microsoft.com/office/drawing/2014/chart" uri="{C3380CC4-5D6E-409C-BE32-E72D297353CC}">
                  <c16:uniqueId val="{00000013-C0B5-47F4-9DE5-E0F789F6100D}"/>
                </c:ext>
              </c:extLst>
            </c:dLbl>
            <c:dLbl>
              <c:idx val="17"/>
              <c:delete val="1"/>
              <c:extLst>
                <c:ext xmlns:c15="http://schemas.microsoft.com/office/drawing/2012/chart" uri="{CE6537A1-D6FC-4f65-9D91-7224C49458BB}"/>
                <c:ext xmlns:c16="http://schemas.microsoft.com/office/drawing/2014/chart" uri="{C3380CC4-5D6E-409C-BE32-E72D297353CC}">
                  <c16:uniqueId val="{00000014-C0B5-47F4-9DE5-E0F789F6100D}"/>
                </c:ext>
              </c:extLst>
            </c:dLbl>
            <c:dLbl>
              <c:idx val="18"/>
              <c:delete val="1"/>
              <c:extLst>
                <c:ext xmlns:c15="http://schemas.microsoft.com/office/drawing/2012/chart" uri="{CE6537A1-D6FC-4f65-9D91-7224C49458BB}"/>
                <c:ext xmlns:c16="http://schemas.microsoft.com/office/drawing/2014/chart" uri="{C3380CC4-5D6E-409C-BE32-E72D297353CC}">
                  <c16:uniqueId val="{00000015-C0B5-47F4-9DE5-E0F789F6100D}"/>
                </c:ext>
              </c:extLst>
            </c:dLbl>
            <c:dLbl>
              <c:idx val="19"/>
              <c:delete val="1"/>
              <c:extLst>
                <c:ext xmlns:c15="http://schemas.microsoft.com/office/drawing/2012/chart" uri="{CE6537A1-D6FC-4f65-9D91-7224C49458BB}"/>
                <c:ext xmlns:c16="http://schemas.microsoft.com/office/drawing/2014/chart" uri="{C3380CC4-5D6E-409C-BE32-E72D297353CC}">
                  <c16:uniqueId val="{00000016-C0B5-47F4-9DE5-E0F789F6100D}"/>
                </c:ext>
              </c:extLst>
            </c:dLbl>
            <c:dLbl>
              <c:idx val="20"/>
              <c:delete val="1"/>
              <c:extLst>
                <c:ext xmlns:c15="http://schemas.microsoft.com/office/drawing/2012/chart" uri="{CE6537A1-D6FC-4f65-9D91-7224C49458BB}"/>
                <c:ext xmlns:c16="http://schemas.microsoft.com/office/drawing/2014/chart" uri="{C3380CC4-5D6E-409C-BE32-E72D297353CC}">
                  <c16:uniqueId val="{00000017-C0B5-47F4-9DE5-E0F789F6100D}"/>
                </c:ext>
              </c:extLst>
            </c:dLbl>
            <c:dLbl>
              <c:idx val="21"/>
              <c:delete val="1"/>
              <c:extLst>
                <c:ext xmlns:c15="http://schemas.microsoft.com/office/drawing/2012/chart" uri="{CE6537A1-D6FC-4f65-9D91-7224C49458BB}"/>
                <c:ext xmlns:c16="http://schemas.microsoft.com/office/drawing/2014/chart" uri="{C3380CC4-5D6E-409C-BE32-E72D297353CC}">
                  <c16:uniqueId val="{00000018-C0B5-47F4-9DE5-E0F789F6100D}"/>
                </c:ext>
              </c:extLst>
            </c:dLbl>
            <c:dLbl>
              <c:idx val="22"/>
              <c:delete val="1"/>
              <c:extLst>
                <c:ext xmlns:c15="http://schemas.microsoft.com/office/drawing/2012/chart" uri="{CE6537A1-D6FC-4f65-9D91-7224C49458BB}"/>
                <c:ext xmlns:c16="http://schemas.microsoft.com/office/drawing/2014/chart" uri="{C3380CC4-5D6E-409C-BE32-E72D297353CC}">
                  <c16:uniqueId val="{00000019-C0B5-47F4-9DE5-E0F789F6100D}"/>
                </c:ext>
              </c:extLst>
            </c:dLbl>
            <c:dLbl>
              <c:idx val="23"/>
              <c:delete val="1"/>
              <c:extLst>
                <c:ext xmlns:c15="http://schemas.microsoft.com/office/drawing/2012/chart" uri="{CE6537A1-D6FC-4f65-9D91-7224C49458BB}"/>
                <c:ext xmlns:c16="http://schemas.microsoft.com/office/drawing/2014/chart" uri="{C3380CC4-5D6E-409C-BE32-E72D297353CC}">
                  <c16:uniqueId val="{0000001A-C0B5-47F4-9DE5-E0F789F6100D}"/>
                </c:ext>
              </c:extLst>
            </c:dLbl>
            <c:dLbl>
              <c:idx val="24"/>
              <c:delete val="1"/>
              <c:extLst>
                <c:ext xmlns:c15="http://schemas.microsoft.com/office/drawing/2012/chart" uri="{CE6537A1-D6FC-4f65-9D91-7224C49458BB}"/>
                <c:ext xmlns:c16="http://schemas.microsoft.com/office/drawing/2014/chart" uri="{C3380CC4-5D6E-409C-BE32-E72D297353CC}">
                  <c16:uniqueId val="{0000001B-C0B5-47F4-9DE5-E0F789F6100D}"/>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C0B5-47F4-9DE5-E0F789F6100D}"/>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Berlin, Stadt (11000)</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1559750</v>
      </c>
      <c r="F11" s="238">
        <v>1558740</v>
      </c>
      <c r="G11" s="238">
        <v>1550902</v>
      </c>
      <c r="H11" s="238">
        <v>1527912</v>
      </c>
      <c r="I11" s="265">
        <v>1516487</v>
      </c>
      <c r="J11" s="263">
        <v>43263</v>
      </c>
      <c r="K11" s="266">
        <v>2.8528434467291839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12.261131591601218</v>
      </c>
      <c r="E13" s="115">
        <v>191243</v>
      </c>
      <c r="F13" s="114">
        <v>193338</v>
      </c>
      <c r="G13" s="114">
        <v>193638</v>
      </c>
      <c r="H13" s="114">
        <v>191947</v>
      </c>
      <c r="I13" s="140">
        <v>188107</v>
      </c>
      <c r="J13" s="115">
        <v>3136</v>
      </c>
      <c r="K13" s="116">
        <v>1.6671362575555402</v>
      </c>
    </row>
    <row r="14" spans="1:255" ht="14.1" customHeight="1" x14ac:dyDescent="0.2">
      <c r="A14" s="306" t="s">
        <v>230</v>
      </c>
      <c r="B14" s="307"/>
      <c r="C14" s="308"/>
      <c r="D14" s="113">
        <v>51.790030453598334</v>
      </c>
      <c r="E14" s="115">
        <v>807795</v>
      </c>
      <c r="F14" s="114">
        <v>812419</v>
      </c>
      <c r="G14" s="114">
        <v>810301</v>
      </c>
      <c r="H14" s="114">
        <v>799743</v>
      </c>
      <c r="I14" s="140">
        <v>797209</v>
      </c>
      <c r="J14" s="115">
        <v>10586</v>
      </c>
      <c r="K14" s="116">
        <v>1.3278826505972712</v>
      </c>
    </row>
    <row r="15" spans="1:255" ht="14.1" customHeight="1" x14ac:dyDescent="0.2">
      <c r="A15" s="306" t="s">
        <v>231</v>
      </c>
      <c r="B15" s="307"/>
      <c r="C15" s="308"/>
      <c r="D15" s="113">
        <v>16.043147940375061</v>
      </c>
      <c r="E15" s="115">
        <v>250233</v>
      </c>
      <c r="F15" s="114">
        <v>246316</v>
      </c>
      <c r="G15" s="114">
        <v>243606</v>
      </c>
      <c r="H15" s="114">
        <v>239598</v>
      </c>
      <c r="I15" s="140">
        <v>237030</v>
      </c>
      <c r="J15" s="115">
        <v>13203</v>
      </c>
      <c r="K15" s="116">
        <v>5.5701809897481329</v>
      </c>
    </row>
    <row r="16" spans="1:255" ht="14.1" customHeight="1" x14ac:dyDescent="0.2">
      <c r="A16" s="306" t="s">
        <v>232</v>
      </c>
      <c r="B16" s="307"/>
      <c r="C16" s="308"/>
      <c r="D16" s="113">
        <v>19.520179515948069</v>
      </c>
      <c r="E16" s="115">
        <v>304466</v>
      </c>
      <c r="F16" s="114">
        <v>300698</v>
      </c>
      <c r="G16" s="114">
        <v>297586</v>
      </c>
      <c r="H16" s="114">
        <v>290881</v>
      </c>
      <c r="I16" s="140">
        <v>288315</v>
      </c>
      <c r="J16" s="115">
        <v>16151</v>
      </c>
      <c r="K16" s="116">
        <v>5.6018590777448276</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0.18208046161243788</v>
      </c>
      <c r="E18" s="115">
        <v>2840</v>
      </c>
      <c r="F18" s="114">
        <v>2827</v>
      </c>
      <c r="G18" s="114">
        <v>2748</v>
      </c>
      <c r="H18" s="114">
        <v>2506</v>
      </c>
      <c r="I18" s="140">
        <v>2501</v>
      </c>
      <c r="J18" s="115">
        <v>339</v>
      </c>
      <c r="K18" s="116">
        <v>13.554578168732506</v>
      </c>
    </row>
    <row r="19" spans="1:255" ht="14.1" customHeight="1" x14ac:dyDescent="0.2">
      <c r="A19" s="306" t="s">
        <v>235</v>
      </c>
      <c r="B19" s="307" t="s">
        <v>236</v>
      </c>
      <c r="C19" s="308"/>
      <c r="D19" s="113">
        <v>5.5649943901266229E-2</v>
      </c>
      <c r="E19" s="115">
        <v>868</v>
      </c>
      <c r="F19" s="114">
        <v>852</v>
      </c>
      <c r="G19" s="114">
        <v>836</v>
      </c>
      <c r="H19" s="114">
        <v>824</v>
      </c>
      <c r="I19" s="140">
        <v>836</v>
      </c>
      <c r="J19" s="115">
        <v>32</v>
      </c>
      <c r="K19" s="116">
        <v>3.8277511961722488</v>
      </c>
    </row>
    <row r="20" spans="1:255" ht="14.1" customHeight="1" x14ac:dyDescent="0.2">
      <c r="A20" s="306">
        <v>12</v>
      </c>
      <c r="B20" s="307" t="s">
        <v>237</v>
      </c>
      <c r="C20" s="308"/>
      <c r="D20" s="113">
        <v>0.66151626863279367</v>
      </c>
      <c r="E20" s="115">
        <v>10318</v>
      </c>
      <c r="F20" s="114">
        <v>10189</v>
      </c>
      <c r="G20" s="114">
        <v>10740</v>
      </c>
      <c r="H20" s="114">
        <v>10403</v>
      </c>
      <c r="I20" s="140">
        <v>9816</v>
      </c>
      <c r="J20" s="115">
        <v>502</v>
      </c>
      <c r="K20" s="116">
        <v>5.1140994295028523</v>
      </c>
    </row>
    <row r="21" spans="1:255" ht="14.1" customHeight="1" x14ac:dyDescent="0.2">
      <c r="A21" s="306">
        <v>21</v>
      </c>
      <c r="B21" s="307" t="s">
        <v>238</v>
      </c>
      <c r="C21" s="308"/>
      <c r="D21" s="113">
        <v>0.11944221830421542</v>
      </c>
      <c r="E21" s="115">
        <v>1863</v>
      </c>
      <c r="F21" s="114">
        <v>1826</v>
      </c>
      <c r="G21" s="114">
        <v>1815</v>
      </c>
      <c r="H21" s="114">
        <v>1751</v>
      </c>
      <c r="I21" s="140">
        <v>1717</v>
      </c>
      <c r="J21" s="115">
        <v>146</v>
      </c>
      <c r="K21" s="116">
        <v>8.5032032615026214</v>
      </c>
    </row>
    <row r="22" spans="1:255" ht="14.1" customHeight="1" x14ac:dyDescent="0.2">
      <c r="A22" s="306">
        <v>22</v>
      </c>
      <c r="B22" s="307" t="s">
        <v>239</v>
      </c>
      <c r="C22" s="308"/>
      <c r="D22" s="113">
        <v>0.50822247154992783</v>
      </c>
      <c r="E22" s="115">
        <v>7927</v>
      </c>
      <c r="F22" s="114">
        <v>7960</v>
      </c>
      <c r="G22" s="114">
        <v>8033</v>
      </c>
      <c r="H22" s="114">
        <v>7968</v>
      </c>
      <c r="I22" s="140">
        <v>7981</v>
      </c>
      <c r="J22" s="115">
        <v>-54</v>
      </c>
      <c r="K22" s="116">
        <v>-0.67660694148602929</v>
      </c>
    </row>
    <row r="23" spans="1:255" ht="14.1" customHeight="1" x14ac:dyDescent="0.2">
      <c r="A23" s="306">
        <v>23</v>
      </c>
      <c r="B23" s="307" t="s">
        <v>240</v>
      </c>
      <c r="C23" s="308"/>
      <c r="D23" s="113">
        <v>0.96585991344766786</v>
      </c>
      <c r="E23" s="115">
        <v>15065</v>
      </c>
      <c r="F23" s="114">
        <v>14894</v>
      </c>
      <c r="G23" s="114">
        <v>14887</v>
      </c>
      <c r="H23" s="114">
        <v>14832</v>
      </c>
      <c r="I23" s="140">
        <v>14711</v>
      </c>
      <c r="J23" s="115">
        <v>354</v>
      </c>
      <c r="K23" s="116">
        <v>2.4063625858201347</v>
      </c>
    </row>
    <row r="24" spans="1:255" ht="14.1" customHeight="1" x14ac:dyDescent="0.2">
      <c r="A24" s="306">
        <v>24</v>
      </c>
      <c r="B24" s="307" t="s">
        <v>241</v>
      </c>
      <c r="C24" s="308"/>
      <c r="D24" s="113">
        <v>0.99612117326494631</v>
      </c>
      <c r="E24" s="115">
        <v>15537</v>
      </c>
      <c r="F24" s="114">
        <v>15879</v>
      </c>
      <c r="G24" s="114">
        <v>15993</v>
      </c>
      <c r="H24" s="114">
        <v>16123</v>
      </c>
      <c r="I24" s="140">
        <v>16092</v>
      </c>
      <c r="J24" s="115">
        <v>-555</v>
      </c>
      <c r="K24" s="116">
        <v>-3.448918717375093</v>
      </c>
    </row>
    <row r="25" spans="1:255" ht="14.1" customHeight="1" x14ac:dyDescent="0.2">
      <c r="A25" s="306">
        <v>25</v>
      </c>
      <c r="B25" s="307" t="s">
        <v>242</v>
      </c>
      <c r="C25" s="308"/>
      <c r="D25" s="113">
        <v>2.736079499919859</v>
      </c>
      <c r="E25" s="115">
        <v>42676</v>
      </c>
      <c r="F25" s="114">
        <v>43100</v>
      </c>
      <c r="G25" s="114">
        <v>43329</v>
      </c>
      <c r="H25" s="114">
        <v>42136</v>
      </c>
      <c r="I25" s="140">
        <v>41968</v>
      </c>
      <c r="J25" s="115">
        <v>708</v>
      </c>
      <c r="K25" s="116">
        <v>1.6869996187571483</v>
      </c>
    </row>
    <row r="26" spans="1:255" ht="14.1" customHeight="1" x14ac:dyDescent="0.2">
      <c r="A26" s="306">
        <v>26</v>
      </c>
      <c r="B26" s="307" t="s">
        <v>243</v>
      </c>
      <c r="C26" s="308"/>
      <c r="D26" s="113">
        <v>2.2501682962013145</v>
      </c>
      <c r="E26" s="115">
        <v>35097</v>
      </c>
      <c r="F26" s="114">
        <v>35069</v>
      </c>
      <c r="G26" s="114">
        <v>35391</v>
      </c>
      <c r="H26" s="114">
        <v>34798</v>
      </c>
      <c r="I26" s="140">
        <v>34734</v>
      </c>
      <c r="J26" s="115">
        <v>363</v>
      </c>
      <c r="K26" s="116">
        <v>1.045085506996027</v>
      </c>
    </row>
    <row r="27" spans="1:255" ht="14.1" customHeight="1" x14ac:dyDescent="0.2">
      <c r="A27" s="306">
        <v>27</v>
      </c>
      <c r="B27" s="307" t="s">
        <v>244</v>
      </c>
      <c r="C27" s="308"/>
      <c r="D27" s="113">
        <v>2.1775284500721268</v>
      </c>
      <c r="E27" s="115">
        <v>33964</v>
      </c>
      <c r="F27" s="114">
        <v>33831</v>
      </c>
      <c r="G27" s="114">
        <v>33575</v>
      </c>
      <c r="H27" s="114">
        <v>33050</v>
      </c>
      <c r="I27" s="140">
        <v>32698</v>
      </c>
      <c r="J27" s="115">
        <v>1266</v>
      </c>
      <c r="K27" s="116">
        <v>3.8717964401492444</v>
      </c>
    </row>
    <row r="28" spans="1:255" ht="14.1" customHeight="1" x14ac:dyDescent="0.2">
      <c r="A28" s="306">
        <v>28</v>
      </c>
      <c r="B28" s="307" t="s">
        <v>245</v>
      </c>
      <c r="C28" s="308"/>
      <c r="D28" s="113">
        <v>0.17028369931078699</v>
      </c>
      <c r="E28" s="115">
        <v>2656</v>
      </c>
      <c r="F28" s="114">
        <v>2707</v>
      </c>
      <c r="G28" s="114">
        <v>2701</v>
      </c>
      <c r="H28" s="114">
        <v>2675</v>
      </c>
      <c r="I28" s="140">
        <v>2737</v>
      </c>
      <c r="J28" s="115">
        <v>-81</v>
      </c>
      <c r="K28" s="116">
        <v>-2.9594446474241871</v>
      </c>
    </row>
    <row r="29" spans="1:255" ht="14.1" customHeight="1" x14ac:dyDescent="0.2">
      <c r="A29" s="306">
        <v>29</v>
      </c>
      <c r="B29" s="307" t="s">
        <v>246</v>
      </c>
      <c r="C29" s="308"/>
      <c r="D29" s="113">
        <v>2.2517070043276166</v>
      </c>
      <c r="E29" s="115">
        <v>35121</v>
      </c>
      <c r="F29" s="114">
        <v>36189</v>
      </c>
      <c r="G29" s="114">
        <v>36585</v>
      </c>
      <c r="H29" s="114">
        <v>36188</v>
      </c>
      <c r="I29" s="140">
        <v>35684</v>
      </c>
      <c r="J29" s="115">
        <v>-563</v>
      </c>
      <c r="K29" s="116">
        <v>-1.5777379217576506</v>
      </c>
    </row>
    <row r="30" spans="1:255" ht="14.1" customHeight="1" x14ac:dyDescent="0.2">
      <c r="A30" s="306" t="s">
        <v>247</v>
      </c>
      <c r="B30" s="307" t="s">
        <v>248</v>
      </c>
      <c r="C30" s="308"/>
      <c r="D30" s="113">
        <v>0.44898220868728961</v>
      </c>
      <c r="E30" s="115">
        <v>7003</v>
      </c>
      <c r="F30" s="114">
        <v>7082</v>
      </c>
      <c r="G30" s="114">
        <v>7247</v>
      </c>
      <c r="H30" s="114">
        <v>7108</v>
      </c>
      <c r="I30" s="140">
        <v>6985</v>
      </c>
      <c r="J30" s="115">
        <v>18</v>
      </c>
      <c r="K30" s="116">
        <v>0.25769506084466715</v>
      </c>
    </row>
    <row r="31" spans="1:255" ht="14.1" customHeight="1" x14ac:dyDescent="0.2">
      <c r="A31" s="306" t="s">
        <v>249</v>
      </c>
      <c r="B31" s="307" t="s">
        <v>250</v>
      </c>
      <c r="C31" s="308"/>
      <c r="D31" s="113">
        <v>1.7871453758615163</v>
      </c>
      <c r="E31" s="115">
        <v>27875</v>
      </c>
      <c r="F31" s="114">
        <v>28864</v>
      </c>
      <c r="G31" s="114">
        <v>29084</v>
      </c>
      <c r="H31" s="114">
        <v>28839</v>
      </c>
      <c r="I31" s="140">
        <v>28461</v>
      </c>
      <c r="J31" s="115">
        <v>-586</v>
      </c>
      <c r="K31" s="116">
        <v>-2.0589578721759603</v>
      </c>
    </row>
    <row r="32" spans="1:255" ht="14.1" customHeight="1" x14ac:dyDescent="0.2">
      <c r="A32" s="306">
        <v>31</v>
      </c>
      <c r="B32" s="307" t="s">
        <v>251</v>
      </c>
      <c r="C32" s="308"/>
      <c r="D32" s="113">
        <v>1.3047603782657478</v>
      </c>
      <c r="E32" s="115">
        <v>20351</v>
      </c>
      <c r="F32" s="114">
        <v>20024</v>
      </c>
      <c r="G32" s="114">
        <v>19678</v>
      </c>
      <c r="H32" s="114">
        <v>19571</v>
      </c>
      <c r="I32" s="140">
        <v>19282</v>
      </c>
      <c r="J32" s="115">
        <v>1069</v>
      </c>
      <c r="K32" s="116">
        <v>5.544030702209314</v>
      </c>
    </row>
    <row r="33" spans="1:11" ht="14.1" customHeight="1" x14ac:dyDescent="0.2">
      <c r="A33" s="306">
        <v>32</v>
      </c>
      <c r="B33" s="307" t="s">
        <v>252</v>
      </c>
      <c r="C33" s="308"/>
      <c r="D33" s="113">
        <v>1.5393492546882512</v>
      </c>
      <c r="E33" s="115">
        <v>24010</v>
      </c>
      <c r="F33" s="114">
        <v>23111</v>
      </c>
      <c r="G33" s="114">
        <v>24586</v>
      </c>
      <c r="H33" s="114">
        <v>23364</v>
      </c>
      <c r="I33" s="140">
        <v>22415</v>
      </c>
      <c r="J33" s="115">
        <v>1595</v>
      </c>
      <c r="K33" s="116">
        <v>7.1157706892705779</v>
      </c>
    </row>
    <row r="34" spans="1:11" ht="14.1" customHeight="1" x14ac:dyDescent="0.2">
      <c r="A34" s="306">
        <v>33</v>
      </c>
      <c r="B34" s="307" t="s">
        <v>253</v>
      </c>
      <c r="C34" s="308"/>
      <c r="D34" s="113">
        <v>0.85673986215739706</v>
      </c>
      <c r="E34" s="115">
        <v>13363</v>
      </c>
      <c r="F34" s="114">
        <v>13403</v>
      </c>
      <c r="G34" s="114">
        <v>13981</v>
      </c>
      <c r="H34" s="114">
        <v>13688</v>
      </c>
      <c r="I34" s="140">
        <v>13489</v>
      </c>
      <c r="J34" s="115">
        <v>-126</v>
      </c>
      <c r="K34" s="116">
        <v>-0.93409444732745195</v>
      </c>
    </row>
    <row r="35" spans="1:11" ht="14.1" customHeight="1" x14ac:dyDescent="0.2">
      <c r="A35" s="306">
        <v>34</v>
      </c>
      <c r="B35" s="307" t="s">
        <v>254</v>
      </c>
      <c r="C35" s="308"/>
      <c r="D35" s="113">
        <v>2.1256611636480205</v>
      </c>
      <c r="E35" s="115">
        <v>33155</v>
      </c>
      <c r="F35" s="114">
        <v>33281</v>
      </c>
      <c r="G35" s="114">
        <v>33392</v>
      </c>
      <c r="H35" s="114">
        <v>32869</v>
      </c>
      <c r="I35" s="140">
        <v>32667</v>
      </c>
      <c r="J35" s="115">
        <v>488</v>
      </c>
      <c r="K35" s="116">
        <v>1.4938623075274742</v>
      </c>
    </row>
    <row r="36" spans="1:11" ht="14.1" customHeight="1" x14ac:dyDescent="0.2">
      <c r="A36" s="306">
        <v>41</v>
      </c>
      <c r="B36" s="307" t="s">
        <v>255</v>
      </c>
      <c r="C36" s="308"/>
      <c r="D36" s="113">
        <v>0.85770155473633591</v>
      </c>
      <c r="E36" s="115">
        <v>13378</v>
      </c>
      <c r="F36" s="114">
        <v>13314</v>
      </c>
      <c r="G36" s="114">
        <v>13314</v>
      </c>
      <c r="H36" s="114">
        <v>13115</v>
      </c>
      <c r="I36" s="140">
        <v>13055</v>
      </c>
      <c r="J36" s="115">
        <v>323</v>
      </c>
      <c r="K36" s="116">
        <v>2.474147836078131</v>
      </c>
    </row>
    <row r="37" spans="1:11" ht="14.1" customHeight="1" x14ac:dyDescent="0.2">
      <c r="A37" s="306">
        <v>42</v>
      </c>
      <c r="B37" s="307" t="s">
        <v>256</v>
      </c>
      <c r="C37" s="308"/>
      <c r="D37" s="113">
        <v>0.12322487578137523</v>
      </c>
      <c r="E37" s="115">
        <v>1922</v>
      </c>
      <c r="F37" s="114">
        <v>1942</v>
      </c>
      <c r="G37" s="114">
        <v>1926</v>
      </c>
      <c r="H37" s="114">
        <v>1906</v>
      </c>
      <c r="I37" s="140">
        <v>1896</v>
      </c>
      <c r="J37" s="115">
        <v>26</v>
      </c>
      <c r="K37" s="116">
        <v>1.371308016877637</v>
      </c>
    </row>
    <row r="38" spans="1:11" ht="14.1" customHeight="1" x14ac:dyDescent="0.2">
      <c r="A38" s="306">
        <v>43</v>
      </c>
      <c r="B38" s="307" t="s">
        <v>257</v>
      </c>
      <c r="C38" s="308"/>
      <c r="D38" s="113">
        <v>3.6106427312069242</v>
      </c>
      <c r="E38" s="115">
        <v>56317</v>
      </c>
      <c r="F38" s="114">
        <v>55365</v>
      </c>
      <c r="G38" s="114">
        <v>54359</v>
      </c>
      <c r="H38" s="114">
        <v>52760</v>
      </c>
      <c r="I38" s="140">
        <v>51611</v>
      </c>
      <c r="J38" s="115">
        <v>4706</v>
      </c>
      <c r="K38" s="116">
        <v>9.118211234039256</v>
      </c>
    </row>
    <row r="39" spans="1:11" ht="14.1" customHeight="1" x14ac:dyDescent="0.2">
      <c r="A39" s="306">
        <v>51</v>
      </c>
      <c r="B39" s="307" t="s">
        <v>258</v>
      </c>
      <c r="C39" s="308"/>
      <c r="D39" s="113">
        <v>3.5428113479724317</v>
      </c>
      <c r="E39" s="115">
        <v>55259</v>
      </c>
      <c r="F39" s="114">
        <v>55692</v>
      </c>
      <c r="G39" s="114">
        <v>54317</v>
      </c>
      <c r="H39" s="114">
        <v>52938</v>
      </c>
      <c r="I39" s="140">
        <v>52471</v>
      </c>
      <c r="J39" s="115">
        <v>2788</v>
      </c>
      <c r="K39" s="116">
        <v>5.3134112176249735</v>
      </c>
    </row>
    <row r="40" spans="1:11" ht="14.1" customHeight="1" x14ac:dyDescent="0.2">
      <c r="A40" s="306" t="s">
        <v>259</v>
      </c>
      <c r="B40" s="307" t="s">
        <v>260</v>
      </c>
      <c r="C40" s="308"/>
      <c r="D40" s="113">
        <v>2.736079499919859</v>
      </c>
      <c r="E40" s="115">
        <v>42676</v>
      </c>
      <c r="F40" s="114">
        <v>43270</v>
      </c>
      <c r="G40" s="114">
        <v>41961</v>
      </c>
      <c r="H40" s="114">
        <v>40867</v>
      </c>
      <c r="I40" s="140">
        <v>40055</v>
      </c>
      <c r="J40" s="115">
        <v>2621</v>
      </c>
      <c r="K40" s="116">
        <v>6.5435026838097619</v>
      </c>
    </row>
    <row r="41" spans="1:11" ht="14.1" customHeight="1" x14ac:dyDescent="0.2">
      <c r="A41" s="306"/>
      <c r="B41" s="307" t="s">
        <v>261</v>
      </c>
      <c r="C41" s="308"/>
      <c r="D41" s="113">
        <v>1.9401827215899985</v>
      </c>
      <c r="E41" s="115">
        <v>30262</v>
      </c>
      <c r="F41" s="114">
        <v>30501</v>
      </c>
      <c r="G41" s="114">
        <v>30372</v>
      </c>
      <c r="H41" s="114">
        <v>29780</v>
      </c>
      <c r="I41" s="140">
        <v>29361</v>
      </c>
      <c r="J41" s="115">
        <v>901</v>
      </c>
      <c r="K41" s="116">
        <v>3.068696570280304</v>
      </c>
    </row>
    <row r="42" spans="1:11" ht="14.1" customHeight="1" x14ac:dyDescent="0.2">
      <c r="A42" s="306">
        <v>52</v>
      </c>
      <c r="B42" s="307" t="s">
        <v>262</v>
      </c>
      <c r="C42" s="308"/>
      <c r="D42" s="113">
        <v>3.0043276166052251</v>
      </c>
      <c r="E42" s="115">
        <v>46860</v>
      </c>
      <c r="F42" s="114">
        <v>47134</v>
      </c>
      <c r="G42" s="114">
        <v>46649</v>
      </c>
      <c r="H42" s="114">
        <v>46310</v>
      </c>
      <c r="I42" s="140">
        <v>46077</v>
      </c>
      <c r="J42" s="115">
        <v>783</v>
      </c>
      <c r="K42" s="116">
        <v>1.6993293834234</v>
      </c>
    </row>
    <row r="43" spans="1:11" ht="14.1" customHeight="1" x14ac:dyDescent="0.2">
      <c r="A43" s="306" t="s">
        <v>263</v>
      </c>
      <c r="B43" s="307" t="s">
        <v>264</v>
      </c>
      <c r="C43" s="308"/>
      <c r="D43" s="113">
        <v>2.6504247475556979</v>
      </c>
      <c r="E43" s="115">
        <v>41340</v>
      </c>
      <c r="F43" s="114">
        <v>41729</v>
      </c>
      <c r="G43" s="114">
        <v>41102</v>
      </c>
      <c r="H43" s="114">
        <v>40544</v>
      </c>
      <c r="I43" s="140">
        <v>40313</v>
      </c>
      <c r="J43" s="115">
        <v>1027</v>
      </c>
      <c r="K43" s="116">
        <v>2.5475653015156401</v>
      </c>
    </row>
    <row r="44" spans="1:11" ht="14.1" customHeight="1" x14ac:dyDescent="0.2">
      <c r="A44" s="306">
        <v>53</v>
      </c>
      <c r="B44" s="307" t="s">
        <v>265</v>
      </c>
      <c r="C44" s="308"/>
      <c r="D44" s="113">
        <v>1.8723513383555057</v>
      </c>
      <c r="E44" s="115">
        <v>29204</v>
      </c>
      <c r="F44" s="114">
        <v>29295</v>
      </c>
      <c r="G44" s="114">
        <v>28465</v>
      </c>
      <c r="H44" s="114">
        <v>28342</v>
      </c>
      <c r="I44" s="140">
        <v>28234</v>
      </c>
      <c r="J44" s="115">
        <v>970</v>
      </c>
      <c r="K44" s="116">
        <v>3.4355741304809806</v>
      </c>
    </row>
    <row r="45" spans="1:11" ht="14.1" customHeight="1" x14ac:dyDescent="0.2">
      <c r="A45" s="306" t="s">
        <v>266</v>
      </c>
      <c r="B45" s="307" t="s">
        <v>267</v>
      </c>
      <c r="C45" s="308"/>
      <c r="D45" s="113">
        <v>1.8256130790190737</v>
      </c>
      <c r="E45" s="115">
        <v>28475</v>
      </c>
      <c r="F45" s="114">
        <v>28553</v>
      </c>
      <c r="G45" s="114">
        <v>27708</v>
      </c>
      <c r="H45" s="114">
        <v>27582</v>
      </c>
      <c r="I45" s="140">
        <v>27462</v>
      </c>
      <c r="J45" s="115">
        <v>1013</v>
      </c>
      <c r="K45" s="116">
        <v>3.6887335226858933</v>
      </c>
    </row>
    <row r="46" spans="1:11" ht="14.1" customHeight="1" x14ac:dyDescent="0.2">
      <c r="A46" s="306">
        <v>54</v>
      </c>
      <c r="B46" s="307" t="s">
        <v>268</v>
      </c>
      <c r="C46" s="308"/>
      <c r="D46" s="113">
        <v>2.6311908959769195</v>
      </c>
      <c r="E46" s="115">
        <v>41040</v>
      </c>
      <c r="F46" s="114">
        <v>41727</v>
      </c>
      <c r="G46" s="114">
        <v>41849</v>
      </c>
      <c r="H46" s="114">
        <v>41582</v>
      </c>
      <c r="I46" s="140">
        <v>41197</v>
      </c>
      <c r="J46" s="115">
        <v>-157</v>
      </c>
      <c r="K46" s="116">
        <v>-0.38109571085273197</v>
      </c>
    </row>
    <row r="47" spans="1:11" ht="14.1" customHeight="1" x14ac:dyDescent="0.2">
      <c r="A47" s="306">
        <v>61</v>
      </c>
      <c r="B47" s="307" t="s">
        <v>269</v>
      </c>
      <c r="C47" s="308"/>
      <c r="D47" s="113">
        <v>2.9458567078057381</v>
      </c>
      <c r="E47" s="115">
        <v>45948</v>
      </c>
      <c r="F47" s="114">
        <v>45709</v>
      </c>
      <c r="G47" s="114">
        <v>45424</v>
      </c>
      <c r="H47" s="114">
        <v>44574</v>
      </c>
      <c r="I47" s="140">
        <v>44117</v>
      </c>
      <c r="J47" s="115">
        <v>1831</v>
      </c>
      <c r="K47" s="116">
        <v>4.1503275381372262</v>
      </c>
    </row>
    <row r="48" spans="1:11" ht="14.1" customHeight="1" x14ac:dyDescent="0.2">
      <c r="A48" s="306">
        <v>62</v>
      </c>
      <c r="B48" s="307" t="s">
        <v>270</v>
      </c>
      <c r="C48" s="308"/>
      <c r="D48" s="113">
        <v>5.95826254207405</v>
      </c>
      <c r="E48" s="115">
        <v>92934</v>
      </c>
      <c r="F48" s="114">
        <v>94618</v>
      </c>
      <c r="G48" s="114">
        <v>94104</v>
      </c>
      <c r="H48" s="114">
        <v>93792</v>
      </c>
      <c r="I48" s="140">
        <v>94045</v>
      </c>
      <c r="J48" s="115">
        <v>-1111</v>
      </c>
      <c r="K48" s="116">
        <v>-1.1813493540326439</v>
      </c>
    </row>
    <row r="49" spans="1:11" ht="14.1" customHeight="1" x14ac:dyDescent="0.2">
      <c r="A49" s="306">
        <v>63</v>
      </c>
      <c r="B49" s="307" t="s">
        <v>271</v>
      </c>
      <c r="C49" s="308"/>
      <c r="D49" s="113">
        <v>4.1730405513704119</v>
      </c>
      <c r="E49" s="115">
        <v>65089</v>
      </c>
      <c r="F49" s="114">
        <v>66831</v>
      </c>
      <c r="G49" s="114">
        <v>67089</v>
      </c>
      <c r="H49" s="114">
        <v>66856</v>
      </c>
      <c r="I49" s="140">
        <v>65149</v>
      </c>
      <c r="J49" s="115">
        <v>-60</v>
      </c>
      <c r="K49" s="116">
        <v>-9.209657861210456E-2</v>
      </c>
    </row>
    <row r="50" spans="1:11" ht="14.1" customHeight="1" x14ac:dyDescent="0.2">
      <c r="A50" s="306" t="s">
        <v>272</v>
      </c>
      <c r="B50" s="307" t="s">
        <v>273</v>
      </c>
      <c r="C50" s="308"/>
      <c r="D50" s="113">
        <v>1.0286263824330821</v>
      </c>
      <c r="E50" s="115">
        <v>16044</v>
      </c>
      <c r="F50" s="114">
        <v>15311</v>
      </c>
      <c r="G50" s="114">
        <v>15415</v>
      </c>
      <c r="H50" s="114">
        <v>15227</v>
      </c>
      <c r="I50" s="140">
        <v>15204</v>
      </c>
      <c r="J50" s="115">
        <v>840</v>
      </c>
      <c r="K50" s="116">
        <v>5.5248618784530388</v>
      </c>
    </row>
    <row r="51" spans="1:11" ht="14.1" customHeight="1" x14ac:dyDescent="0.2">
      <c r="A51" s="306" t="s">
        <v>274</v>
      </c>
      <c r="B51" s="307" t="s">
        <v>275</v>
      </c>
      <c r="C51" s="308"/>
      <c r="D51" s="113">
        <v>2.5962493989421382</v>
      </c>
      <c r="E51" s="115">
        <v>40495</v>
      </c>
      <c r="F51" s="114">
        <v>42829</v>
      </c>
      <c r="G51" s="114">
        <v>43059</v>
      </c>
      <c r="H51" s="114">
        <v>43192</v>
      </c>
      <c r="I51" s="140">
        <v>41635</v>
      </c>
      <c r="J51" s="115">
        <v>-1140</v>
      </c>
      <c r="K51" s="116">
        <v>-2.7380809415155518</v>
      </c>
    </row>
    <row r="52" spans="1:11" ht="14.1" customHeight="1" x14ac:dyDescent="0.2">
      <c r="A52" s="306">
        <v>71</v>
      </c>
      <c r="B52" s="307" t="s">
        <v>276</v>
      </c>
      <c r="C52" s="308"/>
      <c r="D52" s="113">
        <v>16.223497355345408</v>
      </c>
      <c r="E52" s="115">
        <v>253046</v>
      </c>
      <c r="F52" s="114">
        <v>251116</v>
      </c>
      <c r="G52" s="114">
        <v>249000</v>
      </c>
      <c r="H52" s="114">
        <v>245354</v>
      </c>
      <c r="I52" s="140">
        <v>243017</v>
      </c>
      <c r="J52" s="115">
        <v>10029</v>
      </c>
      <c r="K52" s="116">
        <v>4.1268717826324908</v>
      </c>
    </row>
    <row r="53" spans="1:11" ht="14.1" customHeight="1" x14ac:dyDescent="0.2">
      <c r="A53" s="306" t="s">
        <v>277</v>
      </c>
      <c r="B53" s="307" t="s">
        <v>278</v>
      </c>
      <c r="C53" s="308"/>
      <c r="D53" s="113">
        <v>6.1371373617566913</v>
      </c>
      <c r="E53" s="115">
        <v>95724</v>
      </c>
      <c r="F53" s="114">
        <v>94476</v>
      </c>
      <c r="G53" s="114">
        <v>93109</v>
      </c>
      <c r="H53" s="114">
        <v>90663</v>
      </c>
      <c r="I53" s="140">
        <v>89550</v>
      </c>
      <c r="J53" s="115">
        <v>6174</v>
      </c>
      <c r="K53" s="116">
        <v>6.8944723618090453</v>
      </c>
    </row>
    <row r="54" spans="1:11" ht="14.1" customHeight="1" x14ac:dyDescent="0.2">
      <c r="A54" s="306" t="s">
        <v>279</v>
      </c>
      <c r="B54" s="307" t="s">
        <v>280</v>
      </c>
      <c r="C54" s="308"/>
      <c r="D54" s="113">
        <v>7.8028530213175191</v>
      </c>
      <c r="E54" s="115">
        <v>121705</v>
      </c>
      <c r="F54" s="114">
        <v>121461</v>
      </c>
      <c r="G54" s="114">
        <v>120877</v>
      </c>
      <c r="H54" s="114">
        <v>120412</v>
      </c>
      <c r="I54" s="140">
        <v>119341</v>
      </c>
      <c r="J54" s="115">
        <v>2364</v>
      </c>
      <c r="K54" s="116">
        <v>1.9808783234596661</v>
      </c>
    </row>
    <row r="55" spans="1:11" ht="14.1" customHeight="1" x14ac:dyDescent="0.2">
      <c r="A55" s="306">
        <v>72</v>
      </c>
      <c r="B55" s="307" t="s">
        <v>281</v>
      </c>
      <c r="C55" s="308"/>
      <c r="D55" s="113">
        <v>4.2805577816957845</v>
      </c>
      <c r="E55" s="115">
        <v>66766</v>
      </c>
      <c r="F55" s="114">
        <v>66481</v>
      </c>
      <c r="G55" s="114">
        <v>64588</v>
      </c>
      <c r="H55" s="114">
        <v>63556</v>
      </c>
      <c r="I55" s="140">
        <v>63249</v>
      </c>
      <c r="J55" s="115">
        <v>3517</v>
      </c>
      <c r="K55" s="116">
        <v>5.5605622223276256</v>
      </c>
    </row>
    <row r="56" spans="1:11" ht="14.1" customHeight="1" x14ac:dyDescent="0.2">
      <c r="A56" s="306" t="s">
        <v>282</v>
      </c>
      <c r="B56" s="307" t="s">
        <v>283</v>
      </c>
      <c r="C56" s="308"/>
      <c r="D56" s="113">
        <v>1.868440455201154</v>
      </c>
      <c r="E56" s="115">
        <v>29143</v>
      </c>
      <c r="F56" s="114">
        <v>29170</v>
      </c>
      <c r="G56" s="114">
        <v>27631</v>
      </c>
      <c r="H56" s="114">
        <v>27134</v>
      </c>
      <c r="I56" s="140">
        <v>27115</v>
      </c>
      <c r="J56" s="115">
        <v>2028</v>
      </c>
      <c r="K56" s="116">
        <v>7.4792550248939698</v>
      </c>
    </row>
    <row r="57" spans="1:11" ht="14.1" customHeight="1" x14ac:dyDescent="0.2">
      <c r="A57" s="306" t="s">
        <v>284</v>
      </c>
      <c r="B57" s="307" t="s">
        <v>285</v>
      </c>
      <c r="C57" s="308"/>
      <c r="D57" s="113">
        <v>1.8876743067799326</v>
      </c>
      <c r="E57" s="115">
        <v>29443</v>
      </c>
      <c r="F57" s="114">
        <v>29168</v>
      </c>
      <c r="G57" s="114">
        <v>28844</v>
      </c>
      <c r="H57" s="114">
        <v>28531</v>
      </c>
      <c r="I57" s="140">
        <v>28209</v>
      </c>
      <c r="J57" s="115">
        <v>1234</v>
      </c>
      <c r="K57" s="116">
        <v>4.3744904108617817</v>
      </c>
    </row>
    <row r="58" spans="1:11" ht="14.1" customHeight="1" x14ac:dyDescent="0.2">
      <c r="A58" s="306">
        <v>73</v>
      </c>
      <c r="B58" s="307" t="s">
        <v>286</v>
      </c>
      <c r="C58" s="308"/>
      <c r="D58" s="113">
        <v>5.1655714056739859</v>
      </c>
      <c r="E58" s="115">
        <v>80570</v>
      </c>
      <c r="F58" s="114">
        <v>80053</v>
      </c>
      <c r="G58" s="114">
        <v>79424</v>
      </c>
      <c r="H58" s="114">
        <v>77839</v>
      </c>
      <c r="I58" s="140">
        <v>77581</v>
      </c>
      <c r="J58" s="115">
        <v>2989</v>
      </c>
      <c r="K58" s="116">
        <v>3.8527474510511595</v>
      </c>
    </row>
    <row r="59" spans="1:11" ht="14.1" customHeight="1" x14ac:dyDescent="0.2">
      <c r="A59" s="306" t="s">
        <v>287</v>
      </c>
      <c r="B59" s="307" t="s">
        <v>288</v>
      </c>
      <c r="C59" s="308"/>
      <c r="D59" s="113">
        <v>3.8762622215098572</v>
      </c>
      <c r="E59" s="115">
        <v>60460</v>
      </c>
      <c r="F59" s="114">
        <v>59951</v>
      </c>
      <c r="G59" s="114">
        <v>59453</v>
      </c>
      <c r="H59" s="114">
        <v>58094</v>
      </c>
      <c r="I59" s="140">
        <v>57894</v>
      </c>
      <c r="J59" s="115">
        <v>2566</v>
      </c>
      <c r="K59" s="116">
        <v>4.4322382284865443</v>
      </c>
    </row>
    <row r="60" spans="1:11" ht="14.1" customHeight="1" x14ac:dyDescent="0.2">
      <c r="A60" s="306">
        <v>81</v>
      </c>
      <c r="B60" s="307" t="s">
        <v>289</v>
      </c>
      <c r="C60" s="308"/>
      <c r="D60" s="113">
        <v>8.1373297002724794</v>
      </c>
      <c r="E60" s="115">
        <v>126922</v>
      </c>
      <c r="F60" s="114">
        <v>126328</v>
      </c>
      <c r="G60" s="114">
        <v>125129</v>
      </c>
      <c r="H60" s="114">
        <v>124438</v>
      </c>
      <c r="I60" s="140">
        <v>124447</v>
      </c>
      <c r="J60" s="115">
        <v>2475</v>
      </c>
      <c r="K60" s="116">
        <v>1.9887984443176614</v>
      </c>
    </row>
    <row r="61" spans="1:11" ht="14.1" customHeight="1" x14ac:dyDescent="0.2">
      <c r="A61" s="306" t="s">
        <v>290</v>
      </c>
      <c r="B61" s="307" t="s">
        <v>291</v>
      </c>
      <c r="C61" s="308"/>
      <c r="D61" s="113">
        <v>1.8025965699631352</v>
      </c>
      <c r="E61" s="115">
        <v>28116</v>
      </c>
      <c r="F61" s="114">
        <v>27987</v>
      </c>
      <c r="G61" s="114">
        <v>28144</v>
      </c>
      <c r="H61" s="114">
        <v>27293</v>
      </c>
      <c r="I61" s="140">
        <v>27582</v>
      </c>
      <c r="J61" s="115">
        <v>534</v>
      </c>
      <c r="K61" s="116">
        <v>1.9360452469001523</v>
      </c>
    </row>
    <row r="62" spans="1:11" ht="14.1" customHeight="1" x14ac:dyDescent="0.2">
      <c r="A62" s="306" t="s">
        <v>292</v>
      </c>
      <c r="B62" s="307" t="s">
        <v>293</v>
      </c>
      <c r="C62" s="308"/>
      <c r="D62" s="113">
        <v>3.2835390286904951</v>
      </c>
      <c r="E62" s="115">
        <v>51215</v>
      </c>
      <c r="F62" s="114">
        <v>51250</v>
      </c>
      <c r="G62" s="114">
        <v>50342</v>
      </c>
      <c r="H62" s="114">
        <v>50739</v>
      </c>
      <c r="I62" s="140">
        <v>50571</v>
      </c>
      <c r="J62" s="115">
        <v>644</v>
      </c>
      <c r="K62" s="116">
        <v>1.2734571196931048</v>
      </c>
    </row>
    <row r="63" spans="1:11" ht="14.1" customHeight="1" x14ac:dyDescent="0.2">
      <c r="A63" s="306"/>
      <c r="B63" s="307" t="s">
        <v>294</v>
      </c>
      <c r="C63" s="308"/>
      <c r="D63" s="113">
        <v>2.911748677672704</v>
      </c>
      <c r="E63" s="115">
        <v>45416</v>
      </c>
      <c r="F63" s="114">
        <v>45427</v>
      </c>
      <c r="G63" s="114">
        <v>44660</v>
      </c>
      <c r="H63" s="114">
        <v>45106</v>
      </c>
      <c r="I63" s="140">
        <v>44932</v>
      </c>
      <c r="J63" s="115">
        <v>484</v>
      </c>
      <c r="K63" s="116">
        <v>1.0771832992076915</v>
      </c>
    </row>
    <row r="64" spans="1:11" ht="14.1" customHeight="1" x14ac:dyDescent="0.2">
      <c r="A64" s="306" t="s">
        <v>295</v>
      </c>
      <c r="B64" s="307" t="s">
        <v>296</v>
      </c>
      <c r="C64" s="308"/>
      <c r="D64" s="113">
        <v>1.0945984933482931</v>
      </c>
      <c r="E64" s="115">
        <v>17073</v>
      </c>
      <c r="F64" s="114">
        <v>16814</v>
      </c>
      <c r="G64" s="114">
        <v>16723</v>
      </c>
      <c r="H64" s="114">
        <v>16523</v>
      </c>
      <c r="I64" s="140">
        <v>16363</v>
      </c>
      <c r="J64" s="115">
        <v>710</v>
      </c>
      <c r="K64" s="116">
        <v>4.339057630018945</v>
      </c>
    </row>
    <row r="65" spans="1:11" ht="14.1" customHeight="1" x14ac:dyDescent="0.2">
      <c r="A65" s="306" t="s">
        <v>297</v>
      </c>
      <c r="B65" s="307" t="s">
        <v>298</v>
      </c>
      <c r="C65" s="308"/>
      <c r="D65" s="113">
        <v>0.8040391088315435</v>
      </c>
      <c r="E65" s="115">
        <v>12541</v>
      </c>
      <c r="F65" s="114">
        <v>12305</v>
      </c>
      <c r="G65" s="114">
        <v>11953</v>
      </c>
      <c r="H65" s="114">
        <v>12002</v>
      </c>
      <c r="I65" s="140">
        <v>12052</v>
      </c>
      <c r="J65" s="115">
        <v>489</v>
      </c>
      <c r="K65" s="116">
        <v>4.0574178559575174</v>
      </c>
    </row>
    <row r="66" spans="1:11" ht="14.1" customHeight="1" x14ac:dyDescent="0.2">
      <c r="A66" s="306">
        <v>82</v>
      </c>
      <c r="B66" s="307" t="s">
        <v>299</v>
      </c>
      <c r="C66" s="308"/>
      <c r="D66" s="113">
        <v>2.5502804936688572</v>
      </c>
      <c r="E66" s="115">
        <v>39778</v>
      </c>
      <c r="F66" s="114">
        <v>40146</v>
      </c>
      <c r="G66" s="114">
        <v>40176</v>
      </c>
      <c r="H66" s="114">
        <v>39700</v>
      </c>
      <c r="I66" s="140">
        <v>39696</v>
      </c>
      <c r="J66" s="115">
        <v>82</v>
      </c>
      <c r="K66" s="116">
        <v>0.20656993147924224</v>
      </c>
    </row>
    <row r="67" spans="1:11" ht="14.1" customHeight="1" x14ac:dyDescent="0.2">
      <c r="A67" s="306" t="s">
        <v>300</v>
      </c>
      <c r="B67" s="307" t="s">
        <v>301</v>
      </c>
      <c r="C67" s="308"/>
      <c r="D67" s="113">
        <v>1.5448629588075011</v>
      </c>
      <c r="E67" s="115">
        <v>24096</v>
      </c>
      <c r="F67" s="114">
        <v>24283</v>
      </c>
      <c r="G67" s="114">
        <v>24098</v>
      </c>
      <c r="H67" s="114">
        <v>24005</v>
      </c>
      <c r="I67" s="140">
        <v>23924</v>
      </c>
      <c r="J67" s="115">
        <v>172</v>
      </c>
      <c r="K67" s="116">
        <v>0.71894332051496401</v>
      </c>
    </row>
    <row r="68" spans="1:11" ht="14.1" customHeight="1" x14ac:dyDescent="0.2">
      <c r="A68" s="306" t="s">
        <v>302</v>
      </c>
      <c r="B68" s="307" t="s">
        <v>303</v>
      </c>
      <c r="C68" s="308"/>
      <c r="D68" s="113">
        <v>0.52585350216380833</v>
      </c>
      <c r="E68" s="115">
        <v>8202</v>
      </c>
      <c r="F68" s="114">
        <v>8387</v>
      </c>
      <c r="G68" s="114">
        <v>8545</v>
      </c>
      <c r="H68" s="114">
        <v>8305</v>
      </c>
      <c r="I68" s="140">
        <v>8353</v>
      </c>
      <c r="J68" s="115">
        <v>-151</v>
      </c>
      <c r="K68" s="116">
        <v>-1.8077337483538849</v>
      </c>
    </row>
    <row r="69" spans="1:11" ht="14.1" customHeight="1" x14ac:dyDescent="0.2">
      <c r="A69" s="306">
        <v>83</v>
      </c>
      <c r="B69" s="307" t="s">
        <v>304</v>
      </c>
      <c r="C69" s="308"/>
      <c r="D69" s="113">
        <v>6.1674627344125659</v>
      </c>
      <c r="E69" s="115">
        <v>96197</v>
      </c>
      <c r="F69" s="114">
        <v>96017</v>
      </c>
      <c r="G69" s="114">
        <v>95076</v>
      </c>
      <c r="H69" s="114">
        <v>93387</v>
      </c>
      <c r="I69" s="140">
        <v>93037</v>
      </c>
      <c r="J69" s="115">
        <v>3160</v>
      </c>
      <c r="K69" s="116">
        <v>3.3964981673957673</v>
      </c>
    </row>
    <row r="70" spans="1:11" ht="14.1" customHeight="1" x14ac:dyDescent="0.2">
      <c r="A70" s="306" t="s">
        <v>305</v>
      </c>
      <c r="B70" s="307" t="s">
        <v>306</v>
      </c>
      <c r="C70" s="308"/>
      <c r="D70" s="113">
        <v>5.658727360153871</v>
      </c>
      <c r="E70" s="115">
        <v>88262</v>
      </c>
      <c r="F70" s="114">
        <v>87542</v>
      </c>
      <c r="G70" s="114">
        <v>86629</v>
      </c>
      <c r="H70" s="114">
        <v>85062</v>
      </c>
      <c r="I70" s="140">
        <v>84804</v>
      </c>
      <c r="J70" s="115">
        <v>3458</v>
      </c>
      <c r="K70" s="116">
        <v>4.0776378472713555</v>
      </c>
    </row>
    <row r="71" spans="1:11" ht="14.1" customHeight="1" x14ac:dyDescent="0.2">
      <c r="A71" s="306"/>
      <c r="B71" s="307" t="s">
        <v>307</v>
      </c>
      <c r="C71" s="308"/>
      <c r="D71" s="113">
        <v>3.578393973393172</v>
      </c>
      <c r="E71" s="115">
        <v>55814</v>
      </c>
      <c r="F71" s="114">
        <v>55239</v>
      </c>
      <c r="G71" s="114">
        <v>54782</v>
      </c>
      <c r="H71" s="114">
        <v>53485</v>
      </c>
      <c r="I71" s="140">
        <v>53470</v>
      </c>
      <c r="J71" s="115">
        <v>2344</v>
      </c>
      <c r="K71" s="116">
        <v>4.3837665980923886</v>
      </c>
    </row>
    <row r="72" spans="1:11" ht="14.1" customHeight="1" x14ac:dyDescent="0.2">
      <c r="A72" s="306">
        <v>84</v>
      </c>
      <c r="B72" s="307" t="s">
        <v>308</v>
      </c>
      <c r="C72" s="308"/>
      <c r="D72" s="113">
        <v>3.8418977400224397</v>
      </c>
      <c r="E72" s="115">
        <v>59924</v>
      </c>
      <c r="F72" s="114">
        <v>59302</v>
      </c>
      <c r="G72" s="114">
        <v>58680</v>
      </c>
      <c r="H72" s="114">
        <v>56850</v>
      </c>
      <c r="I72" s="140">
        <v>56651</v>
      </c>
      <c r="J72" s="115">
        <v>3273</v>
      </c>
      <c r="K72" s="116">
        <v>5.7774796561402271</v>
      </c>
    </row>
    <row r="73" spans="1:11" ht="14.1" customHeight="1" x14ac:dyDescent="0.2">
      <c r="A73" s="306" t="s">
        <v>309</v>
      </c>
      <c r="B73" s="307" t="s">
        <v>310</v>
      </c>
      <c r="C73" s="308"/>
      <c r="D73" s="113">
        <v>1.4425388684083988</v>
      </c>
      <c r="E73" s="115">
        <v>22500</v>
      </c>
      <c r="F73" s="114">
        <v>21905</v>
      </c>
      <c r="G73" s="114">
        <v>21685</v>
      </c>
      <c r="H73" s="114">
        <v>20345</v>
      </c>
      <c r="I73" s="140">
        <v>20628</v>
      </c>
      <c r="J73" s="115">
        <v>1872</v>
      </c>
      <c r="K73" s="116">
        <v>9.0750436300174524</v>
      </c>
    </row>
    <row r="74" spans="1:11" ht="14.1" customHeight="1" x14ac:dyDescent="0.2">
      <c r="A74" s="306" t="s">
        <v>311</v>
      </c>
      <c r="B74" s="307" t="s">
        <v>312</v>
      </c>
      <c r="C74" s="308"/>
      <c r="D74" s="113">
        <v>0.64702676711011375</v>
      </c>
      <c r="E74" s="115">
        <v>10092</v>
      </c>
      <c r="F74" s="114">
        <v>10061</v>
      </c>
      <c r="G74" s="114">
        <v>10068</v>
      </c>
      <c r="H74" s="114">
        <v>10013</v>
      </c>
      <c r="I74" s="140">
        <v>10072</v>
      </c>
      <c r="J74" s="115">
        <v>20</v>
      </c>
      <c r="K74" s="116">
        <v>0.19857029388403494</v>
      </c>
    </row>
    <row r="75" spans="1:11" ht="14.1" customHeight="1" x14ac:dyDescent="0.2">
      <c r="A75" s="306" t="s">
        <v>313</v>
      </c>
      <c r="B75" s="307" t="s">
        <v>314</v>
      </c>
      <c r="C75" s="308"/>
      <c r="D75" s="113">
        <v>1.1816637281615643</v>
      </c>
      <c r="E75" s="115">
        <v>18431</v>
      </c>
      <c r="F75" s="114">
        <v>18466</v>
      </c>
      <c r="G75" s="114">
        <v>18194</v>
      </c>
      <c r="H75" s="114">
        <v>18011</v>
      </c>
      <c r="I75" s="140">
        <v>17685</v>
      </c>
      <c r="J75" s="115">
        <v>746</v>
      </c>
      <c r="K75" s="116">
        <v>4.2182640655923098</v>
      </c>
    </row>
    <row r="76" spans="1:11" ht="14.1" customHeight="1" x14ac:dyDescent="0.2">
      <c r="A76" s="306">
        <v>91</v>
      </c>
      <c r="B76" s="307" t="s">
        <v>315</v>
      </c>
      <c r="C76" s="308"/>
      <c r="D76" s="113">
        <v>0.61907356948228887</v>
      </c>
      <c r="E76" s="115">
        <v>9656</v>
      </c>
      <c r="F76" s="114">
        <v>9518</v>
      </c>
      <c r="G76" s="114">
        <v>9499</v>
      </c>
      <c r="H76" s="114">
        <v>9402</v>
      </c>
      <c r="I76" s="140">
        <v>9282</v>
      </c>
      <c r="J76" s="115">
        <v>374</v>
      </c>
      <c r="K76" s="116">
        <v>4.0293040293040292</v>
      </c>
    </row>
    <row r="77" spans="1:11" ht="14.1" customHeight="1" x14ac:dyDescent="0.2">
      <c r="A77" s="306">
        <v>92</v>
      </c>
      <c r="B77" s="307" t="s">
        <v>316</v>
      </c>
      <c r="C77" s="308"/>
      <c r="D77" s="113">
        <v>3.8962013143131911</v>
      </c>
      <c r="E77" s="115">
        <v>60771</v>
      </c>
      <c r="F77" s="114">
        <v>59943</v>
      </c>
      <c r="G77" s="114">
        <v>59864</v>
      </c>
      <c r="H77" s="114">
        <v>59505</v>
      </c>
      <c r="I77" s="140">
        <v>59369</v>
      </c>
      <c r="J77" s="115">
        <v>1402</v>
      </c>
      <c r="K77" s="116">
        <v>2.3615017938654854</v>
      </c>
    </row>
    <row r="78" spans="1:11" ht="14.1" customHeight="1" x14ac:dyDescent="0.2">
      <c r="A78" s="306">
        <v>93</v>
      </c>
      <c r="B78" s="307" t="s">
        <v>317</v>
      </c>
      <c r="C78" s="308"/>
      <c r="D78" s="113">
        <v>0.20791793556659721</v>
      </c>
      <c r="E78" s="115">
        <v>3243</v>
      </c>
      <c r="F78" s="114">
        <v>3204</v>
      </c>
      <c r="G78" s="114">
        <v>3138</v>
      </c>
      <c r="H78" s="114">
        <v>3099</v>
      </c>
      <c r="I78" s="140">
        <v>3040</v>
      </c>
      <c r="J78" s="115">
        <v>203</v>
      </c>
      <c r="K78" s="116">
        <v>6.6776315789473681</v>
      </c>
    </row>
    <row r="79" spans="1:11" ht="14.1" customHeight="1" x14ac:dyDescent="0.2">
      <c r="A79" s="306">
        <v>94</v>
      </c>
      <c r="B79" s="307" t="s">
        <v>318</v>
      </c>
      <c r="C79" s="308"/>
      <c r="D79" s="113">
        <v>0.95290912005129025</v>
      </c>
      <c r="E79" s="115">
        <v>14863</v>
      </c>
      <c r="F79" s="114">
        <v>14644</v>
      </c>
      <c r="G79" s="114">
        <v>15526</v>
      </c>
      <c r="H79" s="114">
        <v>14859</v>
      </c>
      <c r="I79" s="140">
        <v>14859</v>
      </c>
      <c r="J79" s="115">
        <v>4</v>
      </c>
      <c r="K79" s="116">
        <v>2.6919711959082038E-2</v>
      </c>
    </row>
    <row r="80" spans="1:11" ht="14.1" customHeight="1" x14ac:dyDescent="0.2">
      <c r="A80" s="306" t="s">
        <v>319</v>
      </c>
      <c r="B80" s="307" t="s">
        <v>320</v>
      </c>
      <c r="C80" s="308"/>
      <c r="D80" s="113">
        <v>6.8600737297643856E-3</v>
      </c>
      <c r="E80" s="115">
        <v>107</v>
      </c>
      <c r="F80" s="114">
        <v>102</v>
      </c>
      <c r="G80" s="114">
        <v>101</v>
      </c>
      <c r="H80" s="114">
        <v>83</v>
      </c>
      <c r="I80" s="140">
        <v>89</v>
      </c>
      <c r="J80" s="115">
        <v>18</v>
      </c>
      <c r="K80" s="116">
        <v>20.224719101123597</v>
      </c>
    </row>
    <row r="81" spans="1:11" ht="14.1" customHeight="1" x14ac:dyDescent="0.2">
      <c r="A81" s="310" t="s">
        <v>321</v>
      </c>
      <c r="B81" s="311" t="s">
        <v>224</v>
      </c>
      <c r="C81" s="312"/>
      <c r="D81" s="125">
        <v>0.38551049847732011</v>
      </c>
      <c r="E81" s="143">
        <v>6013</v>
      </c>
      <c r="F81" s="144">
        <v>5969</v>
      </c>
      <c r="G81" s="144">
        <v>5771</v>
      </c>
      <c r="H81" s="144">
        <v>5743</v>
      </c>
      <c r="I81" s="145">
        <v>5826</v>
      </c>
      <c r="J81" s="143">
        <v>187</v>
      </c>
      <c r="K81" s="146">
        <v>3.2097493992447648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203946</v>
      </c>
      <c r="E12" s="114">
        <v>216854</v>
      </c>
      <c r="F12" s="114">
        <v>215996</v>
      </c>
      <c r="G12" s="114">
        <v>217937</v>
      </c>
      <c r="H12" s="140">
        <v>215039</v>
      </c>
      <c r="I12" s="115">
        <v>-11093</v>
      </c>
      <c r="J12" s="116">
        <v>-5.1585991378308123</v>
      </c>
      <c r="K12"/>
      <c r="L12"/>
      <c r="M12"/>
      <c r="N12"/>
      <c r="O12"/>
      <c r="P12"/>
    </row>
    <row r="13" spans="1:16" s="110" customFormat="1" ht="14.45" customHeight="1" x14ac:dyDescent="0.2">
      <c r="A13" s="120" t="s">
        <v>105</v>
      </c>
      <c r="B13" s="119" t="s">
        <v>106</v>
      </c>
      <c r="C13" s="113">
        <v>46.177909838878918</v>
      </c>
      <c r="D13" s="115">
        <v>94178</v>
      </c>
      <c r="E13" s="114">
        <v>100028</v>
      </c>
      <c r="F13" s="114">
        <v>99630</v>
      </c>
      <c r="G13" s="114">
        <v>100199</v>
      </c>
      <c r="H13" s="140">
        <v>99291</v>
      </c>
      <c r="I13" s="115">
        <v>-5113</v>
      </c>
      <c r="J13" s="116">
        <v>-5.1495100260849425</v>
      </c>
      <c r="K13"/>
      <c r="L13"/>
      <c r="M13"/>
      <c r="N13"/>
      <c r="O13"/>
      <c r="P13"/>
    </row>
    <row r="14" spans="1:16" s="110" customFormat="1" ht="14.45" customHeight="1" x14ac:dyDescent="0.2">
      <c r="A14" s="120"/>
      <c r="B14" s="119" t="s">
        <v>107</v>
      </c>
      <c r="C14" s="113">
        <v>53.822090161121082</v>
      </c>
      <c r="D14" s="115">
        <v>109768</v>
      </c>
      <c r="E14" s="114">
        <v>116826</v>
      </c>
      <c r="F14" s="114">
        <v>116366</v>
      </c>
      <c r="G14" s="114">
        <v>117738</v>
      </c>
      <c r="H14" s="140">
        <v>115748</v>
      </c>
      <c r="I14" s="115">
        <v>-5980</v>
      </c>
      <c r="J14" s="116">
        <v>-5.1663959636451597</v>
      </c>
      <c r="K14"/>
      <c r="L14"/>
      <c r="M14"/>
      <c r="N14"/>
      <c r="O14"/>
      <c r="P14"/>
    </row>
    <row r="15" spans="1:16" s="110" customFormat="1" ht="14.45" customHeight="1" x14ac:dyDescent="0.2">
      <c r="A15" s="118" t="s">
        <v>105</v>
      </c>
      <c r="B15" s="121" t="s">
        <v>108</v>
      </c>
      <c r="C15" s="113">
        <v>19.614015474684475</v>
      </c>
      <c r="D15" s="115">
        <v>40002</v>
      </c>
      <c r="E15" s="114">
        <v>43806</v>
      </c>
      <c r="F15" s="114">
        <v>43636</v>
      </c>
      <c r="G15" s="114">
        <v>45520</v>
      </c>
      <c r="H15" s="140">
        <v>43600</v>
      </c>
      <c r="I15" s="115">
        <v>-3598</v>
      </c>
      <c r="J15" s="116">
        <v>-8.2522935779816518</v>
      </c>
      <c r="K15"/>
      <c r="L15"/>
      <c r="M15"/>
      <c r="N15"/>
      <c r="O15"/>
      <c r="P15"/>
    </row>
    <row r="16" spans="1:16" s="110" customFormat="1" ht="14.45" customHeight="1" x14ac:dyDescent="0.2">
      <c r="A16" s="118"/>
      <c r="B16" s="121" t="s">
        <v>109</v>
      </c>
      <c r="C16" s="113">
        <v>50.749217930236433</v>
      </c>
      <c r="D16" s="115">
        <v>103501</v>
      </c>
      <c r="E16" s="114">
        <v>110840</v>
      </c>
      <c r="F16" s="114">
        <v>110399</v>
      </c>
      <c r="G16" s="114">
        <v>110655</v>
      </c>
      <c r="H16" s="140">
        <v>110078</v>
      </c>
      <c r="I16" s="115">
        <v>-6577</v>
      </c>
      <c r="J16" s="116">
        <v>-5.9748541942985884</v>
      </c>
      <c r="K16"/>
      <c r="L16"/>
      <c r="M16"/>
      <c r="N16"/>
      <c r="O16"/>
      <c r="P16"/>
    </row>
    <row r="17" spans="1:16" s="110" customFormat="1" ht="14.45" customHeight="1" x14ac:dyDescent="0.2">
      <c r="A17" s="118"/>
      <c r="B17" s="121" t="s">
        <v>110</v>
      </c>
      <c r="C17" s="113">
        <v>14.999558706716483</v>
      </c>
      <c r="D17" s="115">
        <v>30591</v>
      </c>
      <c r="E17" s="114">
        <v>31422</v>
      </c>
      <c r="F17" s="114">
        <v>31383</v>
      </c>
      <c r="G17" s="114">
        <v>31514</v>
      </c>
      <c r="H17" s="140">
        <v>31490</v>
      </c>
      <c r="I17" s="115">
        <v>-899</v>
      </c>
      <c r="J17" s="116">
        <v>-2.8548745633534454</v>
      </c>
      <c r="K17"/>
      <c r="L17"/>
      <c r="M17"/>
      <c r="N17"/>
      <c r="O17"/>
      <c r="P17"/>
    </row>
    <row r="18" spans="1:16" s="110" customFormat="1" ht="14.45" customHeight="1" x14ac:dyDescent="0.2">
      <c r="A18" s="120"/>
      <c r="B18" s="121" t="s">
        <v>111</v>
      </c>
      <c r="C18" s="113">
        <v>14.635736910750886</v>
      </c>
      <c r="D18" s="115">
        <v>29849</v>
      </c>
      <c r="E18" s="114">
        <v>30784</v>
      </c>
      <c r="F18" s="114">
        <v>30577</v>
      </c>
      <c r="G18" s="114">
        <v>30247</v>
      </c>
      <c r="H18" s="140">
        <v>29870</v>
      </c>
      <c r="I18" s="115">
        <v>-21</v>
      </c>
      <c r="J18" s="116">
        <v>-7.0304653498493477E-2</v>
      </c>
      <c r="K18"/>
      <c r="L18"/>
      <c r="M18"/>
      <c r="N18"/>
      <c r="O18"/>
      <c r="P18"/>
    </row>
    <row r="19" spans="1:16" s="110" customFormat="1" ht="14.45" customHeight="1" x14ac:dyDescent="0.2">
      <c r="A19" s="120"/>
      <c r="B19" s="121" t="s">
        <v>112</v>
      </c>
      <c r="C19" s="113">
        <v>1.2557245545389466</v>
      </c>
      <c r="D19" s="115">
        <v>2561</v>
      </c>
      <c r="E19" s="114">
        <v>2768</v>
      </c>
      <c r="F19" s="114">
        <v>2812</v>
      </c>
      <c r="G19" s="114">
        <v>2475</v>
      </c>
      <c r="H19" s="140">
        <v>2454</v>
      </c>
      <c r="I19" s="115">
        <v>107</v>
      </c>
      <c r="J19" s="116">
        <v>4.3602281988590059</v>
      </c>
      <c r="K19"/>
      <c r="L19"/>
      <c r="M19"/>
      <c r="N19"/>
      <c r="O19"/>
      <c r="P19"/>
    </row>
    <row r="20" spans="1:16" s="110" customFormat="1" ht="14.45" customHeight="1" x14ac:dyDescent="0.2">
      <c r="A20" s="120" t="s">
        <v>113</v>
      </c>
      <c r="B20" s="119" t="s">
        <v>116</v>
      </c>
      <c r="C20" s="113">
        <v>81.576495739068179</v>
      </c>
      <c r="D20" s="115">
        <v>166372</v>
      </c>
      <c r="E20" s="114">
        <v>175775</v>
      </c>
      <c r="F20" s="114">
        <v>175630</v>
      </c>
      <c r="G20" s="114">
        <v>176785</v>
      </c>
      <c r="H20" s="140">
        <v>175024</v>
      </c>
      <c r="I20" s="115">
        <v>-8652</v>
      </c>
      <c r="J20" s="116">
        <v>-4.9433220586890938</v>
      </c>
      <c r="K20"/>
      <c r="L20"/>
      <c r="M20"/>
      <c r="N20"/>
      <c r="O20"/>
      <c r="P20"/>
    </row>
    <row r="21" spans="1:16" s="110" customFormat="1" ht="14.45" customHeight="1" x14ac:dyDescent="0.2">
      <c r="A21" s="123"/>
      <c r="B21" s="124" t="s">
        <v>117</v>
      </c>
      <c r="C21" s="125">
        <v>17.732635109293636</v>
      </c>
      <c r="D21" s="143">
        <v>36165</v>
      </c>
      <c r="E21" s="144">
        <v>39520</v>
      </c>
      <c r="F21" s="144">
        <v>38869</v>
      </c>
      <c r="G21" s="144">
        <v>39575</v>
      </c>
      <c r="H21" s="145">
        <v>38497</v>
      </c>
      <c r="I21" s="143">
        <v>-2332</v>
      </c>
      <c r="J21" s="146">
        <v>-6.0576148790814868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203946</v>
      </c>
      <c r="E23" s="114">
        <v>216854</v>
      </c>
      <c r="F23" s="114">
        <v>215996</v>
      </c>
      <c r="G23" s="114">
        <v>217937</v>
      </c>
      <c r="H23" s="140">
        <v>215039</v>
      </c>
      <c r="I23" s="115">
        <v>-11093</v>
      </c>
      <c r="J23" s="116">
        <v>-5.1585991378308123</v>
      </c>
      <c r="K23"/>
      <c r="L23"/>
      <c r="M23"/>
      <c r="N23"/>
      <c r="O23"/>
      <c r="P23"/>
    </row>
    <row r="24" spans="1:16" s="110" customFormat="1" ht="14.45" customHeight="1" x14ac:dyDescent="0.2">
      <c r="A24" s="120" t="s">
        <v>105</v>
      </c>
      <c r="B24" s="119" t="s">
        <v>106</v>
      </c>
      <c r="C24" s="113">
        <v>46.177909838878918</v>
      </c>
      <c r="D24" s="115">
        <v>94178</v>
      </c>
      <c r="E24" s="114">
        <v>100028</v>
      </c>
      <c r="F24" s="114">
        <v>99630</v>
      </c>
      <c r="G24" s="114">
        <v>100199</v>
      </c>
      <c r="H24" s="140">
        <v>99291</v>
      </c>
      <c r="I24" s="115">
        <v>-5113</v>
      </c>
      <c r="J24" s="116">
        <v>-5.1495100260849425</v>
      </c>
      <c r="K24"/>
      <c r="L24"/>
      <c r="M24"/>
      <c r="N24"/>
      <c r="O24"/>
      <c r="P24"/>
    </row>
    <row r="25" spans="1:16" s="110" customFormat="1" ht="14.45" customHeight="1" x14ac:dyDescent="0.2">
      <c r="A25" s="120"/>
      <c r="B25" s="119" t="s">
        <v>107</v>
      </c>
      <c r="C25" s="113">
        <v>53.822090161121082</v>
      </c>
      <c r="D25" s="115">
        <v>109768</v>
      </c>
      <c r="E25" s="114">
        <v>116826</v>
      </c>
      <c r="F25" s="114">
        <v>116366</v>
      </c>
      <c r="G25" s="114">
        <v>117738</v>
      </c>
      <c r="H25" s="140">
        <v>115748</v>
      </c>
      <c r="I25" s="115">
        <v>-5980</v>
      </c>
      <c r="J25" s="116">
        <v>-5.1663959636451597</v>
      </c>
      <c r="K25"/>
      <c r="L25"/>
      <c r="M25"/>
      <c r="N25"/>
      <c r="O25"/>
      <c r="P25"/>
    </row>
    <row r="26" spans="1:16" s="110" customFormat="1" ht="14.45" customHeight="1" x14ac:dyDescent="0.2">
      <c r="A26" s="118" t="s">
        <v>105</v>
      </c>
      <c r="B26" s="121" t="s">
        <v>108</v>
      </c>
      <c r="C26" s="113">
        <v>19.614015474684475</v>
      </c>
      <c r="D26" s="115">
        <v>40002</v>
      </c>
      <c r="E26" s="114">
        <v>43806</v>
      </c>
      <c r="F26" s="114">
        <v>43636</v>
      </c>
      <c r="G26" s="114">
        <v>45520</v>
      </c>
      <c r="H26" s="140">
        <v>43600</v>
      </c>
      <c r="I26" s="115">
        <v>-3598</v>
      </c>
      <c r="J26" s="116">
        <v>-8.2522935779816518</v>
      </c>
      <c r="K26"/>
      <c r="L26"/>
      <c r="M26"/>
      <c r="N26"/>
      <c r="O26"/>
      <c r="P26"/>
    </row>
    <row r="27" spans="1:16" s="110" customFormat="1" ht="14.45" customHeight="1" x14ac:dyDescent="0.2">
      <c r="A27" s="118"/>
      <c r="B27" s="121" t="s">
        <v>109</v>
      </c>
      <c r="C27" s="113">
        <v>50.749217930236433</v>
      </c>
      <c r="D27" s="115">
        <v>103501</v>
      </c>
      <c r="E27" s="114">
        <v>110840</v>
      </c>
      <c r="F27" s="114">
        <v>110399</v>
      </c>
      <c r="G27" s="114">
        <v>110655</v>
      </c>
      <c r="H27" s="140">
        <v>110078</v>
      </c>
      <c r="I27" s="115">
        <v>-6577</v>
      </c>
      <c r="J27" s="116">
        <v>-5.9748541942985884</v>
      </c>
      <c r="K27"/>
      <c r="L27"/>
      <c r="M27"/>
      <c r="N27"/>
      <c r="O27"/>
      <c r="P27"/>
    </row>
    <row r="28" spans="1:16" s="110" customFormat="1" ht="14.45" customHeight="1" x14ac:dyDescent="0.2">
      <c r="A28" s="118"/>
      <c r="B28" s="121" t="s">
        <v>110</v>
      </c>
      <c r="C28" s="113">
        <v>14.999558706716483</v>
      </c>
      <c r="D28" s="115">
        <v>30591</v>
      </c>
      <c r="E28" s="114">
        <v>31422</v>
      </c>
      <c r="F28" s="114">
        <v>31383</v>
      </c>
      <c r="G28" s="114">
        <v>31514</v>
      </c>
      <c r="H28" s="140">
        <v>31490</v>
      </c>
      <c r="I28" s="115">
        <v>-899</v>
      </c>
      <c r="J28" s="116">
        <v>-2.8548745633534454</v>
      </c>
      <c r="K28"/>
      <c r="L28"/>
      <c r="M28"/>
      <c r="N28"/>
      <c r="O28"/>
      <c r="P28"/>
    </row>
    <row r="29" spans="1:16" s="110" customFormat="1" ht="14.45" customHeight="1" x14ac:dyDescent="0.2">
      <c r="A29" s="118"/>
      <c r="B29" s="121" t="s">
        <v>111</v>
      </c>
      <c r="C29" s="113">
        <v>14.635736910750886</v>
      </c>
      <c r="D29" s="115">
        <v>29849</v>
      </c>
      <c r="E29" s="114">
        <v>30784</v>
      </c>
      <c r="F29" s="114">
        <v>30577</v>
      </c>
      <c r="G29" s="114">
        <v>30247</v>
      </c>
      <c r="H29" s="140">
        <v>29870</v>
      </c>
      <c r="I29" s="115">
        <v>-21</v>
      </c>
      <c r="J29" s="116">
        <v>-7.0304653498493477E-2</v>
      </c>
      <c r="K29"/>
      <c r="L29"/>
      <c r="M29"/>
      <c r="N29"/>
      <c r="O29"/>
      <c r="P29"/>
    </row>
    <row r="30" spans="1:16" s="110" customFormat="1" ht="14.45" customHeight="1" x14ac:dyDescent="0.2">
      <c r="A30" s="120"/>
      <c r="B30" s="121" t="s">
        <v>112</v>
      </c>
      <c r="C30" s="113">
        <v>1.2557245545389466</v>
      </c>
      <c r="D30" s="115">
        <v>2561</v>
      </c>
      <c r="E30" s="114">
        <v>2768</v>
      </c>
      <c r="F30" s="114">
        <v>2812</v>
      </c>
      <c r="G30" s="114">
        <v>2475</v>
      </c>
      <c r="H30" s="140">
        <v>2454</v>
      </c>
      <c r="I30" s="115">
        <v>107</v>
      </c>
      <c r="J30" s="116">
        <v>4.3602281988590059</v>
      </c>
      <c r="K30"/>
      <c r="L30"/>
      <c r="M30"/>
      <c r="N30"/>
      <c r="O30"/>
      <c r="P30"/>
    </row>
    <row r="31" spans="1:16" s="110" customFormat="1" ht="14.45" customHeight="1" x14ac:dyDescent="0.2">
      <c r="A31" s="120" t="s">
        <v>113</v>
      </c>
      <c r="B31" s="119" t="s">
        <v>116</v>
      </c>
      <c r="C31" s="113">
        <v>81.576495739068179</v>
      </c>
      <c r="D31" s="115">
        <v>166372</v>
      </c>
      <c r="E31" s="114">
        <v>175775</v>
      </c>
      <c r="F31" s="114">
        <v>175630</v>
      </c>
      <c r="G31" s="114">
        <v>176785</v>
      </c>
      <c r="H31" s="140">
        <v>175024</v>
      </c>
      <c r="I31" s="115">
        <v>-8652</v>
      </c>
      <c r="J31" s="116">
        <v>-4.9433220586890938</v>
      </c>
      <c r="K31"/>
      <c r="L31"/>
      <c r="M31"/>
      <c r="N31"/>
      <c r="O31"/>
      <c r="P31"/>
    </row>
    <row r="32" spans="1:16" s="110" customFormat="1" ht="14.45" customHeight="1" x14ac:dyDescent="0.2">
      <c r="A32" s="123"/>
      <c r="B32" s="124" t="s">
        <v>117</v>
      </c>
      <c r="C32" s="125">
        <v>17.732635109293636</v>
      </c>
      <c r="D32" s="143">
        <v>36165</v>
      </c>
      <c r="E32" s="144">
        <v>39520</v>
      </c>
      <c r="F32" s="144">
        <v>38869</v>
      </c>
      <c r="G32" s="144">
        <v>39575</v>
      </c>
      <c r="H32" s="145">
        <v>38497</v>
      </c>
      <c r="I32" s="143">
        <v>-2332</v>
      </c>
      <c r="J32" s="146">
        <v>-6.0576148790814868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190608</v>
      </c>
      <c r="E56" s="114">
        <v>202263</v>
      </c>
      <c r="F56" s="114">
        <v>201062</v>
      </c>
      <c r="G56" s="114">
        <v>202833</v>
      </c>
      <c r="H56" s="140">
        <v>199742</v>
      </c>
      <c r="I56" s="115">
        <v>-9134</v>
      </c>
      <c r="J56" s="116">
        <v>-4.5728990397612916</v>
      </c>
      <c r="K56"/>
      <c r="L56"/>
      <c r="M56"/>
      <c r="N56"/>
      <c r="O56"/>
      <c r="P56"/>
    </row>
    <row r="57" spans="1:16" s="110" customFormat="1" ht="14.45" customHeight="1" x14ac:dyDescent="0.2">
      <c r="A57" s="120" t="s">
        <v>105</v>
      </c>
      <c r="B57" s="119" t="s">
        <v>106</v>
      </c>
      <c r="C57" s="113">
        <v>46.324393519684378</v>
      </c>
      <c r="D57" s="115">
        <v>88298</v>
      </c>
      <c r="E57" s="114">
        <v>93265</v>
      </c>
      <c r="F57" s="114">
        <v>92667</v>
      </c>
      <c r="G57" s="114">
        <v>93091</v>
      </c>
      <c r="H57" s="140">
        <v>91946</v>
      </c>
      <c r="I57" s="115">
        <v>-3648</v>
      </c>
      <c r="J57" s="116">
        <v>-3.9675461684031932</v>
      </c>
    </row>
    <row r="58" spans="1:16" s="110" customFormat="1" ht="14.45" customHeight="1" x14ac:dyDescent="0.2">
      <c r="A58" s="120"/>
      <c r="B58" s="119" t="s">
        <v>107</v>
      </c>
      <c r="C58" s="113">
        <v>53.675606480315622</v>
      </c>
      <c r="D58" s="115">
        <v>102310</v>
      </c>
      <c r="E58" s="114">
        <v>108998</v>
      </c>
      <c r="F58" s="114">
        <v>108395</v>
      </c>
      <c r="G58" s="114">
        <v>109742</v>
      </c>
      <c r="H58" s="140">
        <v>107796</v>
      </c>
      <c r="I58" s="115">
        <v>-5486</v>
      </c>
      <c r="J58" s="116">
        <v>-5.0892426435118185</v>
      </c>
    </row>
    <row r="59" spans="1:16" s="110" customFormat="1" ht="14.45" customHeight="1" x14ac:dyDescent="0.2">
      <c r="A59" s="118" t="s">
        <v>105</v>
      </c>
      <c r="B59" s="121" t="s">
        <v>108</v>
      </c>
      <c r="C59" s="113">
        <v>19.736317468311928</v>
      </c>
      <c r="D59" s="115">
        <v>37619</v>
      </c>
      <c r="E59" s="114">
        <v>40764</v>
      </c>
      <c r="F59" s="114">
        <v>40152</v>
      </c>
      <c r="G59" s="114">
        <v>41820</v>
      </c>
      <c r="H59" s="140">
        <v>39862</v>
      </c>
      <c r="I59" s="115">
        <v>-2243</v>
      </c>
      <c r="J59" s="116">
        <v>-5.6269128493301892</v>
      </c>
    </row>
    <row r="60" spans="1:16" s="110" customFormat="1" ht="14.45" customHeight="1" x14ac:dyDescent="0.2">
      <c r="A60" s="118"/>
      <c r="B60" s="121" t="s">
        <v>109</v>
      </c>
      <c r="C60" s="113">
        <v>51.067111558801308</v>
      </c>
      <c r="D60" s="115">
        <v>97338</v>
      </c>
      <c r="E60" s="114">
        <v>103999</v>
      </c>
      <c r="F60" s="114">
        <v>103620</v>
      </c>
      <c r="G60" s="114">
        <v>103961</v>
      </c>
      <c r="H60" s="140">
        <v>103216</v>
      </c>
      <c r="I60" s="115">
        <v>-5878</v>
      </c>
      <c r="J60" s="116">
        <v>-5.6948535110835525</v>
      </c>
    </row>
    <row r="61" spans="1:16" s="110" customFormat="1" ht="14.45" customHeight="1" x14ac:dyDescent="0.2">
      <c r="A61" s="118"/>
      <c r="B61" s="121" t="s">
        <v>110</v>
      </c>
      <c r="C61" s="113">
        <v>14.617959372114496</v>
      </c>
      <c r="D61" s="115">
        <v>27863</v>
      </c>
      <c r="E61" s="114">
        <v>28767</v>
      </c>
      <c r="F61" s="114">
        <v>28727</v>
      </c>
      <c r="G61" s="114">
        <v>28863</v>
      </c>
      <c r="H61" s="140">
        <v>28837</v>
      </c>
      <c r="I61" s="115">
        <v>-974</v>
      </c>
      <c r="J61" s="116">
        <v>-3.3776051600374517</v>
      </c>
    </row>
    <row r="62" spans="1:16" s="110" customFormat="1" ht="14.45" customHeight="1" x14ac:dyDescent="0.2">
      <c r="A62" s="120"/>
      <c r="B62" s="121" t="s">
        <v>111</v>
      </c>
      <c r="C62" s="113">
        <v>14.577562326869806</v>
      </c>
      <c r="D62" s="115">
        <v>27786</v>
      </c>
      <c r="E62" s="114">
        <v>28732</v>
      </c>
      <c r="F62" s="114">
        <v>28562</v>
      </c>
      <c r="G62" s="114">
        <v>28188</v>
      </c>
      <c r="H62" s="140">
        <v>27826</v>
      </c>
      <c r="I62" s="115">
        <v>-40</v>
      </c>
      <c r="J62" s="116">
        <v>-0.14375044922015381</v>
      </c>
    </row>
    <row r="63" spans="1:16" s="110" customFormat="1" ht="14.45" customHeight="1" x14ac:dyDescent="0.2">
      <c r="A63" s="120"/>
      <c r="B63" s="121" t="s">
        <v>112</v>
      </c>
      <c r="C63" s="113">
        <v>1.2197809116091665</v>
      </c>
      <c r="D63" s="115">
        <v>2325</v>
      </c>
      <c r="E63" s="114">
        <v>2489</v>
      </c>
      <c r="F63" s="114">
        <v>2559</v>
      </c>
      <c r="G63" s="114">
        <v>2245</v>
      </c>
      <c r="H63" s="140">
        <v>2189</v>
      </c>
      <c r="I63" s="115">
        <v>136</v>
      </c>
      <c r="J63" s="116">
        <v>6.2128825947921422</v>
      </c>
    </row>
    <row r="64" spans="1:16" s="110" customFormat="1" ht="14.45" customHeight="1" x14ac:dyDescent="0.2">
      <c r="A64" s="120" t="s">
        <v>113</v>
      </c>
      <c r="B64" s="119" t="s">
        <v>116</v>
      </c>
      <c r="C64" s="113">
        <v>81.05326114328885</v>
      </c>
      <c r="D64" s="115">
        <v>154494</v>
      </c>
      <c r="E64" s="114">
        <v>162938</v>
      </c>
      <c r="F64" s="114">
        <v>162418</v>
      </c>
      <c r="G64" s="114">
        <v>163551</v>
      </c>
      <c r="H64" s="140">
        <v>161625</v>
      </c>
      <c r="I64" s="115">
        <v>-7131</v>
      </c>
      <c r="J64" s="116">
        <v>-4.4120649651972155</v>
      </c>
    </row>
    <row r="65" spans="1:10" s="110" customFormat="1" ht="14.45" customHeight="1" x14ac:dyDescent="0.2">
      <c r="A65" s="123"/>
      <c r="B65" s="124" t="s">
        <v>117</v>
      </c>
      <c r="C65" s="125">
        <v>18.247397800721899</v>
      </c>
      <c r="D65" s="143">
        <v>34781</v>
      </c>
      <c r="E65" s="144">
        <v>37862</v>
      </c>
      <c r="F65" s="144">
        <v>37263</v>
      </c>
      <c r="G65" s="144">
        <v>37803</v>
      </c>
      <c r="H65" s="145">
        <v>36693</v>
      </c>
      <c r="I65" s="143">
        <v>-1912</v>
      </c>
      <c r="J65" s="146">
        <v>-5.2108031504646659</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203946</v>
      </c>
      <c r="G11" s="114">
        <v>216854</v>
      </c>
      <c r="H11" s="114">
        <v>215996</v>
      </c>
      <c r="I11" s="114">
        <v>217937</v>
      </c>
      <c r="J11" s="140">
        <v>215039</v>
      </c>
      <c r="K11" s="114">
        <v>-11093</v>
      </c>
      <c r="L11" s="116">
        <v>-5.1585991378308123</v>
      </c>
    </row>
    <row r="12" spans="1:17" s="110" customFormat="1" ht="24" customHeight="1" x14ac:dyDescent="0.2">
      <c r="A12" s="606" t="s">
        <v>185</v>
      </c>
      <c r="B12" s="607"/>
      <c r="C12" s="607"/>
      <c r="D12" s="608"/>
      <c r="E12" s="113">
        <v>46.177909838878918</v>
      </c>
      <c r="F12" s="115">
        <v>94178</v>
      </c>
      <c r="G12" s="114">
        <v>100028</v>
      </c>
      <c r="H12" s="114">
        <v>99630</v>
      </c>
      <c r="I12" s="114">
        <v>100199</v>
      </c>
      <c r="J12" s="140">
        <v>99291</v>
      </c>
      <c r="K12" s="114">
        <v>-5113</v>
      </c>
      <c r="L12" s="116">
        <v>-5.1495100260849425</v>
      </c>
    </row>
    <row r="13" spans="1:17" s="110" customFormat="1" ht="15" customHeight="1" x14ac:dyDescent="0.2">
      <c r="A13" s="120"/>
      <c r="B13" s="609" t="s">
        <v>107</v>
      </c>
      <c r="C13" s="609"/>
      <c r="E13" s="113">
        <v>53.822090161121082</v>
      </c>
      <c r="F13" s="115">
        <v>109768</v>
      </c>
      <c r="G13" s="114">
        <v>116826</v>
      </c>
      <c r="H13" s="114">
        <v>116366</v>
      </c>
      <c r="I13" s="114">
        <v>117738</v>
      </c>
      <c r="J13" s="140">
        <v>115748</v>
      </c>
      <c r="K13" s="114">
        <v>-5980</v>
      </c>
      <c r="L13" s="116">
        <v>-5.1663959636451597</v>
      </c>
    </row>
    <row r="14" spans="1:17" s="110" customFormat="1" ht="22.5" customHeight="1" x14ac:dyDescent="0.2">
      <c r="A14" s="606" t="s">
        <v>186</v>
      </c>
      <c r="B14" s="607"/>
      <c r="C14" s="607"/>
      <c r="D14" s="608"/>
      <c r="E14" s="113">
        <v>19.614015474684475</v>
      </c>
      <c r="F14" s="115">
        <v>40002</v>
      </c>
      <c r="G14" s="114">
        <v>43806</v>
      </c>
      <c r="H14" s="114">
        <v>43636</v>
      </c>
      <c r="I14" s="114">
        <v>45520</v>
      </c>
      <c r="J14" s="140">
        <v>43600</v>
      </c>
      <c r="K14" s="114">
        <v>-3598</v>
      </c>
      <c r="L14" s="116">
        <v>-8.2522935779816518</v>
      </c>
    </row>
    <row r="15" spans="1:17" s="110" customFormat="1" ht="15" customHeight="1" x14ac:dyDescent="0.2">
      <c r="A15" s="120"/>
      <c r="B15" s="119"/>
      <c r="C15" s="258" t="s">
        <v>106</v>
      </c>
      <c r="E15" s="113">
        <v>47.410129493525325</v>
      </c>
      <c r="F15" s="115">
        <v>18965</v>
      </c>
      <c r="G15" s="114">
        <v>20707</v>
      </c>
      <c r="H15" s="114">
        <v>20744</v>
      </c>
      <c r="I15" s="114">
        <v>21565</v>
      </c>
      <c r="J15" s="140">
        <v>20974</v>
      </c>
      <c r="K15" s="114">
        <v>-2009</v>
      </c>
      <c r="L15" s="116">
        <v>-9.5785257938399919</v>
      </c>
    </row>
    <row r="16" spans="1:17" s="110" customFormat="1" ht="15" customHeight="1" x14ac:dyDescent="0.2">
      <c r="A16" s="120"/>
      <c r="B16" s="119"/>
      <c r="C16" s="258" t="s">
        <v>107</v>
      </c>
      <c r="E16" s="113">
        <v>52.589870506474675</v>
      </c>
      <c r="F16" s="115">
        <v>21037</v>
      </c>
      <c r="G16" s="114">
        <v>23099</v>
      </c>
      <c r="H16" s="114">
        <v>22892</v>
      </c>
      <c r="I16" s="114">
        <v>23955</v>
      </c>
      <c r="J16" s="140">
        <v>22626</v>
      </c>
      <c r="K16" s="114">
        <v>-1589</v>
      </c>
      <c r="L16" s="116">
        <v>-7.0228940157341109</v>
      </c>
    </row>
    <row r="17" spans="1:12" s="110" customFormat="1" ht="15" customHeight="1" x14ac:dyDescent="0.2">
      <c r="A17" s="120"/>
      <c r="B17" s="121" t="s">
        <v>109</v>
      </c>
      <c r="C17" s="258"/>
      <c r="E17" s="113">
        <v>50.749217930236433</v>
      </c>
      <c r="F17" s="115">
        <v>103501</v>
      </c>
      <c r="G17" s="114">
        <v>110840</v>
      </c>
      <c r="H17" s="114">
        <v>110399</v>
      </c>
      <c r="I17" s="114">
        <v>110655</v>
      </c>
      <c r="J17" s="140">
        <v>110078</v>
      </c>
      <c r="K17" s="114">
        <v>-6577</v>
      </c>
      <c r="L17" s="116">
        <v>-5.9748541942985884</v>
      </c>
    </row>
    <row r="18" spans="1:12" s="110" customFormat="1" ht="15" customHeight="1" x14ac:dyDescent="0.2">
      <c r="A18" s="120"/>
      <c r="B18" s="119"/>
      <c r="C18" s="258" t="s">
        <v>106</v>
      </c>
      <c r="E18" s="113">
        <v>46.024676090086089</v>
      </c>
      <c r="F18" s="115">
        <v>47636</v>
      </c>
      <c r="G18" s="114">
        <v>51069</v>
      </c>
      <c r="H18" s="114">
        <v>50737</v>
      </c>
      <c r="I18" s="114">
        <v>50566</v>
      </c>
      <c r="J18" s="140">
        <v>50282</v>
      </c>
      <c r="K18" s="114">
        <v>-2646</v>
      </c>
      <c r="L18" s="116">
        <v>-5.2623205123105681</v>
      </c>
    </row>
    <row r="19" spans="1:12" s="110" customFormat="1" ht="15" customHeight="1" x14ac:dyDescent="0.2">
      <c r="A19" s="120"/>
      <c r="B19" s="119"/>
      <c r="C19" s="258" t="s">
        <v>107</v>
      </c>
      <c r="E19" s="113">
        <v>53.975323909913911</v>
      </c>
      <c r="F19" s="115">
        <v>55865</v>
      </c>
      <c r="G19" s="114">
        <v>59771</v>
      </c>
      <c r="H19" s="114">
        <v>59662</v>
      </c>
      <c r="I19" s="114">
        <v>60089</v>
      </c>
      <c r="J19" s="140">
        <v>59796</v>
      </c>
      <c r="K19" s="114">
        <v>-3931</v>
      </c>
      <c r="L19" s="116">
        <v>-6.5740183289852165</v>
      </c>
    </row>
    <row r="20" spans="1:12" s="110" customFormat="1" ht="15" customHeight="1" x14ac:dyDescent="0.2">
      <c r="A20" s="120"/>
      <c r="B20" s="121" t="s">
        <v>110</v>
      </c>
      <c r="C20" s="258"/>
      <c r="E20" s="113">
        <v>14.999558706716483</v>
      </c>
      <c r="F20" s="115">
        <v>30591</v>
      </c>
      <c r="G20" s="114">
        <v>31422</v>
      </c>
      <c r="H20" s="114">
        <v>31383</v>
      </c>
      <c r="I20" s="114">
        <v>31514</v>
      </c>
      <c r="J20" s="140">
        <v>31490</v>
      </c>
      <c r="K20" s="114">
        <v>-899</v>
      </c>
      <c r="L20" s="116">
        <v>-2.8548745633534454</v>
      </c>
    </row>
    <row r="21" spans="1:12" s="110" customFormat="1" ht="15" customHeight="1" x14ac:dyDescent="0.2">
      <c r="A21" s="120"/>
      <c r="B21" s="119"/>
      <c r="C21" s="258" t="s">
        <v>106</v>
      </c>
      <c r="E21" s="113">
        <v>41.656042626916417</v>
      </c>
      <c r="F21" s="115">
        <v>12743</v>
      </c>
      <c r="G21" s="114">
        <v>12981</v>
      </c>
      <c r="H21" s="114">
        <v>12911</v>
      </c>
      <c r="I21" s="114">
        <v>12909</v>
      </c>
      <c r="J21" s="140">
        <v>12999</v>
      </c>
      <c r="K21" s="114">
        <v>-256</v>
      </c>
      <c r="L21" s="116">
        <v>-1.9693822601738595</v>
      </c>
    </row>
    <row r="22" spans="1:12" s="110" customFormat="1" ht="15" customHeight="1" x14ac:dyDescent="0.2">
      <c r="A22" s="120"/>
      <c r="B22" s="119"/>
      <c r="C22" s="258" t="s">
        <v>107</v>
      </c>
      <c r="E22" s="113">
        <v>58.343957373083583</v>
      </c>
      <c r="F22" s="115">
        <v>17848</v>
      </c>
      <c r="G22" s="114">
        <v>18441</v>
      </c>
      <c r="H22" s="114">
        <v>18472</v>
      </c>
      <c r="I22" s="114">
        <v>18605</v>
      </c>
      <c r="J22" s="140">
        <v>18491</v>
      </c>
      <c r="K22" s="114">
        <v>-643</v>
      </c>
      <c r="L22" s="116">
        <v>-3.4773673679087125</v>
      </c>
    </row>
    <row r="23" spans="1:12" s="110" customFormat="1" ht="15" customHeight="1" x14ac:dyDescent="0.2">
      <c r="A23" s="120"/>
      <c r="B23" s="121" t="s">
        <v>111</v>
      </c>
      <c r="C23" s="258"/>
      <c r="E23" s="113">
        <v>14.635736910750886</v>
      </c>
      <c r="F23" s="115">
        <v>29849</v>
      </c>
      <c r="G23" s="114">
        <v>30784</v>
      </c>
      <c r="H23" s="114">
        <v>30577</v>
      </c>
      <c r="I23" s="114">
        <v>30247</v>
      </c>
      <c r="J23" s="140">
        <v>29870</v>
      </c>
      <c r="K23" s="114">
        <v>-21</v>
      </c>
      <c r="L23" s="116">
        <v>-7.0304653498493477E-2</v>
      </c>
    </row>
    <row r="24" spans="1:12" s="110" customFormat="1" ht="15" customHeight="1" x14ac:dyDescent="0.2">
      <c r="A24" s="120"/>
      <c r="B24" s="119"/>
      <c r="C24" s="258" t="s">
        <v>106</v>
      </c>
      <c r="E24" s="113">
        <v>49.693457067238434</v>
      </c>
      <c r="F24" s="115">
        <v>14833</v>
      </c>
      <c r="G24" s="114">
        <v>15270</v>
      </c>
      <c r="H24" s="114">
        <v>15237</v>
      </c>
      <c r="I24" s="114">
        <v>15158</v>
      </c>
      <c r="J24" s="140">
        <v>15035</v>
      </c>
      <c r="K24" s="114">
        <v>-202</v>
      </c>
      <c r="L24" s="116">
        <v>-1.343531759228467</v>
      </c>
    </row>
    <row r="25" spans="1:12" s="110" customFormat="1" ht="15" customHeight="1" x14ac:dyDescent="0.2">
      <c r="A25" s="120"/>
      <c r="B25" s="119"/>
      <c r="C25" s="258" t="s">
        <v>107</v>
      </c>
      <c r="E25" s="113">
        <v>50.306542932761566</v>
      </c>
      <c r="F25" s="115">
        <v>15016</v>
      </c>
      <c r="G25" s="114">
        <v>15514</v>
      </c>
      <c r="H25" s="114">
        <v>15340</v>
      </c>
      <c r="I25" s="114">
        <v>15089</v>
      </c>
      <c r="J25" s="140">
        <v>14835</v>
      </c>
      <c r="K25" s="114">
        <v>181</v>
      </c>
      <c r="L25" s="116">
        <v>1.2200876306033031</v>
      </c>
    </row>
    <row r="26" spans="1:12" s="110" customFormat="1" ht="15" customHeight="1" x14ac:dyDescent="0.2">
      <c r="A26" s="120"/>
      <c r="C26" s="121" t="s">
        <v>187</v>
      </c>
      <c r="D26" s="110" t="s">
        <v>188</v>
      </c>
      <c r="E26" s="113">
        <v>1.2557245545389466</v>
      </c>
      <c r="F26" s="115">
        <v>2561</v>
      </c>
      <c r="G26" s="114">
        <v>2768</v>
      </c>
      <c r="H26" s="114">
        <v>2812</v>
      </c>
      <c r="I26" s="114">
        <v>2475</v>
      </c>
      <c r="J26" s="140">
        <v>2454</v>
      </c>
      <c r="K26" s="114">
        <v>107</v>
      </c>
      <c r="L26" s="116">
        <v>4.3602281988590059</v>
      </c>
    </row>
    <row r="27" spans="1:12" s="110" customFormat="1" ht="15" customHeight="1" x14ac:dyDescent="0.2">
      <c r="A27" s="120"/>
      <c r="B27" s="119"/>
      <c r="D27" s="259" t="s">
        <v>106</v>
      </c>
      <c r="E27" s="113">
        <v>44.2405310425615</v>
      </c>
      <c r="F27" s="115">
        <v>1133</v>
      </c>
      <c r="G27" s="114">
        <v>1258</v>
      </c>
      <c r="H27" s="114">
        <v>1282</v>
      </c>
      <c r="I27" s="114">
        <v>1186</v>
      </c>
      <c r="J27" s="140">
        <v>1209</v>
      </c>
      <c r="K27" s="114">
        <v>-76</v>
      </c>
      <c r="L27" s="116">
        <v>-6.2861869313482215</v>
      </c>
    </row>
    <row r="28" spans="1:12" s="110" customFormat="1" ht="15" customHeight="1" x14ac:dyDescent="0.2">
      <c r="A28" s="120"/>
      <c r="B28" s="119"/>
      <c r="D28" s="259" t="s">
        <v>107</v>
      </c>
      <c r="E28" s="113">
        <v>55.7594689574385</v>
      </c>
      <c r="F28" s="115">
        <v>1428</v>
      </c>
      <c r="G28" s="114">
        <v>1510</v>
      </c>
      <c r="H28" s="114">
        <v>1530</v>
      </c>
      <c r="I28" s="114">
        <v>1289</v>
      </c>
      <c r="J28" s="140">
        <v>1245</v>
      </c>
      <c r="K28" s="114">
        <v>183</v>
      </c>
      <c r="L28" s="116">
        <v>14.698795180722891</v>
      </c>
    </row>
    <row r="29" spans="1:12" s="110" customFormat="1" ht="24" customHeight="1" x14ac:dyDescent="0.2">
      <c r="A29" s="606" t="s">
        <v>189</v>
      </c>
      <c r="B29" s="607"/>
      <c r="C29" s="607"/>
      <c r="D29" s="608"/>
      <c r="E29" s="113">
        <v>81.576495739068179</v>
      </c>
      <c r="F29" s="115">
        <v>166372</v>
      </c>
      <c r="G29" s="114">
        <v>175775</v>
      </c>
      <c r="H29" s="114">
        <v>175630</v>
      </c>
      <c r="I29" s="114">
        <v>176785</v>
      </c>
      <c r="J29" s="140">
        <v>175024</v>
      </c>
      <c r="K29" s="114">
        <v>-8652</v>
      </c>
      <c r="L29" s="116">
        <v>-4.9433220586890938</v>
      </c>
    </row>
    <row r="30" spans="1:12" s="110" customFormat="1" ht="15" customHeight="1" x14ac:dyDescent="0.2">
      <c r="A30" s="120"/>
      <c r="B30" s="119"/>
      <c r="C30" s="258" t="s">
        <v>106</v>
      </c>
      <c r="E30" s="113">
        <v>45.224557016805711</v>
      </c>
      <c r="F30" s="115">
        <v>75241</v>
      </c>
      <c r="G30" s="114">
        <v>79282</v>
      </c>
      <c r="H30" s="114">
        <v>79257</v>
      </c>
      <c r="I30" s="114">
        <v>79468</v>
      </c>
      <c r="J30" s="140">
        <v>79162</v>
      </c>
      <c r="K30" s="114">
        <v>-3921</v>
      </c>
      <c r="L30" s="116">
        <v>-4.95313407948258</v>
      </c>
    </row>
    <row r="31" spans="1:12" s="110" customFormat="1" ht="15" customHeight="1" x14ac:dyDescent="0.2">
      <c r="A31" s="120"/>
      <c r="B31" s="119"/>
      <c r="C31" s="258" t="s">
        <v>107</v>
      </c>
      <c r="E31" s="113">
        <v>54.775442983194289</v>
      </c>
      <c r="F31" s="115">
        <v>91131</v>
      </c>
      <c r="G31" s="114">
        <v>96493</v>
      </c>
      <c r="H31" s="114">
        <v>96373</v>
      </c>
      <c r="I31" s="114">
        <v>97317</v>
      </c>
      <c r="J31" s="140">
        <v>95862</v>
      </c>
      <c r="K31" s="114">
        <v>-4731</v>
      </c>
      <c r="L31" s="116">
        <v>-4.9352193778556677</v>
      </c>
    </row>
    <row r="32" spans="1:12" s="110" customFormat="1" ht="15" customHeight="1" x14ac:dyDescent="0.2">
      <c r="A32" s="120"/>
      <c r="B32" s="119" t="s">
        <v>117</v>
      </c>
      <c r="C32" s="258"/>
      <c r="E32" s="113">
        <v>17.732635109293636</v>
      </c>
      <c r="F32" s="114">
        <v>36165</v>
      </c>
      <c r="G32" s="114">
        <v>39520</v>
      </c>
      <c r="H32" s="114">
        <v>38869</v>
      </c>
      <c r="I32" s="114">
        <v>39575</v>
      </c>
      <c r="J32" s="140">
        <v>38497</v>
      </c>
      <c r="K32" s="114">
        <v>-2332</v>
      </c>
      <c r="L32" s="116">
        <v>-6.0576148790814868</v>
      </c>
    </row>
    <row r="33" spans="1:12" s="110" customFormat="1" ht="15" customHeight="1" x14ac:dyDescent="0.2">
      <c r="A33" s="120"/>
      <c r="B33" s="119"/>
      <c r="C33" s="258" t="s">
        <v>106</v>
      </c>
      <c r="E33" s="113">
        <v>50.374671643854555</v>
      </c>
      <c r="F33" s="114">
        <v>18218</v>
      </c>
      <c r="G33" s="114">
        <v>19933</v>
      </c>
      <c r="H33" s="114">
        <v>19594</v>
      </c>
      <c r="I33" s="114">
        <v>19951</v>
      </c>
      <c r="J33" s="140">
        <v>19392</v>
      </c>
      <c r="K33" s="114">
        <v>-1174</v>
      </c>
      <c r="L33" s="116">
        <v>-6.0540429042904291</v>
      </c>
    </row>
    <row r="34" spans="1:12" s="110" customFormat="1" ht="15" customHeight="1" x14ac:dyDescent="0.2">
      <c r="A34" s="120"/>
      <c r="B34" s="119"/>
      <c r="C34" s="258" t="s">
        <v>107</v>
      </c>
      <c r="E34" s="113">
        <v>49.625328356145445</v>
      </c>
      <c r="F34" s="114">
        <v>17947</v>
      </c>
      <c r="G34" s="114">
        <v>19587</v>
      </c>
      <c r="H34" s="114">
        <v>19275</v>
      </c>
      <c r="I34" s="114">
        <v>19624</v>
      </c>
      <c r="J34" s="140">
        <v>19105</v>
      </c>
      <c r="K34" s="114">
        <v>-1158</v>
      </c>
      <c r="L34" s="116">
        <v>-6.0612405129547238</v>
      </c>
    </row>
    <row r="35" spans="1:12" s="110" customFormat="1" ht="24" customHeight="1" x14ac:dyDescent="0.2">
      <c r="A35" s="606" t="s">
        <v>192</v>
      </c>
      <c r="B35" s="607"/>
      <c r="C35" s="607"/>
      <c r="D35" s="608"/>
      <c r="E35" s="113">
        <v>20.940837280456591</v>
      </c>
      <c r="F35" s="114">
        <v>42708</v>
      </c>
      <c r="G35" s="114">
        <v>45938</v>
      </c>
      <c r="H35" s="114">
        <v>45713</v>
      </c>
      <c r="I35" s="114">
        <v>46797</v>
      </c>
      <c r="J35" s="114">
        <v>45063</v>
      </c>
      <c r="K35" s="318">
        <v>-2355</v>
      </c>
      <c r="L35" s="319">
        <v>-5.2260169096598093</v>
      </c>
    </row>
    <row r="36" spans="1:12" s="110" customFormat="1" ht="15" customHeight="1" x14ac:dyDescent="0.2">
      <c r="A36" s="120"/>
      <c r="B36" s="119"/>
      <c r="C36" s="258" t="s">
        <v>106</v>
      </c>
      <c r="E36" s="113">
        <v>48.958040648122129</v>
      </c>
      <c r="F36" s="114">
        <v>20909</v>
      </c>
      <c r="G36" s="114">
        <v>22324</v>
      </c>
      <c r="H36" s="114">
        <v>22205</v>
      </c>
      <c r="I36" s="114">
        <v>22669</v>
      </c>
      <c r="J36" s="114">
        <v>21942</v>
      </c>
      <c r="K36" s="318">
        <v>-1033</v>
      </c>
      <c r="L36" s="116">
        <v>-4.7078661926898189</v>
      </c>
    </row>
    <row r="37" spans="1:12" s="110" customFormat="1" ht="15" customHeight="1" x14ac:dyDescent="0.2">
      <c r="A37" s="120"/>
      <c r="B37" s="119"/>
      <c r="C37" s="258" t="s">
        <v>107</v>
      </c>
      <c r="E37" s="113">
        <v>51.041959351877871</v>
      </c>
      <c r="F37" s="114">
        <v>21799</v>
      </c>
      <c r="G37" s="114">
        <v>23614</v>
      </c>
      <c r="H37" s="114">
        <v>23508</v>
      </c>
      <c r="I37" s="114">
        <v>24128</v>
      </c>
      <c r="J37" s="140">
        <v>23121</v>
      </c>
      <c r="K37" s="114">
        <v>-1322</v>
      </c>
      <c r="L37" s="116">
        <v>-5.7177457722416847</v>
      </c>
    </row>
    <row r="38" spans="1:12" s="110" customFormat="1" ht="15" customHeight="1" x14ac:dyDescent="0.2">
      <c r="A38" s="120"/>
      <c r="B38" s="119" t="s">
        <v>328</v>
      </c>
      <c r="C38" s="258"/>
      <c r="E38" s="113">
        <v>38.89166740215547</v>
      </c>
      <c r="F38" s="114">
        <v>79318</v>
      </c>
      <c r="G38" s="114">
        <v>82835</v>
      </c>
      <c r="H38" s="114">
        <v>82319</v>
      </c>
      <c r="I38" s="114">
        <v>82254</v>
      </c>
      <c r="J38" s="140">
        <v>81694</v>
      </c>
      <c r="K38" s="114">
        <v>-2376</v>
      </c>
      <c r="L38" s="116">
        <v>-2.9084143266335349</v>
      </c>
    </row>
    <row r="39" spans="1:12" s="110" customFormat="1" ht="15" customHeight="1" x14ac:dyDescent="0.2">
      <c r="A39" s="120"/>
      <c r="B39" s="119"/>
      <c r="C39" s="258" t="s">
        <v>106</v>
      </c>
      <c r="E39" s="113">
        <v>44.358153256511763</v>
      </c>
      <c r="F39" s="115">
        <v>35184</v>
      </c>
      <c r="G39" s="114">
        <v>36788</v>
      </c>
      <c r="H39" s="114">
        <v>36503</v>
      </c>
      <c r="I39" s="114">
        <v>36284</v>
      </c>
      <c r="J39" s="140">
        <v>36201</v>
      </c>
      <c r="K39" s="114">
        <v>-1017</v>
      </c>
      <c r="L39" s="116">
        <v>-2.8093146598160272</v>
      </c>
    </row>
    <row r="40" spans="1:12" s="110" customFormat="1" ht="15" customHeight="1" x14ac:dyDescent="0.2">
      <c r="A40" s="120"/>
      <c r="B40" s="119"/>
      <c r="C40" s="258" t="s">
        <v>107</v>
      </c>
      <c r="E40" s="113">
        <v>55.641846743488237</v>
      </c>
      <c r="F40" s="115">
        <v>44134</v>
      </c>
      <c r="G40" s="114">
        <v>46047</v>
      </c>
      <c r="H40" s="114">
        <v>45816</v>
      </c>
      <c r="I40" s="114">
        <v>45970</v>
      </c>
      <c r="J40" s="140">
        <v>45493</v>
      </c>
      <c r="K40" s="114">
        <v>-1359</v>
      </c>
      <c r="L40" s="116">
        <v>-2.9872727672389159</v>
      </c>
    </row>
    <row r="41" spans="1:12" s="110" customFormat="1" ht="15" customHeight="1" x14ac:dyDescent="0.2">
      <c r="A41" s="120"/>
      <c r="B41" s="320" t="s">
        <v>516</v>
      </c>
      <c r="C41" s="258"/>
      <c r="E41" s="113">
        <v>14.823041393309994</v>
      </c>
      <c r="F41" s="115">
        <v>30231</v>
      </c>
      <c r="G41" s="114">
        <v>31609</v>
      </c>
      <c r="H41" s="114">
        <v>31318</v>
      </c>
      <c r="I41" s="114">
        <v>31171</v>
      </c>
      <c r="J41" s="140">
        <v>30123</v>
      </c>
      <c r="K41" s="114">
        <v>108</v>
      </c>
      <c r="L41" s="116">
        <v>0.358530026889752</v>
      </c>
    </row>
    <row r="42" spans="1:12" s="110" customFormat="1" ht="15" customHeight="1" x14ac:dyDescent="0.2">
      <c r="A42" s="120"/>
      <c r="B42" s="119"/>
      <c r="C42" s="268" t="s">
        <v>106</v>
      </c>
      <c r="D42" s="182"/>
      <c r="E42" s="113">
        <v>43.607555158612023</v>
      </c>
      <c r="F42" s="115">
        <v>13183</v>
      </c>
      <c r="G42" s="114">
        <v>13826</v>
      </c>
      <c r="H42" s="114">
        <v>13679</v>
      </c>
      <c r="I42" s="114">
        <v>13595</v>
      </c>
      <c r="J42" s="140">
        <v>13157</v>
      </c>
      <c r="K42" s="114">
        <v>26</v>
      </c>
      <c r="L42" s="116">
        <v>0.19761343771376452</v>
      </c>
    </row>
    <row r="43" spans="1:12" s="110" customFormat="1" ht="15" customHeight="1" x14ac:dyDescent="0.2">
      <c r="A43" s="120"/>
      <c r="B43" s="119"/>
      <c r="C43" s="268" t="s">
        <v>107</v>
      </c>
      <c r="D43" s="182"/>
      <c r="E43" s="113">
        <v>56.392444841387977</v>
      </c>
      <c r="F43" s="115">
        <v>17048</v>
      </c>
      <c r="G43" s="114">
        <v>17783</v>
      </c>
      <c r="H43" s="114">
        <v>17639</v>
      </c>
      <c r="I43" s="114">
        <v>17576</v>
      </c>
      <c r="J43" s="140">
        <v>16966</v>
      </c>
      <c r="K43" s="114">
        <v>82</v>
      </c>
      <c r="L43" s="116">
        <v>0.48331958033714489</v>
      </c>
    </row>
    <row r="44" spans="1:12" s="110" customFormat="1" ht="15" customHeight="1" x14ac:dyDescent="0.2">
      <c r="A44" s="120"/>
      <c r="B44" s="119" t="s">
        <v>205</v>
      </c>
      <c r="C44" s="268"/>
      <c r="D44" s="182"/>
      <c r="E44" s="113">
        <v>25.344453924077943</v>
      </c>
      <c r="F44" s="115">
        <v>51689</v>
      </c>
      <c r="G44" s="114">
        <v>56472</v>
      </c>
      <c r="H44" s="114">
        <v>56646</v>
      </c>
      <c r="I44" s="114">
        <v>57715</v>
      </c>
      <c r="J44" s="140">
        <v>58159</v>
      </c>
      <c r="K44" s="114">
        <v>-6470</v>
      </c>
      <c r="L44" s="116">
        <v>-11.124675458656442</v>
      </c>
    </row>
    <row r="45" spans="1:12" s="110" customFormat="1" ht="15" customHeight="1" x14ac:dyDescent="0.2">
      <c r="A45" s="120"/>
      <c r="B45" s="119"/>
      <c r="C45" s="268" t="s">
        <v>106</v>
      </c>
      <c r="D45" s="182"/>
      <c r="E45" s="113">
        <v>48.17659463328755</v>
      </c>
      <c r="F45" s="115">
        <v>24902</v>
      </c>
      <c r="G45" s="114">
        <v>27090</v>
      </c>
      <c r="H45" s="114">
        <v>27243</v>
      </c>
      <c r="I45" s="114">
        <v>27651</v>
      </c>
      <c r="J45" s="140">
        <v>27991</v>
      </c>
      <c r="K45" s="114">
        <v>-3089</v>
      </c>
      <c r="L45" s="116">
        <v>-11.035690043228181</v>
      </c>
    </row>
    <row r="46" spans="1:12" s="110" customFormat="1" ht="15" customHeight="1" x14ac:dyDescent="0.2">
      <c r="A46" s="123"/>
      <c r="B46" s="124"/>
      <c r="C46" s="260" t="s">
        <v>107</v>
      </c>
      <c r="D46" s="261"/>
      <c r="E46" s="125">
        <v>51.82340536671245</v>
      </c>
      <c r="F46" s="143">
        <v>26787</v>
      </c>
      <c r="G46" s="144">
        <v>29382</v>
      </c>
      <c r="H46" s="144">
        <v>29403</v>
      </c>
      <c r="I46" s="144">
        <v>30064</v>
      </c>
      <c r="J46" s="145">
        <v>30168</v>
      </c>
      <c r="K46" s="144">
        <v>-3381</v>
      </c>
      <c r="L46" s="146">
        <v>-11.207239459029434</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4"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203946</v>
      </c>
      <c r="E11" s="114">
        <v>216854</v>
      </c>
      <c r="F11" s="114">
        <v>215996</v>
      </c>
      <c r="G11" s="114">
        <v>217937</v>
      </c>
      <c r="H11" s="140">
        <v>215039</v>
      </c>
      <c r="I11" s="115">
        <v>-11093</v>
      </c>
      <c r="J11" s="116">
        <v>-5.1585991378308123</v>
      </c>
    </row>
    <row r="12" spans="1:15" s="110" customFormat="1" ht="24.95" customHeight="1" x14ac:dyDescent="0.2">
      <c r="A12" s="193" t="s">
        <v>132</v>
      </c>
      <c r="B12" s="194" t="s">
        <v>133</v>
      </c>
      <c r="C12" s="113">
        <v>5.7858452727682821E-2</v>
      </c>
      <c r="D12" s="115">
        <v>118</v>
      </c>
      <c r="E12" s="114">
        <v>133</v>
      </c>
      <c r="F12" s="114">
        <v>155</v>
      </c>
      <c r="G12" s="114">
        <v>147</v>
      </c>
      <c r="H12" s="140">
        <v>139</v>
      </c>
      <c r="I12" s="115">
        <v>-21</v>
      </c>
      <c r="J12" s="116">
        <v>-15.107913669064748</v>
      </c>
    </row>
    <row r="13" spans="1:15" s="110" customFormat="1" ht="24.95" customHeight="1" x14ac:dyDescent="0.2">
      <c r="A13" s="193" t="s">
        <v>134</v>
      </c>
      <c r="B13" s="199" t="s">
        <v>214</v>
      </c>
      <c r="C13" s="113">
        <v>0.16474949251272394</v>
      </c>
      <c r="D13" s="115">
        <v>336</v>
      </c>
      <c r="E13" s="114">
        <v>337</v>
      </c>
      <c r="F13" s="114">
        <v>325</v>
      </c>
      <c r="G13" s="114">
        <v>335</v>
      </c>
      <c r="H13" s="140">
        <v>349</v>
      </c>
      <c r="I13" s="115">
        <v>-13</v>
      </c>
      <c r="J13" s="116">
        <v>-3.7249283667621778</v>
      </c>
    </row>
    <row r="14" spans="1:15" s="287" customFormat="1" ht="24.95" customHeight="1" x14ac:dyDescent="0.2">
      <c r="A14" s="193" t="s">
        <v>215</v>
      </c>
      <c r="B14" s="199" t="s">
        <v>137</v>
      </c>
      <c r="C14" s="113">
        <v>2.6212821040863759</v>
      </c>
      <c r="D14" s="115">
        <v>5346</v>
      </c>
      <c r="E14" s="114">
        <v>5530</v>
      </c>
      <c r="F14" s="114">
        <v>5610</v>
      </c>
      <c r="G14" s="114">
        <v>5743</v>
      </c>
      <c r="H14" s="140">
        <v>5578</v>
      </c>
      <c r="I14" s="115">
        <v>-232</v>
      </c>
      <c r="J14" s="116">
        <v>-4.1591968447472212</v>
      </c>
      <c r="K14" s="110"/>
      <c r="L14" s="110"/>
      <c r="M14" s="110"/>
      <c r="N14" s="110"/>
      <c r="O14" s="110"/>
    </row>
    <row r="15" spans="1:15" s="110" customFormat="1" ht="24.95" customHeight="1" x14ac:dyDescent="0.2">
      <c r="A15" s="193" t="s">
        <v>216</v>
      </c>
      <c r="B15" s="199" t="s">
        <v>217</v>
      </c>
      <c r="C15" s="113">
        <v>1.2763182411030372</v>
      </c>
      <c r="D15" s="115">
        <v>2603</v>
      </c>
      <c r="E15" s="114">
        <v>2750</v>
      </c>
      <c r="F15" s="114">
        <v>2764</v>
      </c>
      <c r="G15" s="114">
        <v>2854</v>
      </c>
      <c r="H15" s="140">
        <v>2701</v>
      </c>
      <c r="I15" s="115">
        <v>-98</v>
      </c>
      <c r="J15" s="116">
        <v>-3.6282858200666421</v>
      </c>
    </row>
    <row r="16" spans="1:15" s="287" customFormat="1" ht="24.95" customHeight="1" x14ac:dyDescent="0.2">
      <c r="A16" s="193" t="s">
        <v>218</v>
      </c>
      <c r="B16" s="199" t="s">
        <v>141</v>
      </c>
      <c r="C16" s="113">
        <v>1.1522657958479205</v>
      </c>
      <c r="D16" s="115">
        <v>2350</v>
      </c>
      <c r="E16" s="114">
        <v>2369</v>
      </c>
      <c r="F16" s="114">
        <v>2432</v>
      </c>
      <c r="G16" s="114">
        <v>2456</v>
      </c>
      <c r="H16" s="140">
        <v>2445</v>
      </c>
      <c r="I16" s="115">
        <v>-95</v>
      </c>
      <c r="J16" s="116">
        <v>-3.8854805725971371</v>
      </c>
      <c r="K16" s="110"/>
      <c r="L16" s="110"/>
      <c r="M16" s="110"/>
      <c r="N16" s="110"/>
      <c r="O16" s="110"/>
    </row>
    <row r="17" spans="1:15" s="110" customFormat="1" ht="24.95" customHeight="1" x14ac:dyDescent="0.2">
      <c r="A17" s="193" t="s">
        <v>142</v>
      </c>
      <c r="B17" s="199" t="s">
        <v>220</v>
      </c>
      <c r="C17" s="113">
        <v>0.19269806713541821</v>
      </c>
      <c r="D17" s="115">
        <v>393</v>
      </c>
      <c r="E17" s="114">
        <v>411</v>
      </c>
      <c r="F17" s="114">
        <v>414</v>
      </c>
      <c r="G17" s="114">
        <v>433</v>
      </c>
      <c r="H17" s="140">
        <v>432</v>
      </c>
      <c r="I17" s="115">
        <v>-39</v>
      </c>
      <c r="J17" s="116">
        <v>-9.0277777777777786</v>
      </c>
    </row>
    <row r="18" spans="1:15" s="287" customFormat="1" ht="24.95" customHeight="1" x14ac:dyDescent="0.2">
      <c r="A18" s="201" t="s">
        <v>144</v>
      </c>
      <c r="B18" s="202" t="s">
        <v>145</v>
      </c>
      <c r="C18" s="113">
        <v>3.6396889372677079</v>
      </c>
      <c r="D18" s="115">
        <v>7423</v>
      </c>
      <c r="E18" s="114">
        <v>7478</v>
      </c>
      <c r="F18" s="114">
        <v>7625</v>
      </c>
      <c r="G18" s="114">
        <v>7620</v>
      </c>
      <c r="H18" s="140">
        <v>7481</v>
      </c>
      <c r="I18" s="115">
        <v>-58</v>
      </c>
      <c r="J18" s="116">
        <v>-0.77529742013099856</v>
      </c>
      <c r="K18" s="110"/>
      <c r="L18" s="110"/>
      <c r="M18" s="110"/>
      <c r="N18" s="110"/>
      <c r="O18" s="110"/>
    </row>
    <row r="19" spans="1:15" s="110" customFormat="1" ht="24.95" customHeight="1" x14ac:dyDescent="0.2">
      <c r="A19" s="193" t="s">
        <v>146</v>
      </c>
      <c r="B19" s="199" t="s">
        <v>147</v>
      </c>
      <c r="C19" s="113">
        <v>13.970364704382533</v>
      </c>
      <c r="D19" s="115">
        <v>28492</v>
      </c>
      <c r="E19" s="114">
        <v>29683</v>
      </c>
      <c r="F19" s="114">
        <v>28550</v>
      </c>
      <c r="G19" s="114">
        <v>29139</v>
      </c>
      <c r="H19" s="140">
        <v>28982</v>
      </c>
      <c r="I19" s="115">
        <v>-490</v>
      </c>
      <c r="J19" s="116">
        <v>-1.6907045752536056</v>
      </c>
    </row>
    <row r="20" spans="1:15" s="287" customFormat="1" ht="24.95" customHeight="1" x14ac:dyDescent="0.2">
      <c r="A20" s="193" t="s">
        <v>148</v>
      </c>
      <c r="B20" s="199" t="s">
        <v>149</v>
      </c>
      <c r="C20" s="113">
        <v>5.1719572828101557</v>
      </c>
      <c r="D20" s="115">
        <v>10548</v>
      </c>
      <c r="E20" s="114">
        <v>11461</v>
      </c>
      <c r="F20" s="114">
        <v>11591</v>
      </c>
      <c r="G20" s="114">
        <v>11814</v>
      </c>
      <c r="H20" s="140">
        <v>11977</v>
      </c>
      <c r="I20" s="115">
        <v>-1429</v>
      </c>
      <c r="J20" s="116">
        <v>-11.931201469483176</v>
      </c>
      <c r="K20" s="110"/>
      <c r="L20" s="110"/>
      <c r="M20" s="110"/>
      <c r="N20" s="110"/>
      <c r="O20" s="110"/>
    </row>
    <row r="21" spans="1:15" s="110" customFormat="1" ht="24.95" customHeight="1" x14ac:dyDescent="0.2">
      <c r="A21" s="201" t="s">
        <v>150</v>
      </c>
      <c r="B21" s="202" t="s">
        <v>151</v>
      </c>
      <c r="C21" s="113">
        <v>13.947319388465575</v>
      </c>
      <c r="D21" s="115">
        <v>28445</v>
      </c>
      <c r="E21" s="114">
        <v>34098</v>
      </c>
      <c r="F21" s="114">
        <v>34929</v>
      </c>
      <c r="G21" s="114">
        <v>35455</v>
      </c>
      <c r="H21" s="140">
        <v>33617</v>
      </c>
      <c r="I21" s="115">
        <v>-5172</v>
      </c>
      <c r="J21" s="116">
        <v>-15.385073028527234</v>
      </c>
    </row>
    <row r="22" spans="1:15" s="110" customFormat="1" ht="24.95" customHeight="1" x14ac:dyDescent="0.2">
      <c r="A22" s="201" t="s">
        <v>152</v>
      </c>
      <c r="B22" s="199" t="s">
        <v>153</v>
      </c>
      <c r="C22" s="113">
        <v>2.3805321016347465</v>
      </c>
      <c r="D22" s="115">
        <v>4855</v>
      </c>
      <c r="E22" s="114">
        <v>5132</v>
      </c>
      <c r="F22" s="114">
        <v>5034</v>
      </c>
      <c r="G22" s="114">
        <v>5056</v>
      </c>
      <c r="H22" s="140">
        <v>4899</v>
      </c>
      <c r="I22" s="115">
        <v>-44</v>
      </c>
      <c r="J22" s="116">
        <v>-0.8981424780567463</v>
      </c>
    </row>
    <row r="23" spans="1:15" s="110" customFormat="1" ht="24.95" customHeight="1" x14ac:dyDescent="0.2">
      <c r="A23" s="193" t="s">
        <v>154</v>
      </c>
      <c r="B23" s="199" t="s">
        <v>155</v>
      </c>
      <c r="C23" s="113">
        <v>0.78010846008257084</v>
      </c>
      <c r="D23" s="115">
        <v>1591</v>
      </c>
      <c r="E23" s="114">
        <v>1639</v>
      </c>
      <c r="F23" s="114">
        <v>1603</v>
      </c>
      <c r="G23" s="114">
        <v>1593</v>
      </c>
      <c r="H23" s="140">
        <v>1543</v>
      </c>
      <c r="I23" s="115">
        <v>48</v>
      </c>
      <c r="J23" s="116">
        <v>3.1108230719377836</v>
      </c>
    </row>
    <row r="24" spans="1:15" s="110" customFormat="1" ht="24.95" customHeight="1" x14ac:dyDescent="0.2">
      <c r="A24" s="193" t="s">
        <v>156</v>
      </c>
      <c r="B24" s="199" t="s">
        <v>221</v>
      </c>
      <c r="C24" s="113">
        <v>13.040216527904445</v>
      </c>
      <c r="D24" s="115">
        <v>26595</v>
      </c>
      <c r="E24" s="114">
        <v>27116</v>
      </c>
      <c r="F24" s="114">
        <v>27251</v>
      </c>
      <c r="G24" s="114">
        <v>27169</v>
      </c>
      <c r="H24" s="140">
        <v>26990</v>
      </c>
      <c r="I24" s="115">
        <v>-395</v>
      </c>
      <c r="J24" s="116">
        <v>-1.463505001852538</v>
      </c>
    </row>
    <row r="25" spans="1:15" s="110" customFormat="1" ht="24.95" customHeight="1" x14ac:dyDescent="0.2">
      <c r="A25" s="193" t="s">
        <v>222</v>
      </c>
      <c r="B25" s="204" t="s">
        <v>159</v>
      </c>
      <c r="C25" s="113">
        <v>12.724936993125631</v>
      </c>
      <c r="D25" s="115">
        <v>25952</v>
      </c>
      <c r="E25" s="114">
        <v>27111</v>
      </c>
      <c r="F25" s="114">
        <v>26541</v>
      </c>
      <c r="G25" s="114">
        <v>26835</v>
      </c>
      <c r="H25" s="140">
        <v>27424</v>
      </c>
      <c r="I25" s="115">
        <v>-1472</v>
      </c>
      <c r="J25" s="116">
        <v>-5.3675612602100351</v>
      </c>
    </row>
    <row r="26" spans="1:15" s="110" customFormat="1" ht="24.95" customHeight="1" x14ac:dyDescent="0.2">
      <c r="A26" s="201">
        <v>782.78300000000002</v>
      </c>
      <c r="B26" s="203" t="s">
        <v>160</v>
      </c>
      <c r="C26" s="113">
        <v>3.6215468800564854</v>
      </c>
      <c r="D26" s="115">
        <v>7386</v>
      </c>
      <c r="E26" s="114">
        <v>8027</v>
      </c>
      <c r="F26" s="114">
        <v>8004</v>
      </c>
      <c r="G26" s="114">
        <v>7839</v>
      </c>
      <c r="H26" s="140">
        <v>7694</v>
      </c>
      <c r="I26" s="115">
        <v>-308</v>
      </c>
      <c r="J26" s="116">
        <v>-4.0031193137509744</v>
      </c>
    </row>
    <row r="27" spans="1:15" s="110" customFormat="1" ht="24.95" customHeight="1" x14ac:dyDescent="0.2">
      <c r="A27" s="193" t="s">
        <v>161</v>
      </c>
      <c r="B27" s="199" t="s">
        <v>162</v>
      </c>
      <c r="C27" s="113">
        <v>0.44129328351622488</v>
      </c>
      <c r="D27" s="115">
        <v>900</v>
      </c>
      <c r="E27" s="114">
        <v>904</v>
      </c>
      <c r="F27" s="114">
        <v>910</v>
      </c>
      <c r="G27" s="114">
        <v>877</v>
      </c>
      <c r="H27" s="140">
        <v>873</v>
      </c>
      <c r="I27" s="115">
        <v>27</v>
      </c>
      <c r="J27" s="116">
        <v>3.0927835051546393</v>
      </c>
    </row>
    <row r="28" spans="1:15" s="110" customFormat="1" ht="24.95" customHeight="1" x14ac:dyDescent="0.2">
      <c r="A28" s="193" t="s">
        <v>163</v>
      </c>
      <c r="B28" s="199" t="s">
        <v>164</v>
      </c>
      <c r="C28" s="113">
        <v>2.8718386239494769</v>
      </c>
      <c r="D28" s="115">
        <v>5857</v>
      </c>
      <c r="E28" s="114">
        <v>6028</v>
      </c>
      <c r="F28" s="114">
        <v>5873</v>
      </c>
      <c r="G28" s="114">
        <v>6055</v>
      </c>
      <c r="H28" s="140">
        <v>5992</v>
      </c>
      <c r="I28" s="115">
        <v>-135</v>
      </c>
      <c r="J28" s="116">
        <v>-2.2530040053404541</v>
      </c>
    </row>
    <row r="29" spans="1:15" s="110" customFormat="1" ht="24.95" customHeight="1" x14ac:dyDescent="0.2">
      <c r="A29" s="193">
        <v>86</v>
      </c>
      <c r="B29" s="199" t="s">
        <v>165</v>
      </c>
      <c r="C29" s="113">
        <v>6.839555568630912</v>
      </c>
      <c r="D29" s="115">
        <v>13949</v>
      </c>
      <c r="E29" s="114">
        <v>14183</v>
      </c>
      <c r="F29" s="114">
        <v>14045</v>
      </c>
      <c r="G29" s="114">
        <v>14103</v>
      </c>
      <c r="H29" s="140">
        <v>13912</v>
      </c>
      <c r="I29" s="115">
        <v>37</v>
      </c>
      <c r="J29" s="116">
        <v>0.26595744680851063</v>
      </c>
    </row>
    <row r="30" spans="1:15" s="110" customFormat="1" ht="24.95" customHeight="1" x14ac:dyDescent="0.2">
      <c r="A30" s="193">
        <v>87.88</v>
      </c>
      <c r="B30" s="204" t="s">
        <v>166</v>
      </c>
      <c r="C30" s="113">
        <v>5.9844272503505831</v>
      </c>
      <c r="D30" s="115">
        <v>12205</v>
      </c>
      <c r="E30" s="114">
        <v>12218</v>
      </c>
      <c r="F30" s="114">
        <v>12252</v>
      </c>
      <c r="G30" s="114">
        <v>12367</v>
      </c>
      <c r="H30" s="140">
        <v>12236</v>
      </c>
      <c r="I30" s="115">
        <v>-31</v>
      </c>
      <c r="J30" s="116">
        <v>-0.25335076822491009</v>
      </c>
    </row>
    <row r="31" spans="1:15" s="110" customFormat="1" ht="24.95" customHeight="1" x14ac:dyDescent="0.2">
      <c r="A31" s="193" t="s">
        <v>167</v>
      </c>
      <c r="B31" s="199" t="s">
        <v>168</v>
      </c>
      <c r="C31" s="113">
        <v>11.74085297088445</v>
      </c>
      <c r="D31" s="115">
        <v>23945</v>
      </c>
      <c r="E31" s="114">
        <v>25773</v>
      </c>
      <c r="F31" s="114">
        <v>25694</v>
      </c>
      <c r="G31" s="114">
        <v>25786</v>
      </c>
      <c r="H31" s="140">
        <v>25348</v>
      </c>
      <c r="I31" s="115">
        <v>-1403</v>
      </c>
      <c r="J31" s="116">
        <v>-5.5349534480037876</v>
      </c>
    </row>
    <row r="32" spans="1:15" s="110" customFormat="1" ht="24.95" customHeight="1" x14ac:dyDescent="0.2">
      <c r="A32" s="193"/>
      <c r="B32" s="204" t="s">
        <v>169</v>
      </c>
      <c r="C32" s="113">
        <v>1.4709776117207496E-3</v>
      </c>
      <c r="D32" s="115">
        <v>3</v>
      </c>
      <c r="E32" s="114">
        <v>3</v>
      </c>
      <c r="F32" s="114" t="s">
        <v>513</v>
      </c>
      <c r="G32" s="114">
        <v>4</v>
      </c>
      <c r="H32" s="140">
        <v>5</v>
      </c>
      <c r="I32" s="115">
        <v>-2</v>
      </c>
      <c r="J32" s="116">
        <v>-40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5.7858452727682821E-2</v>
      </c>
      <c r="D34" s="115">
        <v>118</v>
      </c>
      <c r="E34" s="114">
        <v>133</v>
      </c>
      <c r="F34" s="114">
        <v>155</v>
      </c>
      <c r="G34" s="114">
        <v>147</v>
      </c>
      <c r="H34" s="140">
        <v>139</v>
      </c>
      <c r="I34" s="115">
        <v>-21</v>
      </c>
      <c r="J34" s="116">
        <v>-15.107913669064748</v>
      </c>
    </row>
    <row r="35" spans="1:10" s="110" customFormat="1" ht="24.95" customHeight="1" x14ac:dyDescent="0.2">
      <c r="A35" s="292" t="s">
        <v>171</v>
      </c>
      <c r="B35" s="293" t="s">
        <v>172</v>
      </c>
      <c r="C35" s="113">
        <v>6.4257205338668077</v>
      </c>
      <c r="D35" s="115">
        <v>13105</v>
      </c>
      <c r="E35" s="114">
        <v>13345</v>
      </c>
      <c r="F35" s="114">
        <v>13560</v>
      </c>
      <c r="G35" s="114">
        <v>13698</v>
      </c>
      <c r="H35" s="140">
        <v>13408</v>
      </c>
      <c r="I35" s="115">
        <v>-303</v>
      </c>
      <c r="J35" s="116">
        <v>-2.2598448687350836</v>
      </c>
    </row>
    <row r="36" spans="1:10" s="110" customFormat="1" ht="24.95" customHeight="1" x14ac:dyDescent="0.2">
      <c r="A36" s="294" t="s">
        <v>173</v>
      </c>
      <c r="B36" s="295" t="s">
        <v>174</v>
      </c>
      <c r="C36" s="125">
        <v>93.514950035793788</v>
      </c>
      <c r="D36" s="143">
        <v>190720</v>
      </c>
      <c r="E36" s="144">
        <v>203373</v>
      </c>
      <c r="F36" s="144">
        <v>202277</v>
      </c>
      <c r="G36" s="144">
        <v>204088</v>
      </c>
      <c r="H36" s="145">
        <v>201487</v>
      </c>
      <c r="I36" s="143">
        <v>-10767</v>
      </c>
      <c r="J36" s="146">
        <v>-5.3437690769131505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203946</v>
      </c>
      <c r="F11" s="264">
        <v>216854</v>
      </c>
      <c r="G11" s="264">
        <v>215996</v>
      </c>
      <c r="H11" s="264">
        <v>217937</v>
      </c>
      <c r="I11" s="265">
        <v>215039</v>
      </c>
      <c r="J11" s="263">
        <v>-11093</v>
      </c>
      <c r="K11" s="266">
        <v>-5.1585991378308123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37.725182156060917</v>
      </c>
      <c r="E13" s="115">
        <v>76939</v>
      </c>
      <c r="F13" s="114">
        <v>82019</v>
      </c>
      <c r="G13" s="114">
        <v>81673</v>
      </c>
      <c r="H13" s="114">
        <v>82441</v>
      </c>
      <c r="I13" s="140">
        <v>81264</v>
      </c>
      <c r="J13" s="115">
        <v>-4325</v>
      </c>
      <c r="K13" s="116">
        <v>-5.3221598739909428</v>
      </c>
    </row>
    <row r="14" spans="1:15" ht="15.95" customHeight="1" x14ac:dyDescent="0.2">
      <c r="A14" s="306" t="s">
        <v>230</v>
      </c>
      <c r="B14" s="307"/>
      <c r="C14" s="308"/>
      <c r="D14" s="113">
        <v>47.233581438223844</v>
      </c>
      <c r="E14" s="115">
        <v>96331</v>
      </c>
      <c r="F14" s="114">
        <v>103237</v>
      </c>
      <c r="G14" s="114">
        <v>103126</v>
      </c>
      <c r="H14" s="114">
        <v>104289</v>
      </c>
      <c r="I14" s="140">
        <v>103040</v>
      </c>
      <c r="J14" s="115">
        <v>-6709</v>
      </c>
      <c r="K14" s="116">
        <v>-6.5110636645962732</v>
      </c>
    </row>
    <row r="15" spans="1:15" ht="15.95" customHeight="1" x14ac:dyDescent="0.2">
      <c r="A15" s="306" t="s">
        <v>231</v>
      </c>
      <c r="B15" s="307"/>
      <c r="C15" s="308"/>
      <c r="D15" s="113">
        <v>7.028331028801742</v>
      </c>
      <c r="E15" s="115">
        <v>14334</v>
      </c>
      <c r="F15" s="114">
        <v>14756</v>
      </c>
      <c r="G15" s="114">
        <v>14583</v>
      </c>
      <c r="H15" s="114">
        <v>14367</v>
      </c>
      <c r="I15" s="140">
        <v>14199</v>
      </c>
      <c r="J15" s="115">
        <v>135</v>
      </c>
      <c r="K15" s="116">
        <v>0.95077118106908942</v>
      </c>
    </row>
    <row r="16" spans="1:15" ht="15.95" customHeight="1" x14ac:dyDescent="0.2">
      <c r="A16" s="306" t="s">
        <v>232</v>
      </c>
      <c r="B16" s="307"/>
      <c r="C16" s="308"/>
      <c r="D16" s="113">
        <v>4.6360311062732293</v>
      </c>
      <c r="E16" s="115">
        <v>9455</v>
      </c>
      <c r="F16" s="114">
        <v>9602</v>
      </c>
      <c r="G16" s="114">
        <v>9431</v>
      </c>
      <c r="H16" s="114">
        <v>9445</v>
      </c>
      <c r="I16" s="140">
        <v>9406</v>
      </c>
      <c r="J16" s="115">
        <v>49</v>
      </c>
      <c r="K16" s="116">
        <v>0.52094407824792688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0.13385896266658823</v>
      </c>
      <c r="E18" s="115">
        <v>273</v>
      </c>
      <c r="F18" s="114">
        <v>298</v>
      </c>
      <c r="G18" s="114">
        <v>315</v>
      </c>
      <c r="H18" s="114">
        <v>305</v>
      </c>
      <c r="I18" s="140">
        <v>310</v>
      </c>
      <c r="J18" s="115">
        <v>-37</v>
      </c>
      <c r="K18" s="116">
        <v>-11.935483870967742</v>
      </c>
    </row>
    <row r="19" spans="1:11" ht="14.1" customHeight="1" x14ac:dyDescent="0.2">
      <c r="A19" s="306" t="s">
        <v>235</v>
      </c>
      <c r="B19" s="307" t="s">
        <v>236</v>
      </c>
      <c r="C19" s="308"/>
      <c r="D19" s="113">
        <v>4.8542261186784737E-2</v>
      </c>
      <c r="E19" s="115">
        <v>99</v>
      </c>
      <c r="F19" s="114">
        <v>101</v>
      </c>
      <c r="G19" s="114">
        <v>106</v>
      </c>
      <c r="H19" s="114">
        <v>109</v>
      </c>
      <c r="I19" s="140">
        <v>112</v>
      </c>
      <c r="J19" s="115">
        <v>-13</v>
      </c>
      <c r="K19" s="116">
        <v>-11.607142857142858</v>
      </c>
    </row>
    <row r="20" spans="1:11" ht="14.1" customHeight="1" x14ac:dyDescent="0.2">
      <c r="A20" s="306">
        <v>12</v>
      </c>
      <c r="B20" s="307" t="s">
        <v>237</v>
      </c>
      <c r="C20" s="308"/>
      <c r="D20" s="113">
        <v>0.67714002726211842</v>
      </c>
      <c r="E20" s="115">
        <v>1381</v>
      </c>
      <c r="F20" s="114">
        <v>1372</v>
      </c>
      <c r="G20" s="114">
        <v>1390</v>
      </c>
      <c r="H20" s="114">
        <v>1395</v>
      </c>
      <c r="I20" s="140">
        <v>1409</v>
      </c>
      <c r="J20" s="115">
        <v>-28</v>
      </c>
      <c r="K20" s="116">
        <v>-1.9872249822569199</v>
      </c>
    </row>
    <row r="21" spans="1:11" ht="14.1" customHeight="1" x14ac:dyDescent="0.2">
      <c r="A21" s="306">
        <v>21</v>
      </c>
      <c r="B21" s="307" t="s">
        <v>238</v>
      </c>
      <c r="C21" s="308"/>
      <c r="D21" s="113">
        <v>8.5807027350377055E-2</v>
      </c>
      <c r="E21" s="115">
        <v>175</v>
      </c>
      <c r="F21" s="114">
        <v>188</v>
      </c>
      <c r="G21" s="114">
        <v>188</v>
      </c>
      <c r="H21" s="114">
        <v>173</v>
      </c>
      <c r="I21" s="140">
        <v>174</v>
      </c>
      <c r="J21" s="115">
        <v>1</v>
      </c>
      <c r="K21" s="116">
        <v>0.57471264367816088</v>
      </c>
    </row>
    <row r="22" spans="1:11" ht="14.1" customHeight="1" x14ac:dyDescent="0.2">
      <c r="A22" s="306">
        <v>22</v>
      </c>
      <c r="B22" s="307" t="s">
        <v>239</v>
      </c>
      <c r="C22" s="308"/>
      <c r="D22" s="113">
        <v>0.16622047012444471</v>
      </c>
      <c r="E22" s="115">
        <v>339</v>
      </c>
      <c r="F22" s="114">
        <v>349</v>
      </c>
      <c r="G22" s="114">
        <v>353</v>
      </c>
      <c r="H22" s="114">
        <v>383</v>
      </c>
      <c r="I22" s="140">
        <v>411</v>
      </c>
      <c r="J22" s="115">
        <v>-72</v>
      </c>
      <c r="K22" s="116">
        <v>-17.518248175182482</v>
      </c>
    </row>
    <row r="23" spans="1:11" ht="14.1" customHeight="1" x14ac:dyDescent="0.2">
      <c r="A23" s="306">
        <v>23</v>
      </c>
      <c r="B23" s="307" t="s">
        <v>240</v>
      </c>
      <c r="C23" s="308"/>
      <c r="D23" s="113">
        <v>0.37902189795337982</v>
      </c>
      <c r="E23" s="115">
        <v>773</v>
      </c>
      <c r="F23" s="114">
        <v>826</v>
      </c>
      <c r="G23" s="114">
        <v>847</v>
      </c>
      <c r="H23" s="114">
        <v>900</v>
      </c>
      <c r="I23" s="140">
        <v>844</v>
      </c>
      <c r="J23" s="115">
        <v>-71</v>
      </c>
      <c r="K23" s="116">
        <v>-8.4123222748815163</v>
      </c>
    </row>
    <row r="24" spans="1:11" ht="14.1" customHeight="1" x14ac:dyDescent="0.2">
      <c r="A24" s="306">
        <v>24</v>
      </c>
      <c r="B24" s="307" t="s">
        <v>241</v>
      </c>
      <c r="C24" s="308"/>
      <c r="D24" s="113">
        <v>0.25300814921596892</v>
      </c>
      <c r="E24" s="115">
        <v>516</v>
      </c>
      <c r="F24" s="114">
        <v>529</v>
      </c>
      <c r="G24" s="114">
        <v>550</v>
      </c>
      <c r="H24" s="114">
        <v>570</v>
      </c>
      <c r="I24" s="140">
        <v>565</v>
      </c>
      <c r="J24" s="115">
        <v>-49</v>
      </c>
      <c r="K24" s="116">
        <v>-8.6725663716814161</v>
      </c>
    </row>
    <row r="25" spans="1:11" ht="14.1" customHeight="1" x14ac:dyDescent="0.2">
      <c r="A25" s="306">
        <v>25</v>
      </c>
      <c r="B25" s="307" t="s">
        <v>242</v>
      </c>
      <c r="C25" s="308"/>
      <c r="D25" s="113">
        <v>0.64036558696909962</v>
      </c>
      <c r="E25" s="115">
        <v>1306</v>
      </c>
      <c r="F25" s="114">
        <v>1307</v>
      </c>
      <c r="G25" s="114">
        <v>1312</v>
      </c>
      <c r="H25" s="114">
        <v>1282</v>
      </c>
      <c r="I25" s="140">
        <v>1242</v>
      </c>
      <c r="J25" s="115">
        <v>64</v>
      </c>
      <c r="K25" s="116">
        <v>5.1529790660225441</v>
      </c>
    </row>
    <row r="26" spans="1:11" ht="14.1" customHeight="1" x14ac:dyDescent="0.2">
      <c r="A26" s="306">
        <v>26</v>
      </c>
      <c r="B26" s="307" t="s">
        <v>243</v>
      </c>
      <c r="C26" s="308"/>
      <c r="D26" s="113">
        <v>0.53788748001922082</v>
      </c>
      <c r="E26" s="115">
        <v>1097</v>
      </c>
      <c r="F26" s="114">
        <v>1104</v>
      </c>
      <c r="G26" s="114">
        <v>1125</v>
      </c>
      <c r="H26" s="114">
        <v>1111</v>
      </c>
      <c r="I26" s="140">
        <v>1091</v>
      </c>
      <c r="J26" s="115">
        <v>6</v>
      </c>
      <c r="K26" s="116">
        <v>0.54995417048579287</v>
      </c>
    </row>
    <row r="27" spans="1:11" ht="14.1" customHeight="1" x14ac:dyDescent="0.2">
      <c r="A27" s="306">
        <v>27</v>
      </c>
      <c r="B27" s="307" t="s">
        <v>244</v>
      </c>
      <c r="C27" s="308"/>
      <c r="D27" s="113">
        <v>0.44913849744540224</v>
      </c>
      <c r="E27" s="115">
        <v>916</v>
      </c>
      <c r="F27" s="114">
        <v>948</v>
      </c>
      <c r="G27" s="114">
        <v>971</v>
      </c>
      <c r="H27" s="114">
        <v>948</v>
      </c>
      <c r="I27" s="140">
        <v>955</v>
      </c>
      <c r="J27" s="115">
        <v>-39</v>
      </c>
      <c r="K27" s="116">
        <v>-4.0837696335078535</v>
      </c>
    </row>
    <row r="28" spans="1:11" ht="14.1" customHeight="1" x14ac:dyDescent="0.2">
      <c r="A28" s="306">
        <v>28</v>
      </c>
      <c r="B28" s="307" t="s">
        <v>245</v>
      </c>
      <c r="C28" s="308"/>
      <c r="D28" s="113">
        <v>0.1838722014650937</v>
      </c>
      <c r="E28" s="115">
        <v>375</v>
      </c>
      <c r="F28" s="114">
        <v>413</v>
      </c>
      <c r="G28" s="114">
        <v>435</v>
      </c>
      <c r="H28" s="114">
        <v>422</v>
      </c>
      <c r="I28" s="140">
        <v>411</v>
      </c>
      <c r="J28" s="115">
        <v>-36</v>
      </c>
      <c r="K28" s="116">
        <v>-8.7591240875912408</v>
      </c>
    </row>
    <row r="29" spans="1:11" ht="14.1" customHeight="1" x14ac:dyDescent="0.2">
      <c r="A29" s="306">
        <v>29</v>
      </c>
      <c r="B29" s="307" t="s">
        <v>246</v>
      </c>
      <c r="C29" s="308"/>
      <c r="D29" s="113">
        <v>3.1885891363400116</v>
      </c>
      <c r="E29" s="115">
        <v>6503</v>
      </c>
      <c r="F29" s="114">
        <v>7654</v>
      </c>
      <c r="G29" s="114">
        <v>7705</v>
      </c>
      <c r="H29" s="114">
        <v>7787</v>
      </c>
      <c r="I29" s="140">
        <v>7577</v>
      </c>
      <c r="J29" s="115">
        <v>-1074</v>
      </c>
      <c r="K29" s="116">
        <v>-14.17447538603669</v>
      </c>
    </row>
    <row r="30" spans="1:11" ht="14.1" customHeight="1" x14ac:dyDescent="0.2">
      <c r="A30" s="306" t="s">
        <v>247</v>
      </c>
      <c r="B30" s="307" t="s">
        <v>248</v>
      </c>
      <c r="C30" s="308"/>
      <c r="D30" s="113">
        <v>0.26134368901571986</v>
      </c>
      <c r="E30" s="115">
        <v>533</v>
      </c>
      <c r="F30" s="114">
        <v>550</v>
      </c>
      <c r="G30" s="114">
        <v>544</v>
      </c>
      <c r="H30" s="114">
        <v>553</v>
      </c>
      <c r="I30" s="140">
        <v>527</v>
      </c>
      <c r="J30" s="115">
        <v>6</v>
      </c>
      <c r="K30" s="116">
        <v>1.1385199240986716</v>
      </c>
    </row>
    <row r="31" spans="1:11" ht="14.1" customHeight="1" x14ac:dyDescent="0.2">
      <c r="A31" s="306" t="s">
        <v>249</v>
      </c>
      <c r="B31" s="307" t="s">
        <v>250</v>
      </c>
      <c r="C31" s="308"/>
      <c r="D31" s="113">
        <v>2.9120453453365105</v>
      </c>
      <c r="E31" s="115">
        <v>5939</v>
      </c>
      <c r="F31" s="114">
        <v>7075</v>
      </c>
      <c r="G31" s="114">
        <v>7137</v>
      </c>
      <c r="H31" s="114">
        <v>7204</v>
      </c>
      <c r="I31" s="140">
        <v>7023</v>
      </c>
      <c r="J31" s="115">
        <v>-1084</v>
      </c>
      <c r="K31" s="116">
        <v>-15.434999288053538</v>
      </c>
    </row>
    <row r="32" spans="1:11" ht="14.1" customHeight="1" x14ac:dyDescent="0.2">
      <c r="A32" s="306">
        <v>31</v>
      </c>
      <c r="B32" s="307" t="s">
        <v>251</v>
      </c>
      <c r="C32" s="308"/>
      <c r="D32" s="113">
        <v>0.28880193776784052</v>
      </c>
      <c r="E32" s="115">
        <v>589</v>
      </c>
      <c r="F32" s="114">
        <v>592</v>
      </c>
      <c r="G32" s="114">
        <v>592</v>
      </c>
      <c r="H32" s="114">
        <v>589</v>
      </c>
      <c r="I32" s="140">
        <v>612</v>
      </c>
      <c r="J32" s="115">
        <v>-23</v>
      </c>
      <c r="K32" s="116">
        <v>-3.7581699346405228</v>
      </c>
    </row>
    <row r="33" spans="1:11" ht="14.1" customHeight="1" x14ac:dyDescent="0.2">
      <c r="A33" s="306">
        <v>32</v>
      </c>
      <c r="B33" s="307" t="s">
        <v>252</v>
      </c>
      <c r="C33" s="308"/>
      <c r="D33" s="113">
        <v>0.88650917399703844</v>
      </c>
      <c r="E33" s="115">
        <v>1808</v>
      </c>
      <c r="F33" s="114">
        <v>1768</v>
      </c>
      <c r="G33" s="114">
        <v>2026</v>
      </c>
      <c r="H33" s="114">
        <v>2012</v>
      </c>
      <c r="I33" s="140">
        <v>1902</v>
      </c>
      <c r="J33" s="115">
        <v>-94</v>
      </c>
      <c r="K33" s="116">
        <v>-4.9421661409043116</v>
      </c>
    </row>
    <row r="34" spans="1:11" ht="14.1" customHeight="1" x14ac:dyDescent="0.2">
      <c r="A34" s="306">
        <v>33</v>
      </c>
      <c r="B34" s="307" t="s">
        <v>253</v>
      </c>
      <c r="C34" s="308"/>
      <c r="D34" s="113">
        <v>0.34764104223667047</v>
      </c>
      <c r="E34" s="115">
        <v>709</v>
      </c>
      <c r="F34" s="114">
        <v>716</v>
      </c>
      <c r="G34" s="114">
        <v>757</v>
      </c>
      <c r="H34" s="114">
        <v>783</v>
      </c>
      <c r="I34" s="140">
        <v>756</v>
      </c>
      <c r="J34" s="115">
        <v>-47</v>
      </c>
      <c r="K34" s="116">
        <v>-6.2169312169312168</v>
      </c>
    </row>
    <row r="35" spans="1:11" ht="14.1" customHeight="1" x14ac:dyDescent="0.2">
      <c r="A35" s="306">
        <v>34</v>
      </c>
      <c r="B35" s="307" t="s">
        <v>254</v>
      </c>
      <c r="C35" s="308"/>
      <c r="D35" s="113">
        <v>4.576211350063252</v>
      </c>
      <c r="E35" s="115">
        <v>9333</v>
      </c>
      <c r="F35" s="114">
        <v>9543</v>
      </c>
      <c r="G35" s="114">
        <v>9338</v>
      </c>
      <c r="H35" s="114">
        <v>9329</v>
      </c>
      <c r="I35" s="140">
        <v>9588</v>
      </c>
      <c r="J35" s="115">
        <v>-255</v>
      </c>
      <c r="K35" s="116">
        <v>-2.6595744680851063</v>
      </c>
    </row>
    <row r="36" spans="1:11" ht="14.1" customHeight="1" x14ac:dyDescent="0.2">
      <c r="A36" s="306">
        <v>41</v>
      </c>
      <c r="B36" s="307" t="s">
        <v>255</v>
      </c>
      <c r="C36" s="308"/>
      <c r="D36" s="113">
        <v>0.25447912682768969</v>
      </c>
      <c r="E36" s="115">
        <v>519</v>
      </c>
      <c r="F36" s="114">
        <v>540</v>
      </c>
      <c r="G36" s="114">
        <v>540</v>
      </c>
      <c r="H36" s="114">
        <v>549</v>
      </c>
      <c r="I36" s="140">
        <v>516</v>
      </c>
      <c r="J36" s="115">
        <v>3</v>
      </c>
      <c r="K36" s="116">
        <v>0.58139534883720934</v>
      </c>
    </row>
    <row r="37" spans="1:11" ht="14.1" customHeight="1" x14ac:dyDescent="0.2">
      <c r="A37" s="306">
        <v>42</v>
      </c>
      <c r="B37" s="307" t="s">
        <v>256</v>
      </c>
      <c r="C37" s="308"/>
      <c r="D37" s="113">
        <v>5.1484216410226234E-2</v>
      </c>
      <c r="E37" s="115">
        <v>105</v>
      </c>
      <c r="F37" s="114">
        <v>100</v>
      </c>
      <c r="G37" s="114">
        <v>109</v>
      </c>
      <c r="H37" s="114">
        <v>110</v>
      </c>
      <c r="I37" s="140">
        <v>113</v>
      </c>
      <c r="J37" s="115">
        <v>-8</v>
      </c>
      <c r="K37" s="116">
        <v>-7.0796460176991154</v>
      </c>
    </row>
    <row r="38" spans="1:11" ht="14.1" customHeight="1" x14ac:dyDescent="0.2">
      <c r="A38" s="306">
        <v>43</v>
      </c>
      <c r="B38" s="307" t="s">
        <v>257</v>
      </c>
      <c r="C38" s="308"/>
      <c r="D38" s="113">
        <v>0.63742363174565819</v>
      </c>
      <c r="E38" s="115">
        <v>1300</v>
      </c>
      <c r="F38" s="114">
        <v>1331</v>
      </c>
      <c r="G38" s="114">
        <v>1301</v>
      </c>
      <c r="H38" s="114">
        <v>1343</v>
      </c>
      <c r="I38" s="140">
        <v>1312</v>
      </c>
      <c r="J38" s="115">
        <v>-12</v>
      </c>
      <c r="K38" s="116">
        <v>-0.91463414634146345</v>
      </c>
    </row>
    <row r="39" spans="1:11" ht="14.1" customHeight="1" x14ac:dyDescent="0.2">
      <c r="A39" s="306">
        <v>51</v>
      </c>
      <c r="B39" s="307" t="s">
        <v>258</v>
      </c>
      <c r="C39" s="308"/>
      <c r="D39" s="113">
        <v>4.9233620664293491</v>
      </c>
      <c r="E39" s="115">
        <v>10041</v>
      </c>
      <c r="F39" s="114">
        <v>10661</v>
      </c>
      <c r="G39" s="114">
        <v>10042</v>
      </c>
      <c r="H39" s="114">
        <v>10106</v>
      </c>
      <c r="I39" s="140">
        <v>9909</v>
      </c>
      <c r="J39" s="115">
        <v>132</v>
      </c>
      <c r="K39" s="116">
        <v>1.3321223130487436</v>
      </c>
    </row>
    <row r="40" spans="1:11" ht="14.1" customHeight="1" x14ac:dyDescent="0.2">
      <c r="A40" s="306" t="s">
        <v>259</v>
      </c>
      <c r="B40" s="307" t="s">
        <v>260</v>
      </c>
      <c r="C40" s="308"/>
      <c r="D40" s="113">
        <v>4.6149470938385653</v>
      </c>
      <c r="E40" s="115">
        <v>9412</v>
      </c>
      <c r="F40" s="114">
        <v>10003</v>
      </c>
      <c r="G40" s="114">
        <v>9422</v>
      </c>
      <c r="H40" s="114">
        <v>9479</v>
      </c>
      <c r="I40" s="140">
        <v>9301</v>
      </c>
      <c r="J40" s="115">
        <v>111</v>
      </c>
      <c r="K40" s="116">
        <v>1.1934200623588862</v>
      </c>
    </row>
    <row r="41" spans="1:11" ht="14.1" customHeight="1" x14ac:dyDescent="0.2">
      <c r="A41" s="306"/>
      <c r="B41" s="307" t="s">
        <v>261</v>
      </c>
      <c r="C41" s="308"/>
      <c r="D41" s="113">
        <v>2.4325066439155463</v>
      </c>
      <c r="E41" s="115">
        <v>4961</v>
      </c>
      <c r="F41" s="114">
        <v>5030</v>
      </c>
      <c r="G41" s="114">
        <v>4886</v>
      </c>
      <c r="H41" s="114">
        <v>4925</v>
      </c>
      <c r="I41" s="140">
        <v>4933</v>
      </c>
      <c r="J41" s="115">
        <v>28</v>
      </c>
      <c r="K41" s="116">
        <v>0.56760591931887294</v>
      </c>
    </row>
    <row r="42" spans="1:11" ht="14.1" customHeight="1" x14ac:dyDescent="0.2">
      <c r="A42" s="306">
        <v>52</v>
      </c>
      <c r="B42" s="307" t="s">
        <v>262</v>
      </c>
      <c r="C42" s="308"/>
      <c r="D42" s="113">
        <v>4.3364419993527701</v>
      </c>
      <c r="E42" s="115">
        <v>8844</v>
      </c>
      <c r="F42" s="114">
        <v>9327</v>
      </c>
      <c r="G42" s="114">
        <v>9743</v>
      </c>
      <c r="H42" s="114">
        <v>10042</v>
      </c>
      <c r="I42" s="140">
        <v>10613</v>
      </c>
      <c r="J42" s="115">
        <v>-1769</v>
      </c>
      <c r="K42" s="116">
        <v>-16.668237067747103</v>
      </c>
    </row>
    <row r="43" spans="1:11" ht="14.1" customHeight="1" x14ac:dyDescent="0.2">
      <c r="A43" s="306" t="s">
        <v>263</v>
      </c>
      <c r="B43" s="307" t="s">
        <v>264</v>
      </c>
      <c r="C43" s="308"/>
      <c r="D43" s="113">
        <v>4.2893707157777055</v>
      </c>
      <c r="E43" s="115">
        <v>8748</v>
      </c>
      <c r="F43" s="114">
        <v>9203</v>
      </c>
      <c r="G43" s="114">
        <v>9632</v>
      </c>
      <c r="H43" s="114">
        <v>9920</v>
      </c>
      <c r="I43" s="140">
        <v>10508</v>
      </c>
      <c r="J43" s="115">
        <v>-1760</v>
      </c>
      <c r="K43" s="116">
        <v>-16.74914350970689</v>
      </c>
    </row>
    <row r="44" spans="1:11" ht="14.1" customHeight="1" x14ac:dyDescent="0.2">
      <c r="A44" s="306">
        <v>53</v>
      </c>
      <c r="B44" s="307" t="s">
        <v>265</v>
      </c>
      <c r="C44" s="308"/>
      <c r="D44" s="113">
        <v>2.7115020642719152</v>
      </c>
      <c r="E44" s="115">
        <v>5530</v>
      </c>
      <c r="F44" s="114">
        <v>5810</v>
      </c>
      <c r="G44" s="114">
        <v>5877</v>
      </c>
      <c r="H44" s="114">
        <v>5859</v>
      </c>
      <c r="I44" s="140">
        <v>5904</v>
      </c>
      <c r="J44" s="115">
        <v>-374</v>
      </c>
      <c r="K44" s="116">
        <v>-6.3346883468834685</v>
      </c>
    </row>
    <row r="45" spans="1:11" ht="14.1" customHeight="1" x14ac:dyDescent="0.2">
      <c r="A45" s="306" t="s">
        <v>266</v>
      </c>
      <c r="B45" s="307" t="s">
        <v>267</v>
      </c>
      <c r="C45" s="308"/>
      <c r="D45" s="113">
        <v>2.6811018602963528</v>
      </c>
      <c r="E45" s="115">
        <v>5468</v>
      </c>
      <c r="F45" s="114">
        <v>5745</v>
      </c>
      <c r="G45" s="114">
        <v>5814</v>
      </c>
      <c r="H45" s="114">
        <v>5792</v>
      </c>
      <c r="I45" s="140">
        <v>5838</v>
      </c>
      <c r="J45" s="115">
        <v>-370</v>
      </c>
      <c r="K45" s="116">
        <v>-6.3377869133264815</v>
      </c>
    </row>
    <row r="46" spans="1:11" ht="14.1" customHeight="1" x14ac:dyDescent="0.2">
      <c r="A46" s="306">
        <v>54</v>
      </c>
      <c r="B46" s="307" t="s">
        <v>268</v>
      </c>
      <c r="C46" s="308"/>
      <c r="D46" s="113">
        <v>10.450805605405352</v>
      </c>
      <c r="E46" s="115">
        <v>21314</v>
      </c>
      <c r="F46" s="114">
        <v>22141</v>
      </c>
      <c r="G46" s="114">
        <v>21971</v>
      </c>
      <c r="H46" s="114">
        <v>22041</v>
      </c>
      <c r="I46" s="140">
        <v>22492</v>
      </c>
      <c r="J46" s="115">
        <v>-1178</v>
      </c>
      <c r="K46" s="116">
        <v>-5.2374177485328115</v>
      </c>
    </row>
    <row r="47" spans="1:11" ht="14.1" customHeight="1" x14ac:dyDescent="0.2">
      <c r="A47" s="306">
        <v>61</v>
      </c>
      <c r="B47" s="307" t="s">
        <v>269</v>
      </c>
      <c r="C47" s="308"/>
      <c r="D47" s="113">
        <v>1.1360850421189923</v>
      </c>
      <c r="E47" s="115">
        <v>2317</v>
      </c>
      <c r="F47" s="114">
        <v>2473</v>
      </c>
      <c r="G47" s="114">
        <v>2409</v>
      </c>
      <c r="H47" s="114">
        <v>2364</v>
      </c>
      <c r="I47" s="140">
        <v>2258</v>
      </c>
      <c r="J47" s="115">
        <v>59</v>
      </c>
      <c r="K47" s="116">
        <v>2.6129317980513731</v>
      </c>
    </row>
    <row r="48" spans="1:11" ht="14.1" customHeight="1" x14ac:dyDescent="0.2">
      <c r="A48" s="306">
        <v>62</v>
      </c>
      <c r="B48" s="307" t="s">
        <v>270</v>
      </c>
      <c r="C48" s="308"/>
      <c r="D48" s="113">
        <v>10.534651329273435</v>
      </c>
      <c r="E48" s="115">
        <v>21485</v>
      </c>
      <c r="F48" s="114">
        <v>22962</v>
      </c>
      <c r="G48" s="114">
        <v>22758</v>
      </c>
      <c r="H48" s="114">
        <v>23246</v>
      </c>
      <c r="I48" s="140">
        <v>22445</v>
      </c>
      <c r="J48" s="115">
        <v>-960</v>
      </c>
      <c r="K48" s="116">
        <v>-4.2771218534194695</v>
      </c>
    </row>
    <row r="49" spans="1:11" ht="14.1" customHeight="1" x14ac:dyDescent="0.2">
      <c r="A49" s="306">
        <v>63</v>
      </c>
      <c r="B49" s="307" t="s">
        <v>271</v>
      </c>
      <c r="C49" s="308"/>
      <c r="D49" s="113">
        <v>14.015474684475302</v>
      </c>
      <c r="E49" s="115">
        <v>28584</v>
      </c>
      <c r="F49" s="114">
        <v>34461</v>
      </c>
      <c r="G49" s="114">
        <v>34669</v>
      </c>
      <c r="H49" s="114">
        <v>35215</v>
      </c>
      <c r="I49" s="140">
        <v>33628</v>
      </c>
      <c r="J49" s="115">
        <v>-5044</v>
      </c>
      <c r="K49" s="116">
        <v>-14.999405257523492</v>
      </c>
    </row>
    <row r="50" spans="1:11" ht="14.1" customHeight="1" x14ac:dyDescent="0.2">
      <c r="A50" s="306" t="s">
        <v>272</v>
      </c>
      <c r="B50" s="307" t="s">
        <v>273</v>
      </c>
      <c r="C50" s="308"/>
      <c r="D50" s="113">
        <v>0.90465123120826096</v>
      </c>
      <c r="E50" s="115">
        <v>1845</v>
      </c>
      <c r="F50" s="114">
        <v>2105</v>
      </c>
      <c r="G50" s="114">
        <v>2117</v>
      </c>
      <c r="H50" s="114">
        <v>2143</v>
      </c>
      <c r="I50" s="140">
        <v>2063</v>
      </c>
      <c r="J50" s="115">
        <v>-218</v>
      </c>
      <c r="K50" s="116">
        <v>-10.567135239941832</v>
      </c>
    </row>
    <row r="51" spans="1:11" ht="14.1" customHeight="1" x14ac:dyDescent="0.2">
      <c r="A51" s="306" t="s">
        <v>274</v>
      </c>
      <c r="B51" s="307" t="s">
        <v>275</v>
      </c>
      <c r="C51" s="308"/>
      <c r="D51" s="113">
        <v>11.53834838633756</v>
      </c>
      <c r="E51" s="115">
        <v>23532</v>
      </c>
      <c r="F51" s="114">
        <v>28500</v>
      </c>
      <c r="G51" s="114">
        <v>28549</v>
      </c>
      <c r="H51" s="114">
        <v>28984</v>
      </c>
      <c r="I51" s="140">
        <v>27656</v>
      </c>
      <c r="J51" s="115">
        <v>-4124</v>
      </c>
      <c r="K51" s="116">
        <v>-14.911773213769164</v>
      </c>
    </row>
    <row r="52" spans="1:11" ht="14.1" customHeight="1" x14ac:dyDescent="0.2">
      <c r="A52" s="306">
        <v>71</v>
      </c>
      <c r="B52" s="307" t="s">
        <v>276</v>
      </c>
      <c r="C52" s="308"/>
      <c r="D52" s="113">
        <v>15.881164622007786</v>
      </c>
      <c r="E52" s="115">
        <v>32389</v>
      </c>
      <c r="F52" s="114">
        <v>33051</v>
      </c>
      <c r="G52" s="114">
        <v>32994</v>
      </c>
      <c r="H52" s="114">
        <v>33136</v>
      </c>
      <c r="I52" s="140">
        <v>32814</v>
      </c>
      <c r="J52" s="115">
        <v>-425</v>
      </c>
      <c r="K52" s="116">
        <v>-1.2951788870604011</v>
      </c>
    </row>
    <row r="53" spans="1:11" ht="14.1" customHeight="1" x14ac:dyDescent="0.2">
      <c r="A53" s="306" t="s">
        <v>277</v>
      </c>
      <c r="B53" s="307" t="s">
        <v>278</v>
      </c>
      <c r="C53" s="308"/>
      <c r="D53" s="113">
        <v>1.6342561266217528</v>
      </c>
      <c r="E53" s="115">
        <v>3333</v>
      </c>
      <c r="F53" s="114">
        <v>3374</v>
      </c>
      <c r="G53" s="114">
        <v>3351</v>
      </c>
      <c r="H53" s="114">
        <v>3334</v>
      </c>
      <c r="I53" s="140">
        <v>3274</v>
      </c>
      <c r="J53" s="115">
        <v>59</v>
      </c>
      <c r="K53" s="116">
        <v>1.8020769700671961</v>
      </c>
    </row>
    <row r="54" spans="1:11" ht="14.1" customHeight="1" x14ac:dyDescent="0.2">
      <c r="A54" s="306" t="s">
        <v>279</v>
      </c>
      <c r="B54" s="307" t="s">
        <v>280</v>
      </c>
      <c r="C54" s="308"/>
      <c r="D54" s="113">
        <v>13.394231806458572</v>
      </c>
      <c r="E54" s="115">
        <v>27317</v>
      </c>
      <c r="F54" s="114">
        <v>27912</v>
      </c>
      <c r="G54" s="114">
        <v>27899</v>
      </c>
      <c r="H54" s="114">
        <v>28063</v>
      </c>
      <c r="I54" s="140">
        <v>27828</v>
      </c>
      <c r="J54" s="115">
        <v>-511</v>
      </c>
      <c r="K54" s="116">
        <v>-1.8362800057496047</v>
      </c>
    </row>
    <row r="55" spans="1:11" ht="14.1" customHeight="1" x14ac:dyDescent="0.2">
      <c r="A55" s="306">
        <v>72</v>
      </c>
      <c r="B55" s="307" t="s">
        <v>281</v>
      </c>
      <c r="C55" s="308"/>
      <c r="D55" s="113">
        <v>1.715159895266394</v>
      </c>
      <c r="E55" s="115">
        <v>3498</v>
      </c>
      <c r="F55" s="114">
        <v>3508</v>
      </c>
      <c r="G55" s="114">
        <v>3447</v>
      </c>
      <c r="H55" s="114">
        <v>3400</v>
      </c>
      <c r="I55" s="140">
        <v>3409</v>
      </c>
      <c r="J55" s="115">
        <v>89</v>
      </c>
      <c r="K55" s="116">
        <v>2.610736286300968</v>
      </c>
    </row>
    <row r="56" spans="1:11" ht="14.1" customHeight="1" x14ac:dyDescent="0.2">
      <c r="A56" s="306" t="s">
        <v>282</v>
      </c>
      <c r="B56" s="307" t="s">
        <v>283</v>
      </c>
      <c r="C56" s="308"/>
      <c r="D56" s="113">
        <v>0.16867209947731263</v>
      </c>
      <c r="E56" s="115">
        <v>344</v>
      </c>
      <c r="F56" s="114">
        <v>321</v>
      </c>
      <c r="G56" s="114">
        <v>318</v>
      </c>
      <c r="H56" s="114">
        <v>305</v>
      </c>
      <c r="I56" s="140">
        <v>331</v>
      </c>
      <c r="J56" s="115">
        <v>13</v>
      </c>
      <c r="K56" s="116">
        <v>3.9274924471299095</v>
      </c>
    </row>
    <row r="57" spans="1:11" ht="14.1" customHeight="1" x14ac:dyDescent="0.2">
      <c r="A57" s="306" t="s">
        <v>284</v>
      </c>
      <c r="B57" s="307" t="s">
        <v>285</v>
      </c>
      <c r="C57" s="308"/>
      <c r="D57" s="113">
        <v>1.2356211938454296</v>
      </c>
      <c r="E57" s="115">
        <v>2520</v>
      </c>
      <c r="F57" s="114">
        <v>2532</v>
      </c>
      <c r="G57" s="114">
        <v>2498</v>
      </c>
      <c r="H57" s="114">
        <v>2470</v>
      </c>
      <c r="I57" s="140">
        <v>2458</v>
      </c>
      <c r="J57" s="115">
        <v>62</v>
      </c>
      <c r="K57" s="116">
        <v>2.5223759153783565</v>
      </c>
    </row>
    <row r="58" spans="1:11" ht="14.1" customHeight="1" x14ac:dyDescent="0.2">
      <c r="A58" s="306">
        <v>73</v>
      </c>
      <c r="B58" s="307" t="s">
        <v>286</v>
      </c>
      <c r="C58" s="308"/>
      <c r="D58" s="113">
        <v>1.2954409500554067</v>
      </c>
      <c r="E58" s="115">
        <v>2642</v>
      </c>
      <c r="F58" s="114">
        <v>2602</v>
      </c>
      <c r="G58" s="114">
        <v>2604</v>
      </c>
      <c r="H58" s="114">
        <v>2595</v>
      </c>
      <c r="I58" s="140">
        <v>2565</v>
      </c>
      <c r="J58" s="115">
        <v>77</v>
      </c>
      <c r="K58" s="116">
        <v>3.0019493177387915</v>
      </c>
    </row>
    <row r="59" spans="1:11" ht="14.1" customHeight="1" x14ac:dyDescent="0.2">
      <c r="A59" s="306" t="s">
        <v>287</v>
      </c>
      <c r="B59" s="307" t="s">
        <v>288</v>
      </c>
      <c r="C59" s="308"/>
      <c r="D59" s="113">
        <v>0.73794043521324271</v>
      </c>
      <c r="E59" s="115">
        <v>1505</v>
      </c>
      <c r="F59" s="114">
        <v>1471</v>
      </c>
      <c r="G59" s="114">
        <v>1502</v>
      </c>
      <c r="H59" s="114">
        <v>1484</v>
      </c>
      <c r="I59" s="140">
        <v>1458</v>
      </c>
      <c r="J59" s="115">
        <v>47</v>
      </c>
      <c r="K59" s="116">
        <v>3.2235939643347051</v>
      </c>
    </row>
    <row r="60" spans="1:11" ht="14.1" customHeight="1" x14ac:dyDescent="0.2">
      <c r="A60" s="306">
        <v>81</v>
      </c>
      <c r="B60" s="307" t="s">
        <v>289</v>
      </c>
      <c r="C60" s="308"/>
      <c r="D60" s="113">
        <v>6.6782383572122033</v>
      </c>
      <c r="E60" s="115">
        <v>13620</v>
      </c>
      <c r="F60" s="114">
        <v>13767</v>
      </c>
      <c r="G60" s="114">
        <v>13655</v>
      </c>
      <c r="H60" s="114">
        <v>13682</v>
      </c>
      <c r="I60" s="140">
        <v>13341</v>
      </c>
      <c r="J60" s="115">
        <v>279</v>
      </c>
      <c r="K60" s="116">
        <v>2.0912975039352371</v>
      </c>
    </row>
    <row r="61" spans="1:11" ht="14.1" customHeight="1" x14ac:dyDescent="0.2">
      <c r="A61" s="306" t="s">
        <v>290</v>
      </c>
      <c r="B61" s="307" t="s">
        <v>291</v>
      </c>
      <c r="C61" s="308"/>
      <c r="D61" s="113">
        <v>1.6161140694105303</v>
      </c>
      <c r="E61" s="115">
        <v>3296</v>
      </c>
      <c r="F61" s="114">
        <v>3353</v>
      </c>
      <c r="G61" s="114">
        <v>3271</v>
      </c>
      <c r="H61" s="114">
        <v>3340</v>
      </c>
      <c r="I61" s="140">
        <v>3220</v>
      </c>
      <c r="J61" s="115">
        <v>76</v>
      </c>
      <c r="K61" s="116">
        <v>2.360248447204969</v>
      </c>
    </row>
    <row r="62" spans="1:11" ht="14.1" customHeight="1" x14ac:dyDescent="0.2">
      <c r="A62" s="306" t="s">
        <v>292</v>
      </c>
      <c r="B62" s="307" t="s">
        <v>293</v>
      </c>
      <c r="C62" s="308"/>
      <c r="D62" s="113">
        <v>3.5421140890235652</v>
      </c>
      <c r="E62" s="115">
        <v>7224</v>
      </c>
      <c r="F62" s="114">
        <v>7192</v>
      </c>
      <c r="G62" s="114">
        <v>7210</v>
      </c>
      <c r="H62" s="114">
        <v>7168</v>
      </c>
      <c r="I62" s="140">
        <v>6995</v>
      </c>
      <c r="J62" s="115">
        <v>229</v>
      </c>
      <c r="K62" s="116">
        <v>3.2737669764117228</v>
      </c>
    </row>
    <row r="63" spans="1:11" ht="14.1" customHeight="1" x14ac:dyDescent="0.2">
      <c r="A63" s="306"/>
      <c r="B63" s="307" t="s">
        <v>294</v>
      </c>
      <c r="C63" s="308"/>
      <c r="D63" s="113">
        <v>3.2121247781275435</v>
      </c>
      <c r="E63" s="115">
        <v>6551</v>
      </c>
      <c r="F63" s="114">
        <v>6539</v>
      </c>
      <c r="G63" s="114">
        <v>6555</v>
      </c>
      <c r="H63" s="114">
        <v>6506</v>
      </c>
      <c r="I63" s="140">
        <v>6350</v>
      </c>
      <c r="J63" s="115">
        <v>201</v>
      </c>
      <c r="K63" s="116">
        <v>3.1653543307086616</v>
      </c>
    </row>
    <row r="64" spans="1:11" ht="14.1" customHeight="1" x14ac:dyDescent="0.2">
      <c r="A64" s="306" t="s">
        <v>295</v>
      </c>
      <c r="B64" s="307" t="s">
        <v>296</v>
      </c>
      <c r="C64" s="308"/>
      <c r="D64" s="113">
        <v>0.21231110195836153</v>
      </c>
      <c r="E64" s="115">
        <v>433</v>
      </c>
      <c r="F64" s="114">
        <v>423</v>
      </c>
      <c r="G64" s="114">
        <v>395</v>
      </c>
      <c r="H64" s="114">
        <v>404</v>
      </c>
      <c r="I64" s="140">
        <v>387</v>
      </c>
      <c r="J64" s="115">
        <v>46</v>
      </c>
      <c r="K64" s="116">
        <v>11.886304909560723</v>
      </c>
    </row>
    <row r="65" spans="1:11" ht="14.1" customHeight="1" x14ac:dyDescent="0.2">
      <c r="A65" s="306" t="s">
        <v>297</v>
      </c>
      <c r="B65" s="307" t="s">
        <v>298</v>
      </c>
      <c r="C65" s="308"/>
      <c r="D65" s="113">
        <v>0.76294705461249546</v>
      </c>
      <c r="E65" s="115">
        <v>1556</v>
      </c>
      <c r="F65" s="114">
        <v>1682</v>
      </c>
      <c r="G65" s="114">
        <v>1663</v>
      </c>
      <c r="H65" s="114">
        <v>1673</v>
      </c>
      <c r="I65" s="140">
        <v>1685</v>
      </c>
      <c r="J65" s="115">
        <v>-129</v>
      </c>
      <c r="K65" s="116">
        <v>-7.6557863501483681</v>
      </c>
    </row>
    <row r="66" spans="1:11" ht="14.1" customHeight="1" x14ac:dyDescent="0.2">
      <c r="A66" s="306">
        <v>82</v>
      </c>
      <c r="B66" s="307" t="s">
        <v>299</v>
      </c>
      <c r="C66" s="308"/>
      <c r="D66" s="113">
        <v>2.6747276239788964</v>
      </c>
      <c r="E66" s="115">
        <v>5455</v>
      </c>
      <c r="F66" s="114">
        <v>5743</v>
      </c>
      <c r="G66" s="114">
        <v>5640</v>
      </c>
      <c r="H66" s="114">
        <v>5622</v>
      </c>
      <c r="I66" s="140">
        <v>5475</v>
      </c>
      <c r="J66" s="115">
        <v>-20</v>
      </c>
      <c r="K66" s="116">
        <v>-0.36529680365296802</v>
      </c>
    </row>
    <row r="67" spans="1:11" ht="14.1" customHeight="1" x14ac:dyDescent="0.2">
      <c r="A67" s="306" t="s">
        <v>300</v>
      </c>
      <c r="B67" s="307" t="s">
        <v>301</v>
      </c>
      <c r="C67" s="308"/>
      <c r="D67" s="113">
        <v>1.4729389152030439</v>
      </c>
      <c r="E67" s="115">
        <v>3004</v>
      </c>
      <c r="F67" s="114">
        <v>3010</v>
      </c>
      <c r="G67" s="114">
        <v>2943</v>
      </c>
      <c r="H67" s="114">
        <v>2958</v>
      </c>
      <c r="I67" s="140">
        <v>2887</v>
      </c>
      <c r="J67" s="115">
        <v>117</v>
      </c>
      <c r="K67" s="116">
        <v>4.0526498094908208</v>
      </c>
    </row>
    <row r="68" spans="1:11" ht="14.1" customHeight="1" x14ac:dyDescent="0.2">
      <c r="A68" s="306" t="s">
        <v>302</v>
      </c>
      <c r="B68" s="307" t="s">
        <v>303</v>
      </c>
      <c r="C68" s="308"/>
      <c r="D68" s="113">
        <v>0.81001833818755942</v>
      </c>
      <c r="E68" s="115">
        <v>1652</v>
      </c>
      <c r="F68" s="114">
        <v>1911</v>
      </c>
      <c r="G68" s="114">
        <v>1867</v>
      </c>
      <c r="H68" s="114">
        <v>1833</v>
      </c>
      <c r="I68" s="140">
        <v>1779</v>
      </c>
      <c r="J68" s="115">
        <v>-127</v>
      </c>
      <c r="K68" s="116">
        <v>-7.1388420460933109</v>
      </c>
    </row>
    <row r="69" spans="1:11" ht="14.1" customHeight="1" x14ac:dyDescent="0.2">
      <c r="A69" s="306">
        <v>83</v>
      </c>
      <c r="B69" s="307" t="s">
        <v>304</v>
      </c>
      <c r="C69" s="308"/>
      <c r="D69" s="113">
        <v>2.5899012483696664</v>
      </c>
      <c r="E69" s="115">
        <v>5282</v>
      </c>
      <c r="F69" s="114">
        <v>5318</v>
      </c>
      <c r="G69" s="114">
        <v>5253</v>
      </c>
      <c r="H69" s="114">
        <v>5418</v>
      </c>
      <c r="I69" s="140">
        <v>5408</v>
      </c>
      <c r="J69" s="115">
        <v>-126</v>
      </c>
      <c r="K69" s="116">
        <v>-2.3298816568047336</v>
      </c>
    </row>
    <row r="70" spans="1:11" ht="14.1" customHeight="1" x14ac:dyDescent="0.2">
      <c r="A70" s="306" t="s">
        <v>305</v>
      </c>
      <c r="B70" s="307" t="s">
        <v>306</v>
      </c>
      <c r="C70" s="308"/>
      <c r="D70" s="113">
        <v>1.8774577584262502</v>
      </c>
      <c r="E70" s="115">
        <v>3829</v>
      </c>
      <c r="F70" s="114">
        <v>3851</v>
      </c>
      <c r="G70" s="114">
        <v>3750</v>
      </c>
      <c r="H70" s="114">
        <v>3945</v>
      </c>
      <c r="I70" s="140">
        <v>3922</v>
      </c>
      <c r="J70" s="115">
        <v>-93</v>
      </c>
      <c r="K70" s="116">
        <v>-2.3712391636919938</v>
      </c>
    </row>
    <row r="71" spans="1:11" ht="14.1" customHeight="1" x14ac:dyDescent="0.2">
      <c r="A71" s="306"/>
      <c r="B71" s="307" t="s">
        <v>307</v>
      </c>
      <c r="C71" s="308"/>
      <c r="D71" s="113">
        <v>1.0051680346758456</v>
      </c>
      <c r="E71" s="115">
        <v>2050</v>
      </c>
      <c r="F71" s="114">
        <v>2076</v>
      </c>
      <c r="G71" s="114">
        <v>2049</v>
      </c>
      <c r="H71" s="114">
        <v>2221</v>
      </c>
      <c r="I71" s="140">
        <v>2171</v>
      </c>
      <c r="J71" s="115">
        <v>-121</v>
      </c>
      <c r="K71" s="116">
        <v>-5.5734684477199448</v>
      </c>
    </row>
    <row r="72" spans="1:11" ht="14.1" customHeight="1" x14ac:dyDescent="0.2">
      <c r="A72" s="306">
        <v>84</v>
      </c>
      <c r="B72" s="307" t="s">
        <v>308</v>
      </c>
      <c r="C72" s="308"/>
      <c r="D72" s="113">
        <v>1.5160875918135193</v>
      </c>
      <c r="E72" s="115">
        <v>3092</v>
      </c>
      <c r="F72" s="114">
        <v>3157</v>
      </c>
      <c r="G72" s="114">
        <v>3084</v>
      </c>
      <c r="H72" s="114">
        <v>3099</v>
      </c>
      <c r="I72" s="140">
        <v>3046</v>
      </c>
      <c r="J72" s="115">
        <v>46</v>
      </c>
      <c r="K72" s="116">
        <v>1.5101772816808929</v>
      </c>
    </row>
    <row r="73" spans="1:11" ht="14.1" customHeight="1" x14ac:dyDescent="0.2">
      <c r="A73" s="306" t="s">
        <v>309</v>
      </c>
      <c r="B73" s="307" t="s">
        <v>310</v>
      </c>
      <c r="C73" s="308"/>
      <c r="D73" s="113">
        <v>0.12944602983142597</v>
      </c>
      <c r="E73" s="115">
        <v>264</v>
      </c>
      <c r="F73" s="114">
        <v>260</v>
      </c>
      <c r="G73" s="114">
        <v>227</v>
      </c>
      <c r="H73" s="114">
        <v>222</v>
      </c>
      <c r="I73" s="140">
        <v>230</v>
      </c>
      <c r="J73" s="115">
        <v>34</v>
      </c>
      <c r="K73" s="116">
        <v>14.782608695652174</v>
      </c>
    </row>
    <row r="74" spans="1:11" ht="14.1" customHeight="1" x14ac:dyDescent="0.2">
      <c r="A74" s="306" t="s">
        <v>311</v>
      </c>
      <c r="B74" s="307" t="s">
        <v>312</v>
      </c>
      <c r="C74" s="308"/>
      <c r="D74" s="113">
        <v>8.727800496209781E-2</v>
      </c>
      <c r="E74" s="115">
        <v>178</v>
      </c>
      <c r="F74" s="114">
        <v>181</v>
      </c>
      <c r="G74" s="114">
        <v>170</v>
      </c>
      <c r="H74" s="114">
        <v>174</v>
      </c>
      <c r="I74" s="140">
        <v>167</v>
      </c>
      <c r="J74" s="115">
        <v>11</v>
      </c>
      <c r="K74" s="116">
        <v>6.5868263473053892</v>
      </c>
    </row>
    <row r="75" spans="1:11" ht="14.1" customHeight="1" x14ac:dyDescent="0.2">
      <c r="A75" s="306" t="s">
        <v>313</v>
      </c>
      <c r="B75" s="307" t="s">
        <v>314</v>
      </c>
      <c r="C75" s="308"/>
      <c r="D75" s="113">
        <v>0.2191756641463917</v>
      </c>
      <c r="E75" s="115">
        <v>447</v>
      </c>
      <c r="F75" s="114">
        <v>462</v>
      </c>
      <c r="G75" s="114">
        <v>472</v>
      </c>
      <c r="H75" s="114">
        <v>510</v>
      </c>
      <c r="I75" s="140">
        <v>525</v>
      </c>
      <c r="J75" s="115">
        <v>-78</v>
      </c>
      <c r="K75" s="116">
        <v>-14.857142857142858</v>
      </c>
    </row>
    <row r="76" spans="1:11" ht="14.1" customHeight="1" x14ac:dyDescent="0.2">
      <c r="A76" s="306">
        <v>91</v>
      </c>
      <c r="B76" s="307" t="s">
        <v>315</v>
      </c>
      <c r="C76" s="308"/>
      <c r="D76" s="113">
        <v>0.36431212183617234</v>
      </c>
      <c r="E76" s="115">
        <v>743</v>
      </c>
      <c r="F76" s="114">
        <v>710</v>
      </c>
      <c r="G76" s="114">
        <v>730</v>
      </c>
      <c r="H76" s="114">
        <v>706</v>
      </c>
      <c r="I76" s="140">
        <v>716</v>
      </c>
      <c r="J76" s="115">
        <v>27</v>
      </c>
      <c r="K76" s="116">
        <v>3.7709497206703912</v>
      </c>
    </row>
    <row r="77" spans="1:11" ht="14.1" customHeight="1" x14ac:dyDescent="0.2">
      <c r="A77" s="306">
        <v>92</v>
      </c>
      <c r="B77" s="307" t="s">
        <v>316</v>
      </c>
      <c r="C77" s="308"/>
      <c r="D77" s="113">
        <v>1.1346140645072715</v>
      </c>
      <c r="E77" s="115">
        <v>2314</v>
      </c>
      <c r="F77" s="114">
        <v>2249</v>
      </c>
      <c r="G77" s="114">
        <v>2125</v>
      </c>
      <c r="H77" s="114">
        <v>2079</v>
      </c>
      <c r="I77" s="140">
        <v>2055</v>
      </c>
      <c r="J77" s="115">
        <v>259</v>
      </c>
      <c r="K77" s="116">
        <v>12.603406326034063</v>
      </c>
    </row>
    <row r="78" spans="1:11" ht="14.1" customHeight="1" x14ac:dyDescent="0.2">
      <c r="A78" s="306">
        <v>93</v>
      </c>
      <c r="B78" s="307" t="s">
        <v>317</v>
      </c>
      <c r="C78" s="308"/>
      <c r="D78" s="113">
        <v>0.11571690545536564</v>
      </c>
      <c r="E78" s="115">
        <v>236</v>
      </c>
      <c r="F78" s="114">
        <v>254</v>
      </c>
      <c r="G78" s="114">
        <v>248</v>
      </c>
      <c r="H78" s="114">
        <v>262</v>
      </c>
      <c r="I78" s="140">
        <v>280</v>
      </c>
      <c r="J78" s="115">
        <v>-44</v>
      </c>
      <c r="K78" s="116">
        <v>-15.714285714285714</v>
      </c>
    </row>
    <row r="79" spans="1:11" ht="14.1" customHeight="1" x14ac:dyDescent="0.2">
      <c r="A79" s="306">
        <v>94</v>
      </c>
      <c r="B79" s="307" t="s">
        <v>318</v>
      </c>
      <c r="C79" s="308"/>
      <c r="D79" s="113">
        <v>0.80462475361125008</v>
      </c>
      <c r="E79" s="115">
        <v>1641</v>
      </c>
      <c r="F79" s="114">
        <v>1820</v>
      </c>
      <c r="G79" s="114">
        <v>1692</v>
      </c>
      <c r="H79" s="114">
        <v>1664</v>
      </c>
      <c r="I79" s="140">
        <v>1745</v>
      </c>
      <c r="J79" s="115">
        <v>-104</v>
      </c>
      <c r="K79" s="116">
        <v>-5.9598853868194839</v>
      </c>
    </row>
    <row r="80" spans="1:11" ht="14.1" customHeight="1" x14ac:dyDescent="0.2">
      <c r="A80" s="306" t="s">
        <v>319</v>
      </c>
      <c r="B80" s="307" t="s">
        <v>320</v>
      </c>
      <c r="C80" s="308"/>
      <c r="D80" s="113">
        <v>7.3548880586037481E-3</v>
      </c>
      <c r="E80" s="115">
        <v>15</v>
      </c>
      <c r="F80" s="114">
        <v>22</v>
      </c>
      <c r="G80" s="114">
        <v>18</v>
      </c>
      <c r="H80" s="114">
        <v>15</v>
      </c>
      <c r="I80" s="140">
        <v>18</v>
      </c>
      <c r="J80" s="115">
        <v>-3</v>
      </c>
      <c r="K80" s="116">
        <v>-16.666666666666668</v>
      </c>
    </row>
    <row r="81" spans="1:11" ht="14.1" customHeight="1" x14ac:dyDescent="0.2">
      <c r="A81" s="310" t="s">
        <v>321</v>
      </c>
      <c r="B81" s="311" t="s">
        <v>333</v>
      </c>
      <c r="C81" s="312"/>
      <c r="D81" s="125">
        <v>3.3768742706402675</v>
      </c>
      <c r="E81" s="143">
        <v>6887</v>
      </c>
      <c r="F81" s="144">
        <v>7240</v>
      </c>
      <c r="G81" s="144">
        <v>7183</v>
      </c>
      <c r="H81" s="144">
        <v>7395</v>
      </c>
      <c r="I81" s="145">
        <v>7130</v>
      </c>
      <c r="J81" s="143">
        <v>-243</v>
      </c>
      <c r="K81" s="146">
        <v>-3.4081346423562411</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334</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335</v>
      </c>
      <c r="B5" s="623"/>
      <c r="C5" s="623"/>
      <c r="D5" s="623"/>
      <c r="E5" s="336"/>
      <c r="F5" s="336"/>
      <c r="G5" s="336"/>
      <c r="H5" s="336"/>
      <c r="I5" s="337"/>
      <c r="J5" s="337"/>
      <c r="K5" s="336"/>
      <c r="L5" s="336"/>
    </row>
    <row r="6" spans="1:17" s="553" customFormat="1" ht="35.1" customHeight="1" x14ac:dyDescent="0.25">
      <c r="A6" s="634" t="s">
        <v>520</v>
      </c>
      <c r="B6" s="635"/>
      <c r="C6" s="635"/>
      <c r="D6" s="635"/>
      <c r="E6" s="635"/>
      <c r="F6" s="635"/>
      <c r="G6" s="635"/>
      <c r="H6" s="635"/>
      <c r="I6" s="635"/>
      <c r="J6" s="635"/>
      <c r="K6" s="635"/>
      <c r="L6" s="635"/>
    </row>
    <row r="7" spans="1:17" s="91" customFormat="1" ht="12" customHeight="1" x14ac:dyDescent="0.2">
      <c r="A7" s="624" t="s">
        <v>336</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335</v>
      </c>
      <c r="G8" s="630" t="s">
        <v>337</v>
      </c>
      <c r="H8" s="630" t="s">
        <v>338</v>
      </c>
      <c r="I8" s="630" t="s">
        <v>339</v>
      </c>
      <c r="J8" s="630" t="s">
        <v>340</v>
      </c>
      <c r="K8" s="632" t="s">
        <v>341</v>
      </c>
      <c r="L8" s="633"/>
    </row>
    <row r="9" spans="1:17" ht="12" customHeight="1" x14ac:dyDescent="0.2">
      <c r="A9" s="624"/>
      <c r="B9" s="624"/>
      <c r="C9" s="624"/>
      <c r="D9" s="624"/>
      <c r="E9" s="624"/>
      <c r="F9" s="631"/>
      <c r="G9" s="631"/>
      <c r="H9" s="631"/>
      <c r="I9" s="631"/>
      <c r="J9" s="631"/>
      <c r="K9" s="338" t="s">
        <v>102</v>
      </c>
      <c r="L9" s="339" t="s">
        <v>342</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343</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203506</v>
      </c>
      <c r="G12" s="535">
        <v>190821</v>
      </c>
      <c r="H12" s="535">
        <v>210225</v>
      </c>
      <c r="I12" s="535">
        <v>187767</v>
      </c>
      <c r="J12" s="536">
        <v>196902</v>
      </c>
      <c r="K12" s="537">
        <v>6604</v>
      </c>
      <c r="L12" s="348">
        <v>3.3539527277528922</v>
      </c>
    </row>
    <row r="13" spans="1:17" s="110" customFormat="1" ht="15" customHeight="1" x14ac:dyDescent="0.2">
      <c r="A13" s="349" t="s">
        <v>344</v>
      </c>
      <c r="B13" s="350" t="s">
        <v>345</v>
      </c>
      <c r="C13" s="346"/>
      <c r="D13" s="346"/>
      <c r="E13" s="347"/>
      <c r="F13" s="535">
        <v>114286</v>
      </c>
      <c r="G13" s="535">
        <v>106219</v>
      </c>
      <c r="H13" s="535">
        <v>115979</v>
      </c>
      <c r="I13" s="535">
        <v>105392</v>
      </c>
      <c r="J13" s="536">
        <v>108175</v>
      </c>
      <c r="K13" s="537">
        <v>6111</v>
      </c>
      <c r="L13" s="348">
        <v>5.6491795701409755</v>
      </c>
    </row>
    <row r="14" spans="1:17" s="110" customFormat="1" ht="22.5" customHeight="1" x14ac:dyDescent="0.2">
      <c r="A14" s="349"/>
      <c r="B14" s="350" t="s">
        <v>346</v>
      </c>
      <c r="C14" s="346"/>
      <c r="D14" s="346"/>
      <c r="E14" s="347"/>
      <c r="F14" s="535">
        <v>89220</v>
      </c>
      <c r="G14" s="535">
        <v>84602</v>
      </c>
      <c r="H14" s="535">
        <v>94246</v>
      </c>
      <c r="I14" s="535">
        <v>82375</v>
      </c>
      <c r="J14" s="536">
        <v>88727</v>
      </c>
      <c r="K14" s="537">
        <v>493</v>
      </c>
      <c r="L14" s="348">
        <v>0.55563695380211209</v>
      </c>
    </row>
    <row r="15" spans="1:17" s="110" customFormat="1" ht="15" customHeight="1" x14ac:dyDescent="0.2">
      <c r="A15" s="349" t="s">
        <v>347</v>
      </c>
      <c r="B15" s="350" t="s">
        <v>108</v>
      </c>
      <c r="C15" s="346"/>
      <c r="D15" s="346"/>
      <c r="E15" s="347"/>
      <c r="F15" s="535">
        <v>32928</v>
      </c>
      <c r="G15" s="535">
        <v>34789</v>
      </c>
      <c r="H15" s="535">
        <v>49343</v>
      </c>
      <c r="I15" s="535">
        <v>31041</v>
      </c>
      <c r="J15" s="536">
        <v>32619</v>
      </c>
      <c r="K15" s="537">
        <v>309</v>
      </c>
      <c r="L15" s="348">
        <v>0.94730065299365396</v>
      </c>
    </row>
    <row r="16" spans="1:17" s="110" customFormat="1" ht="15" customHeight="1" x14ac:dyDescent="0.2">
      <c r="A16" s="349"/>
      <c r="B16" s="350" t="s">
        <v>109</v>
      </c>
      <c r="C16" s="346"/>
      <c r="D16" s="346"/>
      <c r="E16" s="347"/>
      <c r="F16" s="535">
        <v>146695</v>
      </c>
      <c r="G16" s="535">
        <v>134986</v>
      </c>
      <c r="H16" s="535">
        <v>140739</v>
      </c>
      <c r="I16" s="535">
        <v>136045</v>
      </c>
      <c r="J16" s="536">
        <v>143173</v>
      </c>
      <c r="K16" s="537">
        <v>3522</v>
      </c>
      <c r="L16" s="348">
        <v>2.4599610261711358</v>
      </c>
    </row>
    <row r="17" spans="1:12" s="110" customFormat="1" ht="15" customHeight="1" x14ac:dyDescent="0.2">
      <c r="A17" s="349"/>
      <c r="B17" s="350" t="s">
        <v>110</v>
      </c>
      <c r="C17" s="346"/>
      <c r="D17" s="346"/>
      <c r="E17" s="347"/>
      <c r="F17" s="535">
        <v>19772</v>
      </c>
      <c r="G17" s="535">
        <v>16837</v>
      </c>
      <c r="H17" s="535">
        <v>16045</v>
      </c>
      <c r="I17" s="535">
        <v>16631</v>
      </c>
      <c r="J17" s="536">
        <v>17186</v>
      </c>
      <c r="K17" s="537">
        <v>2586</v>
      </c>
      <c r="L17" s="348">
        <v>15.04713138601187</v>
      </c>
    </row>
    <row r="18" spans="1:12" s="110" customFormat="1" ht="15" customHeight="1" x14ac:dyDescent="0.2">
      <c r="A18" s="349"/>
      <c r="B18" s="350" t="s">
        <v>111</v>
      </c>
      <c r="C18" s="346"/>
      <c r="D18" s="346"/>
      <c r="E18" s="347"/>
      <c r="F18" s="535">
        <v>4111</v>
      </c>
      <c r="G18" s="535">
        <v>4209</v>
      </c>
      <c r="H18" s="535">
        <v>4098</v>
      </c>
      <c r="I18" s="535">
        <v>4049</v>
      </c>
      <c r="J18" s="536">
        <v>3922</v>
      </c>
      <c r="K18" s="537">
        <v>189</v>
      </c>
      <c r="L18" s="348">
        <v>4.8189699133095356</v>
      </c>
    </row>
    <row r="19" spans="1:12" s="110" customFormat="1" ht="15" customHeight="1" x14ac:dyDescent="0.2">
      <c r="A19" s="118" t="s">
        <v>113</v>
      </c>
      <c r="B19" s="119" t="s">
        <v>181</v>
      </c>
      <c r="C19" s="346"/>
      <c r="D19" s="346"/>
      <c r="E19" s="347"/>
      <c r="F19" s="535">
        <v>109837</v>
      </c>
      <c r="G19" s="535">
        <v>95094</v>
      </c>
      <c r="H19" s="535">
        <v>115562</v>
      </c>
      <c r="I19" s="535">
        <v>93229</v>
      </c>
      <c r="J19" s="536">
        <v>103390</v>
      </c>
      <c r="K19" s="537">
        <v>6447</v>
      </c>
      <c r="L19" s="348">
        <v>6.2356127285037237</v>
      </c>
    </row>
    <row r="20" spans="1:12" s="110" customFormat="1" ht="15" customHeight="1" x14ac:dyDescent="0.2">
      <c r="A20" s="118"/>
      <c r="B20" s="119" t="s">
        <v>182</v>
      </c>
      <c r="C20" s="346"/>
      <c r="D20" s="346"/>
      <c r="E20" s="347"/>
      <c r="F20" s="535">
        <v>93669</v>
      </c>
      <c r="G20" s="535">
        <v>95727</v>
      </c>
      <c r="H20" s="535">
        <v>94663</v>
      </c>
      <c r="I20" s="535">
        <v>94538</v>
      </c>
      <c r="J20" s="536">
        <v>93512</v>
      </c>
      <c r="K20" s="537">
        <v>157</v>
      </c>
      <c r="L20" s="348">
        <v>0.16789289075198904</v>
      </c>
    </row>
    <row r="21" spans="1:12" s="110" customFormat="1" ht="15" customHeight="1" x14ac:dyDescent="0.2">
      <c r="A21" s="118" t="s">
        <v>113</v>
      </c>
      <c r="B21" s="119" t="s">
        <v>116</v>
      </c>
      <c r="C21" s="346"/>
      <c r="D21" s="346"/>
      <c r="E21" s="347"/>
      <c r="F21" s="535">
        <v>151368</v>
      </c>
      <c r="G21" s="535">
        <v>141774</v>
      </c>
      <c r="H21" s="535">
        <v>157707</v>
      </c>
      <c r="I21" s="535">
        <v>138910</v>
      </c>
      <c r="J21" s="536">
        <v>146929</v>
      </c>
      <c r="K21" s="537">
        <v>4439</v>
      </c>
      <c r="L21" s="348">
        <v>3.0211871039753895</v>
      </c>
    </row>
    <row r="22" spans="1:12" s="110" customFormat="1" ht="15" customHeight="1" x14ac:dyDescent="0.2">
      <c r="A22" s="118"/>
      <c r="B22" s="119" t="s">
        <v>117</v>
      </c>
      <c r="C22" s="346"/>
      <c r="D22" s="346"/>
      <c r="E22" s="347"/>
      <c r="F22" s="535">
        <v>51458</v>
      </c>
      <c r="G22" s="535">
        <v>48414</v>
      </c>
      <c r="H22" s="535">
        <v>51779</v>
      </c>
      <c r="I22" s="535">
        <v>48232</v>
      </c>
      <c r="J22" s="536">
        <v>49354</v>
      </c>
      <c r="K22" s="537">
        <v>2104</v>
      </c>
      <c r="L22" s="348">
        <v>4.2630789804271183</v>
      </c>
    </row>
    <row r="23" spans="1:12" s="110" customFormat="1" ht="15" customHeight="1" x14ac:dyDescent="0.2">
      <c r="A23" s="351" t="s">
        <v>347</v>
      </c>
      <c r="B23" s="352" t="s">
        <v>193</v>
      </c>
      <c r="C23" s="353"/>
      <c r="D23" s="353"/>
      <c r="E23" s="354"/>
      <c r="F23" s="538">
        <v>3942</v>
      </c>
      <c r="G23" s="538">
        <v>4985</v>
      </c>
      <c r="H23" s="538">
        <v>15894</v>
      </c>
      <c r="I23" s="538">
        <v>1959</v>
      </c>
      <c r="J23" s="539">
        <v>3956</v>
      </c>
      <c r="K23" s="540">
        <v>-14</v>
      </c>
      <c r="L23" s="355">
        <v>-0.35389282103134478</v>
      </c>
    </row>
    <row r="24" spans="1:12" s="110" customFormat="1" ht="15" customHeight="1" x14ac:dyDescent="0.2">
      <c r="A24" s="639" t="s">
        <v>348</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48.7</v>
      </c>
      <c r="G25" s="541">
        <v>54.8</v>
      </c>
      <c r="H25" s="541">
        <v>54.6</v>
      </c>
      <c r="I25" s="541">
        <v>55.5</v>
      </c>
      <c r="J25" s="541">
        <v>51.1</v>
      </c>
      <c r="K25" s="542" t="s">
        <v>349</v>
      </c>
      <c r="L25" s="363">
        <v>-2.3999999999999986</v>
      </c>
    </row>
    <row r="26" spans="1:12" s="110" customFormat="1" ht="15" customHeight="1" x14ac:dyDescent="0.2">
      <c r="A26" s="364" t="s">
        <v>105</v>
      </c>
      <c r="B26" s="365" t="s">
        <v>345</v>
      </c>
      <c r="C26" s="361"/>
      <c r="D26" s="361"/>
      <c r="E26" s="362"/>
      <c r="F26" s="541">
        <v>45.2</v>
      </c>
      <c r="G26" s="541">
        <v>52.3</v>
      </c>
      <c r="H26" s="541">
        <v>52.1</v>
      </c>
      <c r="I26" s="541">
        <v>52.9</v>
      </c>
      <c r="J26" s="543">
        <v>48.4</v>
      </c>
      <c r="K26" s="542" t="s">
        <v>349</v>
      </c>
      <c r="L26" s="363">
        <v>-3.1999999999999957</v>
      </c>
    </row>
    <row r="27" spans="1:12" s="110" customFormat="1" ht="15" customHeight="1" x14ac:dyDescent="0.2">
      <c r="A27" s="364"/>
      <c r="B27" s="365" t="s">
        <v>346</v>
      </c>
      <c r="C27" s="361"/>
      <c r="D27" s="361"/>
      <c r="E27" s="362"/>
      <c r="F27" s="541">
        <v>53.1</v>
      </c>
      <c r="G27" s="541">
        <v>58</v>
      </c>
      <c r="H27" s="541">
        <v>57.6</v>
      </c>
      <c r="I27" s="541">
        <v>58.8</v>
      </c>
      <c r="J27" s="541">
        <v>54.4</v>
      </c>
      <c r="K27" s="542" t="s">
        <v>349</v>
      </c>
      <c r="L27" s="363">
        <v>-1.2999999999999972</v>
      </c>
    </row>
    <row r="28" spans="1:12" s="110" customFormat="1" ht="15" customHeight="1" x14ac:dyDescent="0.2">
      <c r="A28" s="364" t="s">
        <v>113</v>
      </c>
      <c r="B28" s="365" t="s">
        <v>108</v>
      </c>
      <c r="C28" s="361"/>
      <c r="D28" s="361"/>
      <c r="E28" s="362"/>
      <c r="F28" s="541">
        <v>56.8</v>
      </c>
      <c r="G28" s="541">
        <v>60.2</v>
      </c>
      <c r="H28" s="541">
        <v>59.6</v>
      </c>
      <c r="I28" s="541">
        <v>59.7</v>
      </c>
      <c r="J28" s="541">
        <v>56.9</v>
      </c>
      <c r="K28" s="542" t="s">
        <v>349</v>
      </c>
      <c r="L28" s="363">
        <v>-0.10000000000000142</v>
      </c>
    </row>
    <row r="29" spans="1:12" s="110" customFormat="1" ht="11.25" x14ac:dyDescent="0.2">
      <c r="A29" s="364"/>
      <c r="B29" s="365" t="s">
        <v>109</v>
      </c>
      <c r="C29" s="361"/>
      <c r="D29" s="361"/>
      <c r="E29" s="362"/>
      <c r="F29" s="541">
        <v>46.2</v>
      </c>
      <c r="G29" s="541">
        <v>52.4</v>
      </c>
      <c r="H29" s="541">
        <v>52</v>
      </c>
      <c r="I29" s="541">
        <v>53.1</v>
      </c>
      <c r="J29" s="543">
        <v>48.9</v>
      </c>
      <c r="K29" s="542" t="s">
        <v>349</v>
      </c>
      <c r="L29" s="363">
        <v>-2.6999999999999957</v>
      </c>
    </row>
    <row r="30" spans="1:12" s="110" customFormat="1" ht="15" customHeight="1" x14ac:dyDescent="0.2">
      <c r="A30" s="364"/>
      <c r="B30" s="365" t="s">
        <v>110</v>
      </c>
      <c r="C30" s="361"/>
      <c r="D30" s="361"/>
      <c r="E30" s="362"/>
      <c r="F30" s="541">
        <v>49.5</v>
      </c>
      <c r="G30" s="541">
        <v>57.5</v>
      </c>
      <c r="H30" s="541">
        <v>59.4</v>
      </c>
      <c r="I30" s="541">
        <v>60.7</v>
      </c>
      <c r="J30" s="541">
        <v>53.1</v>
      </c>
      <c r="K30" s="542" t="s">
        <v>349</v>
      </c>
      <c r="L30" s="363">
        <v>-3.6000000000000014</v>
      </c>
    </row>
    <row r="31" spans="1:12" s="110" customFormat="1" ht="15" customHeight="1" x14ac:dyDescent="0.2">
      <c r="A31" s="364"/>
      <c r="B31" s="365" t="s">
        <v>111</v>
      </c>
      <c r="C31" s="361"/>
      <c r="D31" s="361"/>
      <c r="E31" s="362"/>
      <c r="F31" s="541">
        <v>76.2</v>
      </c>
      <c r="G31" s="541">
        <v>82.8</v>
      </c>
      <c r="H31" s="541">
        <v>82.4</v>
      </c>
      <c r="I31" s="541">
        <v>83.8</v>
      </c>
      <c r="J31" s="541">
        <v>77.3</v>
      </c>
      <c r="K31" s="542" t="s">
        <v>349</v>
      </c>
      <c r="L31" s="363">
        <v>-1.0999999999999943</v>
      </c>
    </row>
    <row r="32" spans="1:12" s="110" customFormat="1" ht="15" customHeight="1" x14ac:dyDescent="0.2">
      <c r="A32" s="366" t="s">
        <v>113</v>
      </c>
      <c r="B32" s="367" t="s">
        <v>181</v>
      </c>
      <c r="C32" s="361"/>
      <c r="D32" s="361"/>
      <c r="E32" s="362"/>
      <c r="F32" s="541">
        <v>40.1</v>
      </c>
      <c r="G32" s="541">
        <v>44.3</v>
      </c>
      <c r="H32" s="541">
        <v>46.5</v>
      </c>
      <c r="I32" s="541">
        <v>46.6</v>
      </c>
      <c r="J32" s="543">
        <v>42.1</v>
      </c>
      <c r="K32" s="542" t="s">
        <v>349</v>
      </c>
      <c r="L32" s="363">
        <v>-2</v>
      </c>
    </row>
    <row r="33" spans="1:12" s="110" customFormat="1" ht="15" customHeight="1" x14ac:dyDescent="0.2">
      <c r="A33" s="366"/>
      <c r="B33" s="367" t="s">
        <v>182</v>
      </c>
      <c r="C33" s="361"/>
      <c r="D33" s="361"/>
      <c r="E33" s="362"/>
      <c r="F33" s="541">
        <v>58.3</v>
      </c>
      <c r="G33" s="541">
        <v>64.599999999999994</v>
      </c>
      <c r="H33" s="541">
        <v>62.9</v>
      </c>
      <c r="I33" s="541">
        <v>64.099999999999994</v>
      </c>
      <c r="J33" s="541">
        <v>60.5</v>
      </c>
      <c r="K33" s="542" t="s">
        <v>349</v>
      </c>
      <c r="L33" s="363">
        <v>-2.2000000000000028</v>
      </c>
    </row>
    <row r="34" spans="1:12" s="368" customFormat="1" ht="15" customHeight="1" x14ac:dyDescent="0.2">
      <c r="A34" s="366" t="s">
        <v>113</v>
      </c>
      <c r="B34" s="367" t="s">
        <v>116</v>
      </c>
      <c r="C34" s="361"/>
      <c r="D34" s="361"/>
      <c r="E34" s="362"/>
      <c r="F34" s="541">
        <v>50.3</v>
      </c>
      <c r="G34" s="541">
        <v>56.8</v>
      </c>
      <c r="H34" s="541">
        <v>57.1</v>
      </c>
      <c r="I34" s="541">
        <v>58.7</v>
      </c>
      <c r="J34" s="541">
        <v>53.8</v>
      </c>
      <c r="K34" s="542" t="s">
        <v>349</v>
      </c>
      <c r="L34" s="363">
        <v>-3.5</v>
      </c>
    </row>
    <row r="35" spans="1:12" s="368" customFormat="1" ht="11.25" x14ac:dyDescent="0.2">
      <c r="A35" s="369"/>
      <c r="B35" s="370" t="s">
        <v>117</v>
      </c>
      <c r="C35" s="371"/>
      <c r="D35" s="371"/>
      <c r="E35" s="372"/>
      <c r="F35" s="544">
        <v>44.4</v>
      </c>
      <c r="G35" s="544">
        <v>49.2</v>
      </c>
      <c r="H35" s="544">
        <v>47.7</v>
      </c>
      <c r="I35" s="544">
        <v>46.8</v>
      </c>
      <c r="J35" s="545">
        <v>43.2</v>
      </c>
      <c r="K35" s="546" t="s">
        <v>349</v>
      </c>
      <c r="L35" s="373">
        <v>1.1999999999999957</v>
      </c>
    </row>
    <row r="36" spans="1:12" s="368" customFormat="1" ht="15.95" customHeight="1" x14ac:dyDescent="0.2">
      <c r="A36" s="374" t="s">
        <v>350</v>
      </c>
      <c r="B36" s="375"/>
      <c r="C36" s="376"/>
      <c r="D36" s="375"/>
      <c r="E36" s="377"/>
      <c r="F36" s="547">
        <v>197626</v>
      </c>
      <c r="G36" s="547">
        <v>183767</v>
      </c>
      <c r="H36" s="547">
        <v>189678</v>
      </c>
      <c r="I36" s="547">
        <v>184424</v>
      </c>
      <c r="J36" s="547">
        <v>191184</v>
      </c>
      <c r="K36" s="548">
        <v>6442</v>
      </c>
      <c r="L36" s="379">
        <v>3.3695288308645073</v>
      </c>
    </row>
    <row r="37" spans="1:12" s="368" customFormat="1" ht="15.95" customHeight="1" x14ac:dyDescent="0.2">
      <c r="A37" s="380"/>
      <c r="B37" s="381" t="s">
        <v>113</v>
      </c>
      <c r="C37" s="381" t="s">
        <v>351</v>
      </c>
      <c r="D37" s="381"/>
      <c r="E37" s="382"/>
      <c r="F37" s="547">
        <v>96188</v>
      </c>
      <c r="G37" s="547">
        <v>100685</v>
      </c>
      <c r="H37" s="547">
        <v>103487</v>
      </c>
      <c r="I37" s="547">
        <v>102361</v>
      </c>
      <c r="J37" s="547">
        <v>97606</v>
      </c>
      <c r="K37" s="548">
        <v>-1418</v>
      </c>
      <c r="L37" s="379">
        <v>-1.4527795422412557</v>
      </c>
    </row>
    <row r="38" spans="1:12" s="368" customFormat="1" ht="15.95" customHeight="1" x14ac:dyDescent="0.2">
      <c r="A38" s="380"/>
      <c r="B38" s="383" t="s">
        <v>105</v>
      </c>
      <c r="C38" s="383" t="s">
        <v>106</v>
      </c>
      <c r="D38" s="384"/>
      <c r="E38" s="382"/>
      <c r="F38" s="547">
        <v>111599</v>
      </c>
      <c r="G38" s="547">
        <v>103038</v>
      </c>
      <c r="H38" s="547">
        <v>104899</v>
      </c>
      <c r="I38" s="547">
        <v>103964</v>
      </c>
      <c r="J38" s="549">
        <v>105663</v>
      </c>
      <c r="K38" s="548">
        <v>5936</v>
      </c>
      <c r="L38" s="379">
        <v>5.6178605566754678</v>
      </c>
    </row>
    <row r="39" spans="1:12" s="368" customFormat="1" ht="15.95" customHeight="1" x14ac:dyDescent="0.2">
      <c r="A39" s="380"/>
      <c r="B39" s="384"/>
      <c r="C39" s="381" t="s">
        <v>352</v>
      </c>
      <c r="D39" s="384"/>
      <c r="E39" s="382"/>
      <c r="F39" s="547">
        <v>50466</v>
      </c>
      <c r="G39" s="547">
        <v>53861</v>
      </c>
      <c r="H39" s="547">
        <v>54668</v>
      </c>
      <c r="I39" s="547">
        <v>55019</v>
      </c>
      <c r="J39" s="547">
        <v>51105</v>
      </c>
      <c r="K39" s="548">
        <v>-639</v>
      </c>
      <c r="L39" s="379">
        <v>-1.250366891693572</v>
      </c>
    </row>
    <row r="40" spans="1:12" s="368" customFormat="1" ht="15.95" customHeight="1" x14ac:dyDescent="0.2">
      <c r="A40" s="380"/>
      <c r="B40" s="383"/>
      <c r="C40" s="383" t="s">
        <v>107</v>
      </c>
      <c r="D40" s="384"/>
      <c r="E40" s="382"/>
      <c r="F40" s="547">
        <v>86027</v>
      </c>
      <c r="G40" s="547">
        <v>80729</v>
      </c>
      <c r="H40" s="547">
        <v>84779</v>
      </c>
      <c r="I40" s="547">
        <v>80460</v>
      </c>
      <c r="J40" s="547">
        <v>85521</v>
      </c>
      <c r="K40" s="548">
        <v>506</v>
      </c>
      <c r="L40" s="379">
        <v>0.59166754364425111</v>
      </c>
    </row>
    <row r="41" spans="1:12" s="368" customFormat="1" ht="24" customHeight="1" x14ac:dyDescent="0.2">
      <c r="A41" s="380"/>
      <c r="B41" s="384"/>
      <c r="C41" s="381" t="s">
        <v>352</v>
      </c>
      <c r="D41" s="384"/>
      <c r="E41" s="382"/>
      <c r="F41" s="547">
        <v>45722</v>
      </c>
      <c r="G41" s="547">
        <v>46824</v>
      </c>
      <c r="H41" s="547">
        <v>48819</v>
      </c>
      <c r="I41" s="547">
        <v>47342</v>
      </c>
      <c r="J41" s="549">
        <v>46501</v>
      </c>
      <c r="K41" s="548">
        <v>-779</v>
      </c>
      <c r="L41" s="379">
        <v>-1.6752327906926732</v>
      </c>
    </row>
    <row r="42" spans="1:12" s="110" customFormat="1" ht="15" customHeight="1" x14ac:dyDescent="0.2">
      <c r="A42" s="380"/>
      <c r="B42" s="383" t="s">
        <v>113</v>
      </c>
      <c r="C42" s="383" t="s">
        <v>353</v>
      </c>
      <c r="D42" s="384"/>
      <c r="E42" s="382"/>
      <c r="F42" s="547">
        <v>28759</v>
      </c>
      <c r="G42" s="547">
        <v>29398</v>
      </c>
      <c r="H42" s="547">
        <v>31909</v>
      </c>
      <c r="I42" s="547">
        <v>28959</v>
      </c>
      <c r="J42" s="547">
        <v>28650</v>
      </c>
      <c r="K42" s="548">
        <v>109</v>
      </c>
      <c r="L42" s="379">
        <v>0.38045375218150085</v>
      </c>
    </row>
    <row r="43" spans="1:12" s="110" customFormat="1" ht="15" customHeight="1" x14ac:dyDescent="0.2">
      <c r="A43" s="380"/>
      <c r="B43" s="384"/>
      <c r="C43" s="381" t="s">
        <v>352</v>
      </c>
      <c r="D43" s="384"/>
      <c r="E43" s="382"/>
      <c r="F43" s="547">
        <v>16349</v>
      </c>
      <c r="G43" s="547">
        <v>17696</v>
      </c>
      <c r="H43" s="547">
        <v>19009</v>
      </c>
      <c r="I43" s="547">
        <v>17276</v>
      </c>
      <c r="J43" s="547">
        <v>16315</v>
      </c>
      <c r="K43" s="548">
        <v>34</v>
      </c>
      <c r="L43" s="379">
        <v>0.20839718050873429</v>
      </c>
    </row>
    <row r="44" spans="1:12" s="110" customFormat="1" ht="15" customHeight="1" x14ac:dyDescent="0.2">
      <c r="A44" s="380"/>
      <c r="B44" s="383"/>
      <c r="C44" s="365" t="s">
        <v>109</v>
      </c>
      <c r="D44" s="384"/>
      <c r="E44" s="382"/>
      <c r="F44" s="547">
        <v>145069</v>
      </c>
      <c r="G44" s="547">
        <v>133396</v>
      </c>
      <c r="H44" s="547">
        <v>137680</v>
      </c>
      <c r="I44" s="547">
        <v>134841</v>
      </c>
      <c r="J44" s="549">
        <v>141513</v>
      </c>
      <c r="K44" s="548">
        <v>3556</v>
      </c>
      <c r="L44" s="379">
        <v>2.5128433430144228</v>
      </c>
    </row>
    <row r="45" spans="1:12" s="110" customFormat="1" ht="15" customHeight="1" x14ac:dyDescent="0.2">
      <c r="A45" s="380"/>
      <c r="B45" s="384"/>
      <c r="C45" s="381" t="s">
        <v>352</v>
      </c>
      <c r="D45" s="384"/>
      <c r="E45" s="382"/>
      <c r="F45" s="547">
        <v>66963</v>
      </c>
      <c r="G45" s="547">
        <v>69862</v>
      </c>
      <c r="H45" s="547">
        <v>71603</v>
      </c>
      <c r="I45" s="547">
        <v>71626</v>
      </c>
      <c r="J45" s="547">
        <v>69187</v>
      </c>
      <c r="K45" s="548">
        <v>-2224</v>
      </c>
      <c r="L45" s="379">
        <v>-3.2144767080520906</v>
      </c>
    </row>
    <row r="46" spans="1:12" s="110" customFormat="1" ht="15" customHeight="1" x14ac:dyDescent="0.2">
      <c r="A46" s="380"/>
      <c r="B46" s="383"/>
      <c r="C46" s="365" t="s">
        <v>110</v>
      </c>
      <c r="D46" s="384"/>
      <c r="E46" s="382"/>
      <c r="F46" s="547">
        <v>19692</v>
      </c>
      <c r="G46" s="547">
        <v>16767</v>
      </c>
      <c r="H46" s="547">
        <v>15996</v>
      </c>
      <c r="I46" s="547">
        <v>16579</v>
      </c>
      <c r="J46" s="547">
        <v>17102</v>
      </c>
      <c r="K46" s="548">
        <v>2590</v>
      </c>
      <c r="L46" s="379">
        <v>15.14442755233306</v>
      </c>
    </row>
    <row r="47" spans="1:12" s="110" customFormat="1" ht="15" customHeight="1" x14ac:dyDescent="0.2">
      <c r="A47" s="380"/>
      <c r="B47" s="384"/>
      <c r="C47" s="381" t="s">
        <v>352</v>
      </c>
      <c r="D47" s="384"/>
      <c r="E47" s="382"/>
      <c r="F47" s="547">
        <v>9748</v>
      </c>
      <c r="G47" s="547">
        <v>9645</v>
      </c>
      <c r="H47" s="547">
        <v>9504</v>
      </c>
      <c r="I47" s="547">
        <v>10068</v>
      </c>
      <c r="J47" s="549">
        <v>9076</v>
      </c>
      <c r="K47" s="548">
        <v>672</v>
      </c>
      <c r="L47" s="379">
        <v>7.4041427941824596</v>
      </c>
    </row>
    <row r="48" spans="1:12" s="110" customFormat="1" ht="15" customHeight="1" x14ac:dyDescent="0.2">
      <c r="A48" s="380"/>
      <c r="B48" s="384"/>
      <c r="C48" s="365" t="s">
        <v>111</v>
      </c>
      <c r="D48" s="385"/>
      <c r="E48" s="386"/>
      <c r="F48" s="547">
        <v>4106</v>
      </c>
      <c r="G48" s="547">
        <v>4206</v>
      </c>
      <c r="H48" s="547">
        <v>4093</v>
      </c>
      <c r="I48" s="547">
        <v>4044</v>
      </c>
      <c r="J48" s="547">
        <v>3917</v>
      </c>
      <c r="K48" s="548">
        <v>189</v>
      </c>
      <c r="L48" s="379">
        <v>4.825121266275211</v>
      </c>
    </row>
    <row r="49" spans="1:12" s="110" customFormat="1" ht="15" customHeight="1" x14ac:dyDescent="0.2">
      <c r="A49" s="380"/>
      <c r="B49" s="384"/>
      <c r="C49" s="381" t="s">
        <v>352</v>
      </c>
      <c r="D49" s="384"/>
      <c r="E49" s="382"/>
      <c r="F49" s="547">
        <v>3128</v>
      </c>
      <c r="G49" s="547">
        <v>3482</v>
      </c>
      <c r="H49" s="547">
        <v>3371</v>
      </c>
      <c r="I49" s="547">
        <v>3390</v>
      </c>
      <c r="J49" s="547">
        <v>3028</v>
      </c>
      <c r="K49" s="548">
        <v>100</v>
      </c>
      <c r="L49" s="379">
        <v>3.3025099075297226</v>
      </c>
    </row>
    <row r="50" spans="1:12" s="110" customFormat="1" ht="15" customHeight="1" x14ac:dyDescent="0.2">
      <c r="A50" s="380"/>
      <c r="B50" s="383" t="s">
        <v>113</v>
      </c>
      <c r="C50" s="381" t="s">
        <v>181</v>
      </c>
      <c r="D50" s="384"/>
      <c r="E50" s="382"/>
      <c r="F50" s="547">
        <v>104658</v>
      </c>
      <c r="G50" s="547">
        <v>88734</v>
      </c>
      <c r="H50" s="547">
        <v>96263</v>
      </c>
      <c r="I50" s="547">
        <v>90377</v>
      </c>
      <c r="J50" s="549">
        <v>98451</v>
      </c>
      <c r="K50" s="548">
        <v>6207</v>
      </c>
      <c r="L50" s="379">
        <v>6.3046591705518482</v>
      </c>
    </row>
    <row r="51" spans="1:12" s="110" customFormat="1" ht="15" customHeight="1" x14ac:dyDescent="0.2">
      <c r="A51" s="380"/>
      <c r="B51" s="384"/>
      <c r="C51" s="381" t="s">
        <v>352</v>
      </c>
      <c r="D51" s="384"/>
      <c r="E51" s="382"/>
      <c r="F51" s="547">
        <v>41981</v>
      </c>
      <c r="G51" s="547">
        <v>39323</v>
      </c>
      <c r="H51" s="547">
        <v>44770</v>
      </c>
      <c r="I51" s="547">
        <v>42073</v>
      </c>
      <c r="J51" s="547">
        <v>41496</v>
      </c>
      <c r="K51" s="548">
        <v>485</v>
      </c>
      <c r="L51" s="379">
        <v>1.1687873529978794</v>
      </c>
    </row>
    <row r="52" spans="1:12" s="110" customFormat="1" ht="15" customHeight="1" x14ac:dyDescent="0.2">
      <c r="A52" s="380"/>
      <c r="B52" s="383"/>
      <c r="C52" s="381" t="s">
        <v>182</v>
      </c>
      <c r="D52" s="384"/>
      <c r="E52" s="382"/>
      <c r="F52" s="547">
        <v>92968</v>
      </c>
      <c r="G52" s="547">
        <v>95033</v>
      </c>
      <c r="H52" s="547">
        <v>93415</v>
      </c>
      <c r="I52" s="547">
        <v>94047</v>
      </c>
      <c r="J52" s="547">
        <v>92733</v>
      </c>
      <c r="K52" s="548">
        <v>235</v>
      </c>
      <c r="L52" s="379">
        <v>0.25341572040158306</v>
      </c>
    </row>
    <row r="53" spans="1:12" s="269" customFormat="1" ht="11.25" customHeight="1" x14ac:dyDescent="0.2">
      <c r="A53" s="380"/>
      <c r="B53" s="384"/>
      <c r="C53" s="381" t="s">
        <v>352</v>
      </c>
      <c r="D53" s="384"/>
      <c r="E53" s="382"/>
      <c r="F53" s="547">
        <v>54207</v>
      </c>
      <c r="G53" s="547">
        <v>61362</v>
      </c>
      <c r="H53" s="547">
        <v>58717</v>
      </c>
      <c r="I53" s="547">
        <v>60288</v>
      </c>
      <c r="J53" s="549">
        <v>56110</v>
      </c>
      <c r="K53" s="548">
        <v>-1903</v>
      </c>
      <c r="L53" s="379">
        <v>-3.3915523079664944</v>
      </c>
    </row>
    <row r="54" spans="1:12" s="151" customFormat="1" ht="12.75" customHeight="1" x14ac:dyDescent="0.2">
      <c r="A54" s="380"/>
      <c r="B54" s="383" t="s">
        <v>113</v>
      </c>
      <c r="C54" s="383" t="s">
        <v>116</v>
      </c>
      <c r="D54" s="384"/>
      <c r="E54" s="382"/>
      <c r="F54" s="547">
        <v>146757</v>
      </c>
      <c r="G54" s="547">
        <v>136153</v>
      </c>
      <c r="H54" s="547">
        <v>140270</v>
      </c>
      <c r="I54" s="547">
        <v>136252</v>
      </c>
      <c r="J54" s="547">
        <v>142372</v>
      </c>
      <c r="K54" s="548">
        <v>4385</v>
      </c>
      <c r="L54" s="379">
        <v>3.0799595426066921</v>
      </c>
    </row>
    <row r="55" spans="1:12" ht="11.25" x14ac:dyDescent="0.2">
      <c r="A55" s="380"/>
      <c r="B55" s="384"/>
      <c r="C55" s="381" t="s">
        <v>352</v>
      </c>
      <c r="D55" s="384"/>
      <c r="E55" s="382"/>
      <c r="F55" s="547">
        <v>73764</v>
      </c>
      <c r="G55" s="547">
        <v>77396</v>
      </c>
      <c r="H55" s="547">
        <v>80046</v>
      </c>
      <c r="I55" s="547">
        <v>79944</v>
      </c>
      <c r="J55" s="547">
        <v>76597</v>
      </c>
      <c r="K55" s="548">
        <v>-2833</v>
      </c>
      <c r="L55" s="379">
        <v>-3.6985782733005208</v>
      </c>
    </row>
    <row r="56" spans="1:12" ht="14.25" customHeight="1" x14ac:dyDescent="0.2">
      <c r="A56" s="380"/>
      <c r="B56" s="384"/>
      <c r="C56" s="383" t="s">
        <v>117</v>
      </c>
      <c r="D56" s="384"/>
      <c r="E56" s="382"/>
      <c r="F56" s="547">
        <v>50224</v>
      </c>
      <c r="G56" s="547">
        <v>47007</v>
      </c>
      <c r="H56" s="547">
        <v>48760</v>
      </c>
      <c r="I56" s="547">
        <v>47558</v>
      </c>
      <c r="J56" s="547">
        <v>48223</v>
      </c>
      <c r="K56" s="548">
        <v>2001</v>
      </c>
      <c r="L56" s="379">
        <v>4.1494722435352429</v>
      </c>
    </row>
    <row r="57" spans="1:12" ht="18.75" customHeight="1" x14ac:dyDescent="0.2">
      <c r="A57" s="387"/>
      <c r="B57" s="388"/>
      <c r="C57" s="389" t="s">
        <v>352</v>
      </c>
      <c r="D57" s="388"/>
      <c r="E57" s="390"/>
      <c r="F57" s="550">
        <v>22278</v>
      </c>
      <c r="G57" s="551">
        <v>23124</v>
      </c>
      <c r="H57" s="551">
        <v>23235</v>
      </c>
      <c r="I57" s="551">
        <v>22257</v>
      </c>
      <c r="J57" s="551">
        <v>20846</v>
      </c>
      <c r="K57" s="552">
        <f t="shared" ref="K57" si="0">IF(OR(F57=".",J57=".")=TRUE,".",IF(OR(F57="*",J57="*")=TRUE,"*",IF(AND(F57="-",J57="-")=TRUE,"-",IF(AND(ISNUMBER(J57),ISNUMBER(F57))=TRUE,IF(F57-J57=0,0,F57-J57),IF(ISNUMBER(F57)=TRUE,F57,-J57)))))</f>
        <v>1432</v>
      </c>
      <c r="L57" s="391">
        <f t="shared" ref="L57" si="1">IF(K57 =".",".",IF(K57 ="*","*",IF(K57="-","-",IF(K57=0,0,IF(OR(J57="-",J57=".",F57="-",F57=".")=TRUE,"X",IF(J57=0,"0,0",IF(ABS(K57*100/J57)&gt;250,".X",(K57*100/J57))))))))</f>
        <v>6.869423390578528</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354</v>
      </c>
      <c r="B59" s="643"/>
      <c r="C59" s="643"/>
      <c r="D59" s="642"/>
      <c r="E59" s="643"/>
      <c r="F59" s="643"/>
      <c r="G59" s="643"/>
      <c r="H59" s="643"/>
      <c r="I59" s="643"/>
      <c r="J59" s="643"/>
      <c r="K59" s="643"/>
      <c r="L59" s="643"/>
    </row>
    <row r="60" spans="1:12" ht="11.25" customHeight="1" x14ac:dyDescent="0.2">
      <c r="A60" s="644" t="s">
        <v>355</v>
      </c>
      <c r="B60" s="645"/>
      <c r="C60" s="645"/>
      <c r="D60" s="645"/>
      <c r="E60" s="645"/>
      <c r="F60" s="645"/>
      <c r="G60" s="645"/>
      <c r="H60" s="645"/>
      <c r="I60" s="645"/>
      <c r="J60" s="645"/>
      <c r="K60" s="645"/>
      <c r="L60" s="645"/>
    </row>
    <row r="61" spans="1:12" ht="12.75" customHeight="1" x14ac:dyDescent="0.2">
      <c r="A61" s="646" t="s">
        <v>356</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555" customFormat="1" ht="35.1" customHeight="1" x14ac:dyDescent="0.25">
      <c r="A6" s="634" t="s">
        <v>520</v>
      </c>
      <c r="B6" s="634"/>
      <c r="C6" s="634"/>
      <c r="D6" s="634"/>
      <c r="E6" s="634"/>
      <c r="F6" s="634"/>
      <c r="G6" s="634"/>
      <c r="H6" s="634"/>
      <c r="I6" s="634"/>
      <c r="J6" s="634"/>
      <c r="K6" s="554"/>
      <c r="L6" s="554"/>
    </row>
    <row r="7" spans="1:15" s="91" customFormat="1" ht="24.95" customHeight="1" x14ac:dyDescent="0.2">
      <c r="A7" s="588" t="s">
        <v>213</v>
      </c>
      <c r="B7" s="589"/>
      <c r="C7" s="582" t="s">
        <v>94</v>
      </c>
      <c r="D7" s="648" t="s">
        <v>358</v>
      </c>
      <c r="E7" s="649"/>
      <c r="F7" s="649"/>
      <c r="G7" s="649"/>
      <c r="H7" s="650"/>
      <c r="I7" s="651" t="s">
        <v>359</v>
      </c>
      <c r="J7" s="652"/>
      <c r="K7" s="96"/>
      <c r="L7" s="96"/>
      <c r="M7" s="96"/>
      <c r="N7" s="96"/>
      <c r="O7" s="96"/>
    </row>
    <row r="8" spans="1:15" ht="21.75" customHeight="1" x14ac:dyDescent="0.2">
      <c r="A8" s="616"/>
      <c r="B8" s="617"/>
      <c r="C8" s="583"/>
      <c r="D8" s="592" t="s">
        <v>335</v>
      </c>
      <c r="E8" s="592" t="s">
        <v>337</v>
      </c>
      <c r="F8" s="592" t="s">
        <v>338</v>
      </c>
      <c r="G8" s="592" t="s">
        <v>339</v>
      </c>
      <c r="H8" s="592" t="s">
        <v>340</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203506</v>
      </c>
      <c r="E11" s="114">
        <v>190821</v>
      </c>
      <c r="F11" s="114">
        <v>210225</v>
      </c>
      <c r="G11" s="114">
        <v>187767</v>
      </c>
      <c r="H11" s="140">
        <v>196902</v>
      </c>
      <c r="I11" s="115">
        <v>6604</v>
      </c>
      <c r="J11" s="116">
        <v>3.3539527277528922</v>
      </c>
    </row>
    <row r="12" spans="1:15" s="110" customFormat="1" ht="24.95" customHeight="1" x14ac:dyDescent="0.2">
      <c r="A12" s="193" t="s">
        <v>132</v>
      </c>
      <c r="B12" s="194" t="s">
        <v>133</v>
      </c>
      <c r="C12" s="113">
        <v>6.535433844702368E-2</v>
      </c>
      <c r="D12" s="115">
        <v>133</v>
      </c>
      <c r="E12" s="114">
        <v>105</v>
      </c>
      <c r="F12" s="114">
        <v>112</v>
      </c>
      <c r="G12" s="114">
        <v>96</v>
      </c>
      <c r="H12" s="140">
        <v>99</v>
      </c>
      <c r="I12" s="115">
        <v>34</v>
      </c>
      <c r="J12" s="116">
        <v>34.343434343434346</v>
      </c>
    </row>
    <row r="13" spans="1:15" s="110" customFormat="1" ht="24.95" customHeight="1" x14ac:dyDescent="0.2">
      <c r="A13" s="193" t="s">
        <v>134</v>
      </c>
      <c r="B13" s="199" t="s">
        <v>214</v>
      </c>
      <c r="C13" s="113">
        <v>3.9551659410533349</v>
      </c>
      <c r="D13" s="115">
        <v>8049</v>
      </c>
      <c r="E13" s="114">
        <v>838</v>
      </c>
      <c r="F13" s="114">
        <v>1384</v>
      </c>
      <c r="G13" s="114">
        <v>1123</v>
      </c>
      <c r="H13" s="140">
        <v>1013</v>
      </c>
      <c r="I13" s="115">
        <v>7036</v>
      </c>
      <c r="J13" s="116" t="s">
        <v>514</v>
      </c>
    </row>
    <row r="14" spans="1:15" s="287" customFormat="1" ht="24.95" customHeight="1" x14ac:dyDescent="0.2">
      <c r="A14" s="193" t="s">
        <v>215</v>
      </c>
      <c r="B14" s="199" t="s">
        <v>137</v>
      </c>
      <c r="C14" s="113">
        <v>2.9841871984118407</v>
      </c>
      <c r="D14" s="115">
        <v>6073</v>
      </c>
      <c r="E14" s="114">
        <v>7723</v>
      </c>
      <c r="F14" s="114">
        <v>7099</v>
      </c>
      <c r="G14" s="114">
        <v>5438</v>
      </c>
      <c r="H14" s="140">
        <v>6675</v>
      </c>
      <c r="I14" s="115">
        <v>-602</v>
      </c>
      <c r="J14" s="116">
        <v>-9.0187265917603003</v>
      </c>
      <c r="K14" s="110"/>
      <c r="L14" s="110"/>
      <c r="M14" s="110"/>
      <c r="N14" s="110"/>
      <c r="O14" s="110"/>
    </row>
    <row r="15" spans="1:15" s="110" customFormat="1" ht="24.95" customHeight="1" x14ac:dyDescent="0.2">
      <c r="A15" s="193" t="s">
        <v>216</v>
      </c>
      <c r="B15" s="199" t="s">
        <v>217</v>
      </c>
      <c r="C15" s="113">
        <v>1.1950507601741471</v>
      </c>
      <c r="D15" s="115">
        <v>2432</v>
      </c>
      <c r="E15" s="114">
        <v>2106</v>
      </c>
      <c r="F15" s="114">
        <v>2704</v>
      </c>
      <c r="G15" s="114">
        <v>2189</v>
      </c>
      <c r="H15" s="140">
        <v>2327</v>
      </c>
      <c r="I15" s="115">
        <v>105</v>
      </c>
      <c r="J15" s="116">
        <v>4.5122475290073059</v>
      </c>
    </row>
    <row r="16" spans="1:15" s="287" customFormat="1" ht="24.95" customHeight="1" x14ac:dyDescent="0.2">
      <c r="A16" s="193" t="s">
        <v>218</v>
      </c>
      <c r="B16" s="199" t="s">
        <v>141</v>
      </c>
      <c r="C16" s="113">
        <v>1.3847257574715242</v>
      </c>
      <c r="D16" s="115">
        <v>2818</v>
      </c>
      <c r="E16" s="114">
        <v>5105</v>
      </c>
      <c r="F16" s="114">
        <v>3793</v>
      </c>
      <c r="G16" s="114">
        <v>2837</v>
      </c>
      <c r="H16" s="140">
        <v>3877</v>
      </c>
      <c r="I16" s="115">
        <v>-1059</v>
      </c>
      <c r="J16" s="116">
        <v>-27.314934227495485</v>
      </c>
      <c r="K16" s="110"/>
      <c r="L16" s="110"/>
      <c r="M16" s="110"/>
      <c r="N16" s="110"/>
      <c r="O16" s="110"/>
    </row>
    <row r="17" spans="1:15" s="110" customFormat="1" ht="24.95" customHeight="1" x14ac:dyDescent="0.2">
      <c r="A17" s="193" t="s">
        <v>142</v>
      </c>
      <c r="B17" s="199" t="s">
        <v>220</v>
      </c>
      <c r="C17" s="113">
        <v>0.40441068076616904</v>
      </c>
      <c r="D17" s="115">
        <v>823</v>
      </c>
      <c r="E17" s="114">
        <v>512</v>
      </c>
      <c r="F17" s="114">
        <v>602</v>
      </c>
      <c r="G17" s="114">
        <v>412</v>
      </c>
      <c r="H17" s="140">
        <v>471</v>
      </c>
      <c r="I17" s="115">
        <v>352</v>
      </c>
      <c r="J17" s="116">
        <v>74.734607218683649</v>
      </c>
    </row>
    <row r="18" spans="1:15" s="287" customFormat="1" ht="24.95" customHeight="1" x14ac:dyDescent="0.2">
      <c r="A18" s="201" t="s">
        <v>144</v>
      </c>
      <c r="B18" s="202" t="s">
        <v>145</v>
      </c>
      <c r="C18" s="113">
        <v>4.9344982457519677</v>
      </c>
      <c r="D18" s="115">
        <v>10042</v>
      </c>
      <c r="E18" s="114">
        <v>6392</v>
      </c>
      <c r="F18" s="114">
        <v>10468</v>
      </c>
      <c r="G18" s="114">
        <v>8775</v>
      </c>
      <c r="H18" s="140">
        <v>9646</v>
      </c>
      <c r="I18" s="115">
        <v>396</v>
      </c>
      <c r="J18" s="116">
        <v>4.1053286336305206</v>
      </c>
      <c r="K18" s="110"/>
      <c r="L18" s="110"/>
      <c r="M18" s="110"/>
      <c r="N18" s="110"/>
      <c r="O18" s="110"/>
    </row>
    <row r="19" spans="1:15" s="110" customFormat="1" ht="24.95" customHeight="1" x14ac:dyDescent="0.2">
      <c r="A19" s="193" t="s">
        <v>146</v>
      </c>
      <c r="B19" s="199" t="s">
        <v>147</v>
      </c>
      <c r="C19" s="113">
        <v>8.2331724863148992</v>
      </c>
      <c r="D19" s="115">
        <v>16755</v>
      </c>
      <c r="E19" s="114">
        <v>18580</v>
      </c>
      <c r="F19" s="114">
        <v>19192</v>
      </c>
      <c r="G19" s="114">
        <v>15363</v>
      </c>
      <c r="H19" s="140">
        <v>16025</v>
      </c>
      <c r="I19" s="115">
        <v>730</v>
      </c>
      <c r="J19" s="116">
        <v>4.5553822152886116</v>
      </c>
    </row>
    <row r="20" spans="1:15" s="287" customFormat="1" ht="24.95" customHeight="1" x14ac:dyDescent="0.2">
      <c r="A20" s="193" t="s">
        <v>148</v>
      </c>
      <c r="B20" s="199" t="s">
        <v>149</v>
      </c>
      <c r="C20" s="113">
        <v>4.915825577624247</v>
      </c>
      <c r="D20" s="115">
        <v>10004</v>
      </c>
      <c r="E20" s="114">
        <v>12251</v>
      </c>
      <c r="F20" s="114">
        <v>9901</v>
      </c>
      <c r="G20" s="114">
        <v>7663</v>
      </c>
      <c r="H20" s="140">
        <v>9645</v>
      </c>
      <c r="I20" s="115">
        <v>359</v>
      </c>
      <c r="J20" s="116">
        <v>3.7221358216692586</v>
      </c>
      <c r="K20" s="110"/>
      <c r="L20" s="110"/>
      <c r="M20" s="110"/>
      <c r="N20" s="110"/>
      <c r="O20" s="110"/>
    </row>
    <row r="21" spans="1:15" s="110" customFormat="1" ht="24.95" customHeight="1" x14ac:dyDescent="0.2">
      <c r="A21" s="201" t="s">
        <v>150</v>
      </c>
      <c r="B21" s="202" t="s">
        <v>151</v>
      </c>
      <c r="C21" s="113">
        <v>7.0518805342348632</v>
      </c>
      <c r="D21" s="115">
        <v>14351</v>
      </c>
      <c r="E21" s="114">
        <v>14009</v>
      </c>
      <c r="F21" s="114">
        <v>16063</v>
      </c>
      <c r="G21" s="114">
        <v>16300</v>
      </c>
      <c r="H21" s="140">
        <v>15661</v>
      </c>
      <c r="I21" s="115">
        <v>-1310</v>
      </c>
      <c r="J21" s="116">
        <v>-8.3647276674541864</v>
      </c>
    </row>
    <row r="22" spans="1:15" s="110" customFormat="1" ht="24.95" customHeight="1" x14ac:dyDescent="0.2">
      <c r="A22" s="201" t="s">
        <v>152</v>
      </c>
      <c r="B22" s="199" t="s">
        <v>153</v>
      </c>
      <c r="C22" s="113">
        <v>20.404803789568859</v>
      </c>
      <c r="D22" s="115">
        <v>41525</v>
      </c>
      <c r="E22" s="114">
        <v>42771</v>
      </c>
      <c r="F22" s="114">
        <v>44608</v>
      </c>
      <c r="G22" s="114">
        <v>45449</v>
      </c>
      <c r="H22" s="140">
        <v>43262</v>
      </c>
      <c r="I22" s="115">
        <v>-1737</v>
      </c>
      <c r="J22" s="116">
        <v>-4.015070962969812</v>
      </c>
    </row>
    <row r="23" spans="1:15" s="110" customFormat="1" ht="24.95" customHeight="1" x14ac:dyDescent="0.2">
      <c r="A23" s="193" t="s">
        <v>154</v>
      </c>
      <c r="B23" s="199" t="s">
        <v>155</v>
      </c>
      <c r="C23" s="113">
        <v>1.1793264080665926</v>
      </c>
      <c r="D23" s="115">
        <v>2400</v>
      </c>
      <c r="E23" s="114">
        <v>3640</v>
      </c>
      <c r="F23" s="114">
        <v>2791</v>
      </c>
      <c r="G23" s="114">
        <v>1884</v>
      </c>
      <c r="H23" s="140">
        <v>2097</v>
      </c>
      <c r="I23" s="115">
        <v>303</v>
      </c>
      <c r="J23" s="116">
        <v>14.449213161659513</v>
      </c>
    </row>
    <row r="24" spans="1:15" s="110" customFormat="1" ht="24.95" customHeight="1" x14ac:dyDescent="0.2">
      <c r="A24" s="193" t="s">
        <v>156</v>
      </c>
      <c r="B24" s="199" t="s">
        <v>221</v>
      </c>
      <c r="C24" s="113">
        <v>8.8513360785431381</v>
      </c>
      <c r="D24" s="115">
        <v>18013</v>
      </c>
      <c r="E24" s="114">
        <v>15087</v>
      </c>
      <c r="F24" s="114">
        <v>16920</v>
      </c>
      <c r="G24" s="114">
        <v>16309</v>
      </c>
      <c r="H24" s="140">
        <v>18039</v>
      </c>
      <c r="I24" s="115">
        <v>-26</v>
      </c>
      <c r="J24" s="116">
        <v>-0.14413215810189034</v>
      </c>
    </row>
    <row r="25" spans="1:15" s="110" customFormat="1" ht="24.95" customHeight="1" x14ac:dyDescent="0.2">
      <c r="A25" s="193" t="s">
        <v>222</v>
      </c>
      <c r="B25" s="204" t="s">
        <v>159</v>
      </c>
      <c r="C25" s="113">
        <v>8.8813106247481652</v>
      </c>
      <c r="D25" s="115">
        <v>18074</v>
      </c>
      <c r="E25" s="114">
        <v>16021</v>
      </c>
      <c r="F25" s="114">
        <v>18517</v>
      </c>
      <c r="G25" s="114">
        <v>17731</v>
      </c>
      <c r="H25" s="140">
        <v>18332</v>
      </c>
      <c r="I25" s="115">
        <v>-258</v>
      </c>
      <c r="J25" s="116">
        <v>-1.4073750818241326</v>
      </c>
    </row>
    <row r="26" spans="1:15" s="110" customFormat="1" ht="24.95" customHeight="1" x14ac:dyDescent="0.2">
      <c r="A26" s="201">
        <v>782.78300000000002</v>
      </c>
      <c r="B26" s="203" t="s">
        <v>160</v>
      </c>
      <c r="C26" s="113">
        <v>5.0981297848712082</v>
      </c>
      <c r="D26" s="115">
        <v>10375</v>
      </c>
      <c r="E26" s="114">
        <v>10373</v>
      </c>
      <c r="F26" s="114">
        <v>11813</v>
      </c>
      <c r="G26" s="114">
        <v>11173</v>
      </c>
      <c r="H26" s="140">
        <v>9812</v>
      </c>
      <c r="I26" s="115">
        <v>563</v>
      </c>
      <c r="J26" s="116">
        <v>5.7378719934773743</v>
      </c>
    </row>
    <row r="27" spans="1:15" s="110" customFormat="1" ht="24.95" customHeight="1" x14ac:dyDescent="0.2">
      <c r="A27" s="193" t="s">
        <v>161</v>
      </c>
      <c r="B27" s="199" t="s">
        <v>162</v>
      </c>
      <c r="C27" s="113">
        <v>1.6500741992865076</v>
      </c>
      <c r="D27" s="115">
        <v>3358</v>
      </c>
      <c r="E27" s="114">
        <v>2833</v>
      </c>
      <c r="F27" s="114">
        <v>4435</v>
      </c>
      <c r="G27" s="114">
        <v>2926</v>
      </c>
      <c r="H27" s="140">
        <v>3186</v>
      </c>
      <c r="I27" s="115">
        <v>172</v>
      </c>
      <c r="J27" s="116">
        <v>5.3986189579409922</v>
      </c>
    </row>
    <row r="28" spans="1:15" s="110" customFormat="1" ht="24.95" customHeight="1" x14ac:dyDescent="0.2">
      <c r="A28" s="193" t="s">
        <v>163</v>
      </c>
      <c r="B28" s="199" t="s">
        <v>164</v>
      </c>
      <c r="C28" s="113">
        <v>3.9384588169390584</v>
      </c>
      <c r="D28" s="115">
        <v>8015</v>
      </c>
      <c r="E28" s="114">
        <v>7085</v>
      </c>
      <c r="F28" s="114">
        <v>11201</v>
      </c>
      <c r="G28" s="114">
        <v>6684</v>
      </c>
      <c r="H28" s="140">
        <v>8179</v>
      </c>
      <c r="I28" s="115">
        <v>-164</v>
      </c>
      <c r="J28" s="116">
        <v>-2.00513510209072</v>
      </c>
    </row>
    <row r="29" spans="1:15" s="110" customFormat="1" ht="24.95" customHeight="1" x14ac:dyDescent="0.2">
      <c r="A29" s="193">
        <v>86</v>
      </c>
      <c r="B29" s="199" t="s">
        <v>165</v>
      </c>
      <c r="C29" s="113">
        <v>5.2755201320845577</v>
      </c>
      <c r="D29" s="115">
        <v>10736</v>
      </c>
      <c r="E29" s="114">
        <v>8941</v>
      </c>
      <c r="F29" s="114">
        <v>8458</v>
      </c>
      <c r="G29" s="114">
        <v>7846</v>
      </c>
      <c r="H29" s="140">
        <v>9669</v>
      </c>
      <c r="I29" s="115">
        <v>1067</v>
      </c>
      <c r="J29" s="116">
        <v>11.035267349260524</v>
      </c>
    </row>
    <row r="30" spans="1:15" s="110" customFormat="1" ht="24.95" customHeight="1" x14ac:dyDescent="0.2">
      <c r="A30" s="193">
        <v>87.88</v>
      </c>
      <c r="B30" s="204" t="s">
        <v>166</v>
      </c>
      <c r="C30" s="113">
        <v>5.6420940905919235</v>
      </c>
      <c r="D30" s="115">
        <v>11482</v>
      </c>
      <c r="E30" s="114">
        <v>11349</v>
      </c>
      <c r="F30" s="114">
        <v>13645</v>
      </c>
      <c r="G30" s="114">
        <v>10489</v>
      </c>
      <c r="H30" s="140">
        <v>11234</v>
      </c>
      <c r="I30" s="115">
        <v>248</v>
      </c>
      <c r="J30" s="116">
        <v>2.2075841196368167</v>
      </c>
    </row>
    <row r="31" spans="1:15" s="110" customFormat="1" ht="24.95" customHeight="1" x14ac:dyDescent="0.2">
      <c r="A31" s="193" t="s">
        <v>167</v>
      </c>
      <c r="B31" s="199" t="s">
        <v>168</v>
      </c>
      <c r="C31" s="113">
        <v>6.9359134374416476</v>
      </c>
      <c r="D31" s="115">
        <v>14115</v>
      </c>
      <c r="E31" s="114">
        <v>12823</v>
      </c>
      <c r="F31" s="114">
        <v>13615</v>
      </c>
      <c r="G31" s="114">
        <v>12516</v>
      </c>
      <c r="H31" s="140">
        <v>14313</v>
      </c>
      <c r="I31" s="115">
        <v>-198</v>
      </c>
      <c r="J31" s="116">
        <v>-1.3833577866275415</v>
      </c>
    </row>
    <row r="32" spans="1:15" s="110" customFormat="1" ht="24.95" customHeight="1" x14ac:dyDescent="0.2">
      <c r="A32" s="193"/>
      <c r="B32" s="204" t="s">
        <v>169</v>
      </c>
      <c r="C32" s="113">
        <v>2.9483160201664816E-3</v>
      </c>
      <c r="D32" s="115">
        <v>6</v>
      </c>
      <c r="E32" s="114">
        <v>0</v>
      </c>
      <c r="F32" s="114" t="s">
        <v>513</v>
      </c>
      <c r="G32" s="114" t="s">
        <v>513</v>
      </c>
      <c r="H32" s="140">
        <v>15</v>
      </c>
      <c r="I32" s="115">
        <v>-9</v>
      </c>
      <c r="J32" s="116">
        <v>-60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6.535433844702368E-2</v>
      </c>
      <c r="D34" s="115">
        <v>133</v>
      </c>
      <c r="E34" s="114">
        <v>105</v>
      </c>
      <c r="F34" s="114">
        <v>112</v>
      </c>
      <c r="G34" s="114">
        <v>96</v>
      </c>
      <c r="H34" s="140">
        <v>99</v>
      </c>
      <c r="I34" s="115">
        <v>34</v>
      </c>
      <c r="J34" s="116">
        <v>34.343434343434346</v>
      </c>
    </row>
    <row r="35" spans="1:10" s="110" customFormat="1" ht="24.95" customHeight="1" x14ac:dyDescent="0.2">
      <c r="A35" s="292" t="s">
        <v>171</v>
      </c>
      <c r="B35" s="293" t="s">
        <v>172</v>
      </c>
      <c r="C35" s="113">
        <v>11.873851385217144</v>
      </c>
      <c r="D35" s="115">
        <v>24164</v>
      </c>
      <c r="E35" s="114">
        <v>14953</v>
      </c>
      <c r="F35" s="114">
        <v>18951</v>
      </c>
      <c r="G35" s="114">
        <v>15336</v>
      </c>
      <c r="H35" s="140">
        <v>17334</v>
      </c>
      <c r="I35" s="115">
        <v>6830</v>
      </c>
      <c r="J35" s="116">
        <v>39.402330679589248</v>
      </c>
    </row>
    <row r="36" spans="1:10" s="110" customFormat="1" ht="24.95" customHeight="1" x14ac:dyDescent="0.2">
      <c r="A36" s="294" t="s">
        <v>173</v>
      </c>
      <c r="B36" s="295" t="s">
        <v>174</v>
      </c>
      <c r="C36" s="125">
        <v>88.05784596031566</v>
      </c>
      <c r="D36" s="143">
        <v>179203</v>
      </c>
      <c r="E36" s="144">
        <v>175763</v>
      </c>
      <c r="F36" s="144">
        <v>191159</v>
      </c>
      <c r="G36" s="144">
        <v>172333</v>
      </c>
      <c r="H36" s="145">
        <v>179454</v>
      </c>
      <c r="I36" s="143">
        <v>-251</v>
      </c>
      <c r="J36" s="146">
        <v>-0.13986871287349403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360</v>
      </c>
      <c r="B39" s="656"/>
      <c r="C39" s="656"/>
      <c r="D39" s="656"/>
      <c r="E39" s="656"/>
      <c r="F39" s="656"/>
      <c r="G39" s="656"/>
      <c r="H39" s="656"/>
      <c r="I39" s="656"/>
      <c r="J39" s="656"/>
    </row>
    <row r="40" spans="1:10" ht="31.5" customHeight="1" x14ac:dyDescent="0.2">
      <c r="A40" s="657" t="s">
        <v>361</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35.1" customHeight="1" x14ac:dyDescent="0.2">
      <c r="A6" s="634" t="s">
        <v>520</v>
      </c>
      <c r="B6" s="634"/>
      <c r="C6" s="634"/>
      <c r="D6" s="634"/>
      <c r="E6" s="634"/>
      <c r="F6" s="634"/>
      <c r="G6" s="634"/>
      <c r="H6" s="634"/>
      <c r="I6" s="634"/>
      <c r="J6" s="634"/>
      <c r="K6" s="634"/>
    </row>
    <row r="7" spans="1:15" s="91" customFormat="1" ht="24.95" customHeight="1" x14ac:dyDescent="0.2">
      <c r="A7" s="588" t="s">
        <v>332</v>
      </c>
      <c r="B7" s="577"/>
      <c r="C7" s="577"/>
      <c r="D7" s="582" t="s">
        <v>94</v>
      </c>
      <c r="E7" s="658" t="s">
        <v>363</v>
      </c>
      <c r="F7" s="586"/>
      <c r="G7" s="586"/>
      <c r="H7" s="586"/>
      <c r="I7" s="587"/>
      <c r="J7" s="651" t="s">
        <v>359</v>
      </c>
      <c r="K7" s="652"/>
      <c r="L7" s="96"/>
      <c r="M7" s="96"/>
      <c r="N7" s="96"/>
      <c r="O7" s="96"/>
    </row>
    <row r="8" spans="1:15" ht="21.75" customHeight="1" x14ac:dyDescent="0.2">
      <c r="A8" s="578"/>
      <c r="B8" s="579"/>
      <c r="C8" s="579"/>
      <c r="D8" s="583"/>
      <c r="E8" s="592" t="s">
        <v>335</v>
      </c>
      <c r="F8" s="592" t="s">
        <v>337</v>
      </c>
      <c r="G8" s="592" t="s">
        <v>338</v>
      </c>
      <c r="H8" s="592" t="s">
        <v>339</v>
      </c>
      <c r="I8" s="592" t="s">
        <v>340</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203506</v>
      </c>
      <c r="F11" s="264">
        <v>190821</v>
      </c>
      <c r="G11" s="264">
        <v>210225</v>
      </c>
      <c r="H11" s="264">
        <v>187767</v>
      </c>
      <c r="I11" s="265">
        <v>196902</v>
      </c>
      <c r="J11" s="263">
        <v>6604</v>
      </c>
      <c r="K11" s="266">
        <v>3.3539527277528922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16.687960060145645</v>
      </c>
      <c r="E13" s="115">
        <v>33961</v>
      </c>
      <c r="F13" s="114">
        <v>33089</v>
      </c>
      <c r="G13" s="114">
        <v>36537</v>
      </c>
      <c r="H13" s="114">
        <v>34720</v>
      </c>
      <c r="I13" s="140">
        <v>33554</v>
      </c>
      <c r="J13" s="115">
        <v>407</v>
      </c>
      <c r="K13" s="116">
        <v>1.212970137688502</v>
      </c>
    </row>
    <row r="14" spans="1:15" ht="15.95" customHeight="1" x14ac:dyDescent="0.2">
      <c r="A14" s="306" t="s">
        <v>230</v>
      </c>
      <c r="B14" s="307"/>
      <c r="C14" s="308"/>
      <c r="D14" s="113">
        <v>41.665110610989359</v>
      </c>
      <c r="E14" s="115">
        <v>84791</v>
      </c>
      <c r="F14" s="114">
        <v>78623</v>
      </c>
      <c r="G14" s="114">
        <v>94171</v>
      </c>
      <c r="H14" s="114">
        <v>75647</v>
      </c>
      <c r="I14" s="140">
        <v>83708</v>
      </c>
      <c r="J14" s="115">
        <v>1083</v>
      </c>
      <c r="K14" s="116">
        <v>1.293783150953314</v>
      </c>
    </row>
    <row r="15" spans="1:15" ht="15.95" customHeight="1" x14ac:dyDescent="0.2">
      <c r="A15" s="306" t="s">
        <v>231</v>
      </c>
      <c r="B15" s="307"/>
      <c r="C15" s="308"/>
      <c r="D15" s="113">
        <v>14.903246095938202</v>
      </c>
      <c r="E15" s="115">
        <v>30329</v>
      </c>
      <c r="F15" s="114">
        <v>26075</v>
      </c>
      <c r="G15" s="114">
        <v>25351</v>
      </c>
      <c r="H15" s="114">
        <v>23901</v>
      </c>
      <c r="I15" s="140">
        <v>25888</v>
      </c>
      <c r="J15" s="115">
        <v>4441</v>
      </c>
      <c r="K15" s="116">
        <v>17.154666254635352</v>
      </c>
    </row>
    <row r="16" spans="1:15" ht="15.95" customHeight="1" x14ac:dyDescent="0.2">
      <c r="A16" s="306" t="s">
        <v>232</v>
      </c>
      <c r="B16" s="307"/>
      <c r="C16" s="308"/>
      <c r="D16" s="113">
        <v>26.544180515562196</v>
      </c>
      <c r="E16" s="115">
        <v>54019</v>
      </c>
      <c r="F16" s="114">
        <v>52543</v>
      </c>
      <c r="G16" s="114">
        <v>53727</v>
      </c>
      <c r="H16" s="114">
        <v>53300</v>
      </c>
      <c r="I16" s="140">
        <v>53473</v>
      </c>
      <c r="J16" s="115">
        <v>546</v>
      </c>
      <c r="K16" s="116">
        <v>1.0210760570755335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0.1095790787495209</v>
      </c>
      <c r="E18" s="115">
        <v>223</v>
      </c>
      <c r="F18" s="114">
        <v>219</v>
      </c>
      <c r="G18" s="114">
        <v>457</v>
      </c>
      <c r="H18" s="114">
        <v>161</v>
      </c>
      <c r="I18" s="140">
        <v>156</v>
      </c>
      <c r="J18" s="115">
        <v>67</v>
      </c>
      <c r="K18" s="116">
        <v>42.948717948717949</v>
      </c>
    </row>
    <row r="19" spans="1:11" ht="14.1" customHeight="1" x14ac:dyDescent="0.2">
      <c r="A19" s="306" t="s">
        <v>235</v>
      </c>
      <c r="B19" s="307" t="s">
        <v>236</v>
      </c>
      <c r="C19" s="308"/>
      <c r="D19" s="113">
        <v>4.176781028569182E-2</v>
      </c>
      <c r="E19" s="115">
        <v>85</v>
      </c>
      <c r="F19" s="114">
        <v>87</v>
      </c>
      <c r="G19" s="114">
        <v>59</v>
      </c>
      <c r="H19" s="114">
        <v>61</v>
      </c>
      <c r="I19" s="140">
        <v>70</v>
      </c>
      <c r="J19" s="115">
        <v>15</v>
      </c>
      <c r="K19" s="116">
        <v>21.428571428571427</v>
      </c>
    </row>
    <row r="20" spans="1:11" ht="14.1" customHeight="1" x14ac:dyDescent="0.2">
      <c r="A20" s="306">
        <v>12</v>
      </c>
      <c r="B20" s="307" t="s">
        <v>237</v>
      </c>
      <c r="C20" s="308"/>
      <c r="D20" s="113">
        <v>0.5341365856534942</v>
      </c>
      <c r="E20" s="115">
        <v>1087</v>
      </c>
      <c r="F20" s="114">
        <v>661</v>
      </c>
      <c r="G20" s="114">
        <v>1383</v>
      </c>
      <c r="H20" s="114">
        <v>1404</v>
      </c>
      <c r="I20" s="140">
        <v>1032</v>
      </c>
      <c r="J20" s="115">
        <v>55</v>
      </c>
      <c r="K20" s="116">
        <v>5.329457364341085</v>
      </c>
    </row>
    <row r="21" spans="1:11" ht="14.1" customHeight="1" x14ac:dyDescent="0.2">
      <c r="A21" s="306">
        <v>21</v>
      </c>
      <c r="B21" s="307" t="s">
        <v>238</v>
      </c>
      <c r="C21" s="308"/>
      <c r="D21" s="113">
        <v>8.2061462561300411E-2</v>
      </c>
      <c r="E21" s="115">
        <v>167</v>
      </c>
      <c r="F21" s="114">
        <v>97</v>
      </c>
      <c r="G21" s="114">
        <v>135</v>
      </c>
      <c r="H21" s="114">
        <v>143</v>
      </c>
      <c r="I21" s="140">
        <v>134</v>
      </c>
      <c r="J21" s="115">
        <v>33</v>
      </c>
      <c r="K21" s="116">
        <v>24.626865671641792</v>
      </c>
    </row>
    <row r="22" spans="1:11" ht="14.1" customHeight="1" x14ac:dyDescent="0.2">
      <c r="A22" s="306">
        <v>22</v>
      </c>
      <c r="B22" s="307" t="s">
        <v>239</v>
      </c>
      <c r="C22" s="308"/>
      <c r="D22" s="113">
        <v>0.37296197655105989</v>
      </c>
      <c r="E22" s="115">
        <v>759</v>
      </c>
      <c r="F22" s="114">
        <v>598</v>
      </c>
      <c r="G22" s="114">
        <v>1025</v>
      </c>
      <c r="H22" s="114">
        <v>728</v>
      </c>
      <c r="I22" s="140">
        <v>728</v>
      </c>
      <c r="J22" s="115">
        <v>31</v>
      </c>
      <c r="K22" s="116">
        <v>4.2582417582417582</v>
      </c>
    </row>
    <row r="23" spans="1:11" ht="14.1" customHeight="1" x14ac:dyDescent="0.2">
      <c r="A23" s="306">
        <v>23</v>
      </c>
      <c r="B23" s="307" t="s">
        <v>240</v>
      </c>
      <c r="C23" s="308"/>
      <c r="D23" s="113">
        <v>0.94346112645327407</v>
      </c>
      <c r="E23" s="115">
        <v>1920</v>
      </c>
      <c r="F23" s="114">
        <v>1483</v>
      </c>
      <c r="G23" s="114">
        <v>1758</v>
      </c>
      <c r="H23" s="114">
        <v>1627</v>
      </c>
      <c r="I23" s="140">
        <v>1683</v>
      </c>
      <c r="J23" s="115">
        <v>237</v>
      </c>
      <c r="K23" s="116">
        <v>14.081996434937611</v>
      </c>
    </row>
    <row r="24" spans="1:11" ht="14.1" customHeight="1" x14ac:dyDescent="0.2">
      <c r="A24" s="306">
        <v>24</v>
      </c>
      <c r="B24" s="307" t="s">
        <v>241</v>
      </c>
      <c r="C24" s="308"/>
      <c r="D24" s="113">
        <v>0.54003321769382717</v>
      </c>
      <c r="E24" s="115">
        <v>1099</v>
      </c>
      <c r="F24" s="114">
        <v>1637</v>
      </c>
      <c r="G24" s="114">
        <v>1245</v>
      </c>
      <c r="H24" s="114">
        <v>1128</v>
      </c>
      <c r="I24" s="140">
        <v>1142</v>
      </c>
      <c r="J24" s="115">
        <v>-43</v>
      </c>
      <c r="K24" s="116">
        <v>-3.765323992994746</v>
      </c>
    </row>
    <row r="25" spans="1:11" ht="14.1" customHeight="1" x14ac:dyDescent="0.2">
      <c r="A25" s="306">
        <v>25</v>
      </c>
      <c r="B25" s="307" t="s">
        <v>242</v>
      </c>
      <c r="C25" s="308"/>
      <c r="D25" s="113">
        <v>2.0053462797165684</v>
      </c>
      <c r="E25" s="115">
        <v>4081</v>
      </c>
      <c r="F25" s="114">
        <v>3834</v>
      </c>
      <c r="G25" s="114">
        <v>3534</v>
      </c>
      <c r="H25" s="114">
        <v>2478</v>
      </c>
      <c r="I25" s="140">
        <v>2953</v>
      </c>
      <c r="J25" s="115">
        <v>1128</v>
      </c>
      <c r="K25" s="116">
        <v>38.198442262106333</v>
      </c>
    </row>
    <row r="26" spans="1:11" ht="14.1" customHeight="1" x14ac:dyDescent="0.2">
      <c r="A26" s="306">
        <v>26</v>
      </c>
      <c r="B26" s="307" t="s">
        <v>243</v>
      </c>
      <c r="C26" s="308"/>
      <c r="D26" s="113">
        <v>1.4947962222244062</v>
      </c>
      <c r="E26" s="115">
        <v>3042</v>
      </c>
      <c r="F26" s="114">
        <v>1957</v>
      </c>
      <c r="G26" s="114">
        <v>3085</v>
      </c>
      <c r="H26" s="114">
        <v>2095</v>
      </c>
      <c r="I26" s="140">
        <v>2497</v>
      </c>
      <c r="J26" s="115">
        <v>545</v>
      </c>
      <c r="K26" s="116">
        <v>21.82619142971566</v>
      </c>
    </row>
    <row r="27" spans="1:11" ht="14.1" customHeight="1" x14ac:dyDescent="0.2">
      <c r="A27" s="306">
        <v>27</v>
      </c>
      <c r="B27" s="307" t="s">
        <v>244</v>
      </c>
      <c r="C27" s="308"/>
      <c r="D27" s="113">
        <v>1.6471258832663411</v>
      </c>
      <c r="E27" s="115">
        <v>3352</v>
      </c>
      <c r="F27" s="114">
        <v>2876</v>
      </c>
      <c r="G27" s="114">
        <v>2155</v>
      </c>
      <c r="H27" s="114">
        <v>2033</v>
      </c>
      <c r="I27" s="140">
        <v>2634</v>
      </c>
      <c r="J27" s="115">
        <v>718</v>
      </c>
      <c r="K27" s="116">
        <v>27.258921791951405</v>
      </c>
    </row>
    <row r="28" spans="1:11" ht="14.1" customHeight="1" x14ac:dyDescent="0.2">
      <c r="A28" s="306">
        <v>28</v>
      </c>
      <c r="B28" s="307" t="s">
        <v>245</v>
      </c>
      <c r="C28" s="308"/>
      <c r="D28" s="113">
        <v>0.13611392293101923</v>
      </c>
      <c r="E28" s="115">
        <v>277</v>
      </c>
      <c r="F28" s="114">
        <v>277</v>
      </c>
      <c r="G28" s="114">
        <v>375</v>
      </c>
      <c r="H28" s="114">
        <v>293</v>
      </c>
      <c r="I28" s="140">
        <v>256</v>
      </c>
      <c r="J28" s="115">
        <v>21</v>
      </c>
      <c r="K28" s="116">
        <v>8.203125</v>
      </c>
    </row>
    <row r="29" spans="1:11" ht="14.1" customHeight="1" x14ac:dyDescent="0.2">
      <c r="A29" s="306">
        <v>29</v>
      </c>
      <c r="B29" s="307" t="s">
        <v>246</v>
      </c>
      <c r="C29" s="308"/>
      <c r="D29" s="113">
        <v>2.5213015832457026</v>
      </c>
      <c r="E29" s="115">
        <v>5131</v>
      </c>
      <c r="F29" s="114">
        <v>4666</v>
      </c>
      <c r="G29" s="114">
        <v>5799</v>
      </c>
      <c r="H29" s="114">
        <v>5413</v>
      </c>
      <c r="I29" s="140">
        <v>5511</v>
      </c>
      <c r="J29" s="115">
        <v>-380</v>
      </c>
      <c r="K29" s="116">
        <v>-6.8953003084739608</v>
      </c>
    </row>
    <row r="30" spans="1:11" ht="14.1" customHeight="1" x14ac:dyDescent="0.2">
      <c r="A30" s="306" t="s">
        <v>247</v>
      </c>
      <c r="B30" s="307" t="s">
        <v>248</v>
      </c>
      <c r="C30" s="308"/>
      <c r="D30" s="113">
        <v>0.39261741668550315</v>
      </c>
      <c r="E30" s="115">
        <v>799</v>
      </c>
      <c r="F30" s="114">
        <v>732</v>
      </c>
      <c r="G30" s="114">
        <v>914</v>
      </c>
      <c r="H30" s="114">
        <v>807</v>
      </c>
      <c r="I30" s="140">
        <v>721</v>
      </c>
      <c r="J30" s="115">
        <v>78</v>
      </c>
      <c r="K30" s="116">
        <v>10.818307905686547</v>
      </c>
    </row>
    <row r="31" spans="1:11" ht="14.1" customHeight="1" x14ac:dyDescent="0.2">
      <c r="A31" s="306" t="s">
        <v>249</v>
      </c>
      <c r="B31" s="307" t="s">
        <v>250</v>
      </c>
      <c r="C31" s="308"/>
      <c r="D31" s="113">
        <v>2.1183650604896171</v>
      </c>
      <c r="E31" s="115">
        <v>4311</v>
      </c>
      <c r="F31" s="114">
        <v>3930</v>
      </c>
      <c r="G31" s="114">
        <v>4861</v>
      </c>
      <c r="H31" s="114">
        <v>4573</v>
      </c>
      <c r="I31" s="140">
        <v>4770</v>
      </c>
      <c r="J31" s="115">
        <v>-459</v>
      </c>
      <c r="K31" s="116">
        <v>-9.6226415094339615</v>
      </c>
    </row>
    <row r="32" spans="1:11" ht="14.1" customHeight="1" x14ac:dyDescent="0.2">
      <c r="A32" s="306">
        <v>31</v>
      </c>
      <c r="B32" s="307" t="s">
        <v>251</v>
      </c>
      <c r="C32" s="308"/>
      <c r="D32" s="113">
        <v>0.81619215158275427</v>
      </c>
      <c r="E32" s="115">
        <v>1661</v>
      </c>
      <c r="F32" s="114">
        <v>1556</v>
      </c>
      <c r="G32" s="114">
        <v>1484</v>
      </c>
      <c r="H32" s="114">
        <v>1547</v>
      </c>
      <c r="I32" s="140">
        <v>1548</v>
      </c>
      <c r="J32" s="115">
        <v>113</v>
      </c>
      <c r="K32" s="116">
        <v>7.2997416020671837</v>
      </c>
    </row>
    <row r="33" spans="1:11" ht="14.1" customHeight="1" x14ac:dyDescent="0.2">
      <c r="A33" s="306">
        <v>32</v>
      </c>
      <c r="B33" s="307" t="s">
        <v>252</v>
      </c>
      <c r="C33" s="308"/>
      <c r="D33" s="113">
        <v>2.6893555963951923</v>
      </c>
      <c r="E33" s="115">
        <v>5473</v>
      </c>
      <c r="F33" s="114">
        <v>3516</v>
      </c>
      <c r="G33" s="114">
        <v>5571</v>
      </c>
      <c r="H33" s="114">
        <v>5169</v>
      </c>
      <c r="I33" s="140">
        <v>5117</v>
      </c>
      <c r="J33" s="115">
        <v>356</v>
      </c>
      <c r="K33" s="116">
        <v>6.9572014852452613</v>
      </c>
    </row>
    <row r="34" spans="1:11" ht="14.1" customHeight="1" x14ac:dyDescent="0.2">
      <c r="A34" s="306">
        <v>33</v>
      </c>
      <c r="B34" s="307" t="s">
        <v>253</v>
      </c>
      <c r="C34" s="308"/>
      <c r="D34" s="113">
        <v>0.81963185360628188</v>
      </c>
      <c r="E34" s="115">
        <v>1668</v>
      </c>
      <c r="F34" s="114">
        <v>1062</v>
      </c>
      <c r="G34" s="114">
        <v>2011</v>
      </c>
      <c r="H34" s="114">
        <v>1784</v>
      </c>
      <c r="I34" s="140">
        <v>1843</v>
      </c>
      <c r="J34" s="115">
        <v>-175</v>
      </c>
      <c r="K34" s="116">
        <v>-9.4953879544221387</v>
      </c>
    </row>
    <row r="35" spans="1:11" ht="14.1" customHeight="1" x14ac:dyDescent="0.2">
      <c r="A35" s="306">
        <v>34</v>
      </c>
      <c r="B35" s="307" t="s">
        <v>254</v>
      </c>
      <c r="C35" s="308"/>
      <c r="D35" s="113">
        <v>1.4387782178412429</v>
      </c>
      <c r="E35" s="115">
        <v>2928</v>
      </c>
      <c r="F35" s="114">
        <v>1719</v>
      </c>
      <c r="G35" s="114">
        <v>2700</v>
      </c>
      <c r="H35" s="114">
        <v>2142</v>
      </c>
      <c r="I35" s="140">
        <v>2556</v>
      </c>
      <c r="J35" s="115">
        <v>372</v>
      </c>
      <c r="K35" s="116">
        <v>14.553990610328638</v>
      </c>
    </row>
    <row r="36" spans="1:11" ht="14.1" customHeight="1" x14ac:dyDescent="0.2">
      <c r="A36" s="306">
        <v>41</v>
      </c>
      <c r="B36" s="307" t="s">
        <v>255</v>
      </c>
      <c r="C36" s="308"/>
      <c r="D36" s="113">
        <v>0.46583393118630406</v>
      </c>
      <c r="E36" s="115">
        <v>948</v>
      </c>
      <c r="F36" s="114">
        <v>670</v>
      </c>
      <c r="G36" s="114">
        <v>950</v>
      </c>
      <c r="H36" s="114">
        <v>792</v>
      </c>
      <c r="I36" s="140">
        <v>862</v>
      </c>
      <c r="J36" s="115">
        <v>86</v>
      </c>
      <c r="K36" s="116">
        <v>9.976798143851509</v>
      </c>
    </row>
    <row r="37" spans="1:11" ht="14.1" customHeight="1" x14ac:dyDescent="0.2">
      <c r="A37" s="306">
        <v>42</v>
      </c>
      <c r="B37" s="307" t="s">
        <v>256</v>
      </c>
      <c r="C37" s="308"/>
      <c r="D37" s="113">
        <v>7.1742356490717724E-2</v>
      </c>
      <c r="E37" s="115">
        <v>146</v>
      </c>
      <c r="F37" s="114">
        <v>129</v>
      </c>
      <c r="G37" s="114">
        <v>164</v>
      </c>
      <c r="H37" s="114">
        <v>124</v>
      </c>
      <c r="I37" s="140">
        <v>142</v>
      </c>
      <c r="J37" s="115">
        <v>4</v>
      </c>
      <c r="K37" s="116">
        <v>2.816901408450704</v>
      </c>
    </row>
    <row r="38" spans="1:11" ht="14.1" customHeight="1" x14ac:dyDescent="0.2">
      <c r="A38" s="306">
        <v>43</v>
      </c>
      <c r="B38" s="307" t="s">
        <v>257</v>
      </c>
      <c r="C38" s="308"/>
      <c r="D38" s="113">
        <v>2.7905811130875748</v>
      </c>
      <c r="E38" s="115">
        <v>5679</v>
      </c>
      <c r="F38" s="114">
        <v>4324</v>
      </c>
      <c r="G38" s="114">
        <v>5322</v>
      </c>
      <c r="H38" s="114">
        <v>4405</v>
      </c>
      <c r="I38" s="140">
        <v>5177</v>
      </c>
      <c r="J38" s="115">
        <v>502</v>
      </c>
      <c r="K38" s="116">
        <v>9.6967355611357924</v>
      </c>
    </row>
    <row r="39" spans="1:11" ht="14.1" customHeight="1" x14ac:dyDescent="0.2">
      <c r="A39" s="306">
        <v>51</v>
      </c>
      <c r="B39" s="307" t="s">
        <v>258</v>
      </c>
      <c r="C39" s="308"/>
      <c r="D39" s="113">
        <v>4.0372274036146356</v>
      </c>
      <c r="E39" s="115">
        <v>8216</v>
      </c>
      <c r="F39" s="114">
        <v>10296</v>
      </c>
      <c r="G39" s="114">
        <v>9834</v>
      </c>
      <c r="H39" s="114">
        <v>7753</v>
      </c>
      <c r="I39" s="140">
        <v>7090</v>
      </c>
      <c r="J39" s="115">
        <v>1126</v>
      </c>
      <c r="K39" s="116">
        <v>15.881523272214386</v>
      </c>
    </row>
    <row r="40" spans="1:11" ht="14.1" customHeight="1" x14ac:dyDescent="0.2">
      <c r="A40" s="306" t="s">
        <v>259</v>
      </c>
      <c r="B40" s="307" t="s">
        <v>260</v>
      </c>
      <c r="C40" s="308"/>
      <c r="D40" s="113">
        <v>3.4908061678771141</v>
      </c>
      <c r="E40" s="115">
        <v>7104</v>
      </c>
      <c r="F40" s="114">
        <v>9441</v>
      </c>
      <c r="G40" s="114">
        <v>8907</v>
      </c>
      <c r="H40" s="114">
        <v>6969</v>
      </c>
      <c r="I40" s="140">
        <v>6193</v>
      </c>
      <c r="J40" s="115">
        <v>911</v>
      </c>
      <c r="K40" s="116">
        <v>14.710156628451477</v>
      </c>
    </row>
    <row r="41" spans="1:11" ht="14.1" customHeight="1" x14ac:dyDescent="0.2">
      <c r="A41" s="306"/>
      <c r="B41" s="307" t="s">
        <v>261</v>
      </c>
      <c r="C41" s="308"/>
      <c r="D41" s="113">
        <v>2.7129421245565242</v>
      </c>
      <c r="E41" s="115">
        <v>5521</v>
      </c>
      <c r="F41" s="114">
        <v>5554</v>
      </c>
      <c r="G41" s="114">
        <v>6154</v>
      </c>
      <c r="H41" s="114">
        <v>5534</v>
      </c>
      <c r="I41" s="140">
        <v>4971</v>
      </c>
      <c r="J41" s="115">
        <v>550</v>
      </c>
      <c r="K41" s="116">
        <v>11.064172198752766</v>
      </c>
    </row>
    <row r="42" spans="1:11" ht="14.1" customHeight="1" x14ac:dyDescent="0.2">
      <c r="A42" s="306">
        <v>52</v>
      </c>
      <c r="B42" s="307" t="s">
        <v>262</v>
      </c>
      <c r="C42" s="308"/>
      <c r="D42" s="113">
        <v>4.1762896425658216</v>
      </c>
      <c r="E42" s="115">
        <v>8499</v>
      </c>
      <c r="F42" s="114">
        <v>8134</v>
      </c>
      <c r="G42" s="114">
        <v>6948</v>
      </c>
      <c r="H42" s="114">
        <v>6464</v>
      </c>
      <c r="I42" s="140">
        <v>8419</v>
      </c>
      <c r="J42" s="115">
        <v>80</v>
      </c>
      <c r="K42" s="116">
        <v>0.95023161895712083</v>
      </c>
    </row>
    <row r="43" spans="1:11" ht="14.1" customHeight="1" x14ac:dyDescent="0.2">
      <c r="A43" s="306" t="s">
        <v>263</v>
      </c>
      <c r="B43" s="307" t="s">
        <v>264</v>
      </c>
      <c r="C43" s="308"/>
      <c r="D43" s="113">
        <v>3.8755614085088399</v>
      </c>
      <c r="E43" s="115">
        <v>7887</v>
      </c>
      <c r="F43" s="114">
        <v>7792</v>
      </c>
      <c r="G43" s="114">
        <v>6505</v>
      </c>
      <c r="H43" s="114">
        <v>5939</v>
      </c>
      <c r="I43" s="140">
        <v>7842</v>
      </c>
      <c r="J43" s="115">
        <v>45</v>
      </c>
      <c r="K43" s="116">
        <v>0.57383320581484321</v>
      </c>
    </row>
    <row r="44" spans="1:11" ht="14.1" customHeight="1" x14ac:dyDescent="0.2">
      <c r="A44" s="306">
        <v>53</v>
      </c>
      <c r="B44" s="307" t="s">
        <v>265</v>
      </c>
      <c r="C44" s="308"/>
      <c r="D44" s="113">
        <v>1.4284591117706604</v>
      </c>
      <c r="E44" s="115">
        <v>2907</v>
      </c>
      <c r="F44" s="114">
        <v>2399</v>
      </c>
      <c r="G44" s="114">
        <v>2669</v>
      </c>
      <c r="H44" s="114">
        <v>2746</v>
      </c>
      <c r="I44" s="140">
        <v>2719</v>
      </c>
      <c r="J44" s="115">
        <v>188</v>
      </c>
      <c r="K44" s="116">
        <v>6.9143067304155936</v>
      </c>
    </row>
    <row r="45" spans="1:11" ht="14.1" customHeight="1" x14ac:dyDescent="0.2">
      <c r="A45" s="306" t="s">
        <v>266</v>
      </c>
      <c r="B45" s="307" t="s">
        <v>267</v>
      </c>
      <c r="C45" s="308"/>
      <c r="D45" s="113">
        <v>1.4122433736597446</v>
      </c>
      <c r="E45" s="115">
        <v>2874</v>
      </c>
      <c r="F45" s="114">
        <v>2380</v>
      </c>
      <c r="G45" s="114">
        <v>2640</v>
      </c>
      <c r="H45" s="114">
        <v>2720</v>
      </c>
      <c r="I45" s="140">
        <v>2688</v>
      </c>
      <c r="J45" s="115">
        <v>186</v>
      </c>
      <c r="K45" s="116">
        <v>6.9196428571428568</v>
      </c>
    </row>
    <row r="46" spans="1:11" ht="14.1" customHeight="1" x14ac:dyDescent="0.2">
      <c r="A46" s="306">
        <v>54</v>
      </c>
      <c r="B46" s="307" t="s">
        <v>268</v>
      </c>
      <c r="C46" s="308"/>
      <c r="D46" s="113">
        <v>2.986644128428646</v>
      </c>
      <c r="E46" s="115">
        <v>6078</v>
      </c>
      <c r="F46" s="114">
        <v>5354</v>
      </c>
      <c r="G46" s="114">
        <v>6188</v>
      </c>
      <c r="H46" s="114">
        <v>6074</v>
      </c>
      <c r="I46" s="140">
        <v>6151</v>
      </c>
      <c r="J46" s="115">
        <v>-73</v>
      </c>
      <c r="K46" s="116">
        <v>-1.1867988944887011</v>
      </c>
    </row>
    <row r="47" spans="1:11" ht="14.1" customHeight="1" x14ac:dyDescent="0.2">
      <c r="A47" s="306">
        <v>61</v>
      </c>
      <c r="B47" s="307" t="s">
        <v>269</v>
      </c>
      <c r="C47" s="308"/>
      <c r="D47" s="113">
        <v>2.4043517144457658</v>
      </c>
      <c r="E47" s="115">
        <v>4893</v>
      </c>
      <c r="F47" s="114">
        <v>3955</v>
      </c>
      <c r="G47" s="114">
        <v>4657</v>
      </c>
      <c r="H47" s="114">
        <v>4018</v>
      </c>
      <c r="I47" s="140">
        <v>4586</v>
      </c>
      <c r="J47" s="115">
        <v>307</v>
      </c>
      <c r="K47" s="116">
        <v>6.6942869603139989</v>
      </c>
    </row>
    <row r="48" spans="1:11" ht="14.1" customHeight="1" x14ac:dyDescent="0.2">
      <c r="A48" s="306">
        <v>62</v>
      </c>
      <c r="B48" s="307" t="s">
        <v>270</v>
      </c>
      <c r="C48" s="308"/>
      <c r="D48" s="113">
        <v>4.6485115917958195</v>
      </c>
      <c r="E48" s="115">
        <v>9460</v>
      </c>
      <c r="F48" s="114">
        <v>10596</v>
      </c>
      <c r="G48" s="114">
        <v>11658</v>
      </c>
      <c r="H48" s="114">
        <v>9261</v>
      </c>
      <c r="I48" s="140">
        <v>8972</v>
      </c>
      <c r="J48" s="115">
        <v>488</v>
      </c>
      <c r="K48" s="116">
        <v>5.4391440035666516</v>
      </c>
    </row>
    <row r="49" spans="1:11" ht="14.1" customHeight="1" x14ac:dyDescent="0.2">
      <c r="A49" s="306">
        <v>63</v>
      </c>
      <c r="B49" s="307" t="s">
        <v>271</v>
      </c>
      <c r="C49" s="308"/>
      <c r="D49" s="113">
        <v>7.0395958841508355</v>
      </c>
      <c r="E49" s="115">
        <v>14326</v>
      </c>
      <c r="F49" s="114">
        <v>13173</v>
      </c>
      <c r="G49" s="114">
        <v>14838</v>
      </c>
      <c r="H49" s="114">
        <v>14236</v>
      </c>
      <c r="I49" s="140">
        <v>13535</v>
      </c>
      <c r="J49" s="115">
        <v>791</v>
      </c>
      <c r="K49" s="116">
        <v>5.8441078684891021</v>
      </c>
    </row>
    <row r="50" spans="1:11" ht="14.1" customHeight="1" x14ac:dyDescent="0.2">
      <c r="A50" s="306" t="s">
        <v>272</v>
      </c>
      <c r="B50" s="307" t="s">
        <v>273</v>
      </c>
      <c r="C50" s="308"/>
      <c r="D50" s="113">
        <v>2.4284296286104587</v>
      </c>
      <c r="E50" s="115">
        <v>4942</v>
      </c>
      <c r="F50" s="114">
        <v>2939</v>
      </c>
      <c r="G50" s="114">
        <v>3456</v>
      </c>
      <c r="H50" s="114">
        <v>2913</v>
      </c>
      <c r="I50" s="140">
        <v>3047</v>
      </c>
      <c r="J50" s="115">
        <v>1895</v>
      </c>
      <c r="K50" s="116">
        <v>62.192320315063995</v>
      </c>
    </row>
    <row r="51" spans="1:11" ht="14.1" customHeight="1" x14ac:dyDescent="0.2">
      <c r="A51" s="306" t="s">
        <v>274</v>
      </c>
      <c r="B51" s="307" t="s">
        <v>275</v>
      </c>
      <c r="C51" s="308"/>
      <c r="D51" s="113">
        <v>4.0416498776448853</v>
      </c>
      <c r="E51" s="115">
        <v>8225</v>
      </c>
      <c r="F51" s="114">
        <v>9045</v>
      </c>
      <c r="G51" s="114">
        <v>9869</v>
      </c>
      <c r="H51" s="114">
        <v>10267</v>
      </c>
      <c r="I51" s="140">
        <v>9241</v>
      </c>
      <c r="J51" s="115">
        <v>-1016</v>
      </c>
      <c r="K51" s="116">
        <v>-10.994481116762255</v>
      </c>
    </row>
    <row r="52" spans="1:11" ht="14.1" customHeight="1" x14ac:dyDescent="0.2">
      <c r="A52" s="306">
        <v>71</v>
      </c>
      <c r="B52" s="307" t="s">
        <v>276</v>
      </c>
      <c r="C52" s="308"/>
      <c r="D52" s="113">
        <v>12.543119121794934</v>
      </c>
      <c r="E52" s="115">
        <v>25526</v>
      </c>
      <c r="F52" s="114">
        <v>20023</v>
      </c>
      <c r="G52" s="114">
        <v>22817</v>
      </c>
      <c r="H52" s="114">
        <v>21000</v>
      </c>
      <c r="I52" s="140">
        <v>22914</v>
      </c>
      <c r="J52" s="115">
        <v>2612</v>
      </c>
      <c r="K52" s="116">
        <v>11.399144627738501</v>
      </c>
    </row>
    <row r="53" spans="1:11" ht="14.1" customHeight="1" x14ac:dyDescent="0.2">
      <c r="A53" s="306" t="s">
        <v>277</v>
      </c>
      <c r="B53" s="307" t="s">
        <v>278</v>
      </c>
      <c r="C53" s="308"/>
      <c r="D53" s="113">
        <v>5.0357237624443503</v>
      </c>
      <c r="E53" s="115">
        <v>10248</v>
      </c>
      <c r="F53" s="114">
        <v>7765</v>
      </c>
      <c r="G53" s="114">
        <v>8342</v>
      </c>
      <c r="H53" s="114">
        <v>7892</v>
      </c>
      <c r="I53" s="140">
        <v>7989</v>
      </c>
      <c r="J53" s="115">
        <v>2259</v>
      </c>
      <c r="K53" s="116">
        <v>28.276380022530979</v>
      </c>
    </row>
    <row r="54" spans="1:11" ht="14.1" customHeight="1" x14ac:dyDescent="0.2">
      <c r="A54" s="306" t="s">
        <v>279</v>
      </c>
      <c r="B54" s="307" t="s">
        <v>280</v>
      </c>
      <c r="C54" s="308"/>
      <c r="D54" s="113">
        <v>6.035694279284149</v>
      </c>
      <c r="E54" s="115">
        <v>12283</v>
      </c>
      <c r="F54" s="114">
        <v>10098</v>
      </c>
      <c r="G54" s="114">
        <v>11915</v>
      </c>
      <c r="H54" s="114">
        <v>10885</v>
      </c>
      <c r="I54" s="140">
        <v>12155</v>
      </c>
      <c r="J54" s="115">
        <v>128</v>
      </c>
      <c r="K54" s="116">
        <v>1.0530645824763472</v>
      </c>
    </row>
    <row r="55" spans="1:11" ht="14.1" customHeight="1" x14ac:dyDescent="0.2">
      <c r="A55" s="306">
        <v>72</v>
      </c>
      <c r="B55" s="307" t="s">
        <v>281</v>
      </c>
      <c r="C55" s="308"/>
      <c r="D55" s="113">
        <v>2.1709433628492527</v>
      </c>
      <c r="E55" s="115">
        <v>4418</v>
      </c>
      <c r="F55" s="114">
        <v>5141</v>
      </c>
      <c r="G55" s="114">
        <v>4445</v>
      </c>
      <c r="H55" s="114">
        <v>3648</v>
      </c>
      <c r="I55" s="140">
        <v>4474</v>
      </c>
      <c r="J55" s="115">
        <v>-56</v>
      </c>
      <c r="K55" s="116">
        <v>-1.2516763522574876</v>
      </c>
    </row>
    <row r="56" spans="1:11" ht="14.1" customHeight="1" x14ac:dyDescent="0.2">
      <c r="A56" s="306" t="s">
        <v>282</v>
      </c>
      <c r="B56" s="307" t="s">
        <v>283</v>
      </c>
      <c r="C56" s="308"/>
      <c r="D56" s="113">
        <v>0.68450070268198482</v>
      </c>
      <c r="E56" s="115">
        <v>1393</v>
      </c>
      <c r="F56" s="114">
        <v>2545</v>
      </c>
      <c r="G56" s="114">
        <v>1635</v>
      </c>
      <c r="H56" s="114">
        <v>1008</v>
      </c>
      <c r="I56" s="140">
        <v>1193</v>
      </c>
      <c r="J56" s="115">
        <v>200</v>
      </c>
      <c r="K56" s="116">
        <v>16.764459346186086</v>
      </c>
    </row>
    <row r="57" spans="1:11" ht="14.1" customHeight="1" x14ac:dyDescent="0.2">
      <c r="A57" s="306" t="s">
        <v>284</v>
      </c>
      <c r="B57" s="307" t="s">
        <v>285</v>
      </c>
      <c r="C57" s="308"/>
      <c r="D57" s="113">
        <v>1.1518087918783722</v>
      </c>
      <c r="E57" s="115">
        <v>2344</v>
      </c>
      <c r="F57" s="114">
        <v>2142</v>
      </c>
      <c r="G57" s="114">
        <v>2166</v>
      </c>
      <c r="H57" s="114">
        <v>2118</v>
      </c>
      <c r="I57" s="140">
        <v>2479</v>
      </c>
      <c r="J57" s="115">
        <v>-135</v>
      </c>
      <c r="K57" s="116">
        <v>-5.4457442517144008</v>
      </c>
    </row>
    <row r="58" spans="1:11" ht="14.1" customHeight="1" x14ac:dyDescent="0.2">
      <c r="A58" s="306">
        <v>73</v>
      </c>
      <c r="B58" s="307" t="s">
        <v>286</v>
      </c>
      <c r="C58" s="308"/>
      <c r="D58" s="113">
        <v>2.3380146039920198</v>
      </c>
      <c r="E58" s="115">
        <v>4758</v>
      </c>
      <c r="F58" s="114">
        <v>3875</v>
      </c>
      <c r="G58" s="114">
        <v>5397</v>
      </c>
      <c r="H58" s="114">
        <v>3783</v>
      </c>
      <c r="I58" s="140">
        <v>4700</v>
      </c>
      <c r="J58" s="115">
        <v>58</v>
      </c>
      <c r="K58" s="116">
        <v>1.2340425531914894</v>
      </c>
    </row>
    <row r="59" spans="1:11" ht="14.1" customHeight="1" x14ac:dyDescent="0.2">
      <c r="A59" s="306" t="s">
        <v>287</v>
      </c>
      <c r="B59" s="307" t="s">
        <v>288</v>
      </c>
      <c r="C59" s="308"/>
      <c r="D59" s="113">
        <v>1.4864426601672678</v>
      </c>
      <c r="E59" s="115">
        <v>3025</v>
      </c>
      <c r="F59" s="114">
        <v>2347</v>
      </c>
      <c r="G59" s="114">
        <v>3634</v>
      </c>
      <c r="H59" s="114">
        <v>2267</v>
      </c>
      <c r="I59" s="140">
        <v>2758</v>
      </c>
      <c r="J59" s="115">
        <v>267</v>
      </c>
      <c r="K59" s="116">
        <v>9.680928208846991</v>
      </c>
    </row>
    <row r="60" spans="1:11" ht="14.1" customHeight="1" x14ac:dyDescent="0.2">
      <c r="A60" s="306">
        <v>81</v>
      </c>
      <c r="B60" s="307" t="s">
        <v>289</v>
      </c>
      <c r="C60" s="308"/>
      <c r="D60" s="113">
        <v>7.0174835139995873</v>
      </c>
      <c r="E60" s="115">
        <v>14281</v>
      </c>
      <c r="F60" s="114">
        <v>12791</v>
      </c>
      <c r="G60" s="114">
        <v>12117</v>
      </c>
      <c r="H60" s="114">
        <v>10981</v>
      </c>
      <c r="I60" s="140">
        <v>12053</v>
      </c>
      <c r="J60" s="115">
        <v>2228</v>
      </c>
      <c r="K60" s="116">
        <v>18.485024475234383</v>
      </c>
    </row>
    <row r="61" spans="1:11" ht="14.1" customHeight="1" x14ac:dyDescent="0.2">
      <c r="A61" s="306" t="s">
        <v>290</v>
      </c>
      <c r="B61" s="307" t="s">
        <v>291</v>
      </c>
      <c r="C61" s="308"/>
      <c r="D61" s="113">
        <v>1.6952817115957268</v>
      </c>
      <c r="E61" s="115">
        <v>3450</v>
      </c>
      <c r="F61" s="114">
        <v>2038</v>
      </c>
      <c r="G61" s="114">
        <v>3516</v>
      </c>
      <c r="H61" s="114">
        <v>2448</v>
      </c>
      <c r="I61" s="140">
        <v>3567</v>
      </c>
      <c r="J61" s="115">
        <v>-117</v>
      </c>
      <c r="K61" s="116">
        <v>-3.280067283431455</v>
      </c>
    </row>
    <row r="62" spans="1:11" ht="14.1" customHeight="1" x14ac:dyDescent="0.2">
      <c r="A62" s="306" t="s">
        <v>292</v>
      </c>
      <c r="B62" s="307" t="s">
        <v>293</v>
      </c>
      <c r="C62" s="308"/>
      <c r="D62" s="113">
        <v>2.2731516515483574</v>
      </c>
      <c r="E62" s="115">
        <v>4626</v>
      </c>
      <c r="F62" s="114">
        <v>5823</v>
      </c>
      <c r="G62" s="114">
        <v>3735</v>
      </c>
      <c r="H62" s="114">
        <v>3952</v>
      </c>
      <c r="I62" s="140">
        <v>3548</v>
      </c>
      <c r="J62" s="115">
        <v>1078</v>
      </c>
      <c r="K62" s="116">
        <v>30.383314543404737</v>
      </c>
    </row>
    <row r="63" spans="1:11" ht="14.1" customHeight="1" x14ac:dyDescent="0.2">
      <c r="A63" s="306"/>
      <c r="B63" s="307" t="s">
        <v>294</v>
      </c>
      <c r="C63" s="308"/>
      <c r="D63" s="113">
        <v>2.0215620178274842</v>
      </c>
      <c r="E63" s="115">
        <v>4114</v>
      </c>
      <c r="F63" s="114">
        <v>5137</v>
      </c>
      <c r="G63" s="114">
        <v>3086</v>
      </c>
      <c r="H63" s="114">
        <v>3434</v>
      </c>
      <c r="I63" s="140">
        <v>3051</v>
      </c>
      <c r="J63" s="115">
        <v>1063</v>
      </c>
      <c r="K63" s="116">
        <v>34.841035725991475</v>
      </c>
    </row>
    <row r="64" spans="1:11" ht="14.1" customHeight="1" x14ac:dyDescent="0.2">
      <c r="A64" s="306" t="s">
        <v>295</v>
      </c>
      <c r="B64" s="307" t="s">
        <v>296</v>
      </c>
      <c r="C64" s="308"/>
      <c r="D64" s="113">
        <v>1.6053580729806491</v>
      </c>
      <c r="E64" s="115">
        <v>3267</v>
      </c>
      <c r="F64" s="114">
        <v>2814</v>
      </c>
      <c r="G64" s="114">
        <v>2998</v>
      </c>
      <c r="H64" s="114">
        <v>2647</v>
      </c>
      <c r="I64" s="140">
        <v>2678</v>
      </c>
      <c r="J64" s="115">
        <v>589</v>
      </c>
      <c r="K64" s="116">
        <v>21.994025392083646</v>
      </c>
    </row>
    <row r="65" spans="1:11" ht="14.1" customHeight="1" x14ac:dyDescent="0.2">
      <c r="A65" s="306" t="s">
        <v>297</v>
      </c>
      <c r="B65" s="307" t="s">
        <v>298</v>
      </c>
      <c r="C65" s="308"/>
      <c r="D65" s="113">
        <v>0.75624305917270251</v>
      </c>
      <c r="E65" s="115">
        <v>1539</v>
      </c>
      <c r="F65" s="114">
        <v>1057</v>
      </c>
      <c r="G65" s="114">
        <v>728</v>
      </c>
      <c r="H65" s="114">
        <v>752</v>
      </c>
      <c r="I65" s="140">
        <v>948</v>
      </c>
      <c r="J65" s="115">
        <v>591</v>
      </c>
      <c r="K65" s="116">
        <v>62.341772151898731</v>
      </c>
    </row>
    <row r="66" spans="1:11" ht="14.1" customHeight="1" x14ac:dyDescent="0.2">
      <c r="A66" s="306">
        <v>82</v>
      </c>
      <c r="B66" s="307" t="s">
        <v>299</v>
      </c>
      <c r="C66" s="308"/>
      <c r="D66" s="113">
        <v>2.1999351370475564</v>
      </c>
      <c r="E66" s="115">
        <v>4477</v>
      </c>
      <c r="F66" s="114">
        <v>4650</v>
      </c>
      <c r="G66" s="114">
        <v>4963</v>
      </c>
      <c r="H66" s="114">
        <v>4105</v>
      </c>
      <c r="I66" s="140">
        <v>4815</v>
      </c>
      <c r="J66" s="115">
        <v>-338</v>
      </c>
      <c r="K66" s="116">
        <v>-7.0197300103842162</v>
      </c>
    </row>
    <row r="67" spans="1:11" ht="14.1" customHeight="1" x14ac:dyDescent="0.2">
      <c r="A67" s="306" t="s">
        <v>300</v>
      </c>
      <c r="B67" s="307" t="s">
        <v>301</v>
      </c>
      <c r="C67" s="308"/>
      <c r="D67" s="113">
        <v>1.175395320039704</v>
      </c>
      <c r="E67" s="115">
        <v>2392</v>
      </c>
      <c r="F67" s="114">
        <v>2785</v>
      </c>
      <c r="G67" s="114">
        <v>2635</v>
      </c>
      <c r="H67" s="114">
        <v>2270</v>
      </c>
      <c r="I67" s="140">
        <v>2711</v>
      </c>
      <c r="J67" s="115">
        <v>-319</v>
      </c>
      <c r="K67" s="116">
        <v>-11.766875691626707</v>
      </c>
    </row>
    <row r="68" spans="1:11" ht="14.1" customHeight="1" x14ac:dyDescent="0.2">
      <c r="A68" s="306" t="s">
        <v>302</v>
      </c>
      <c r="B68" s="307" t="s">
        <v>303</v>
      </c>
      <c r="C68" s="308"/>
      <c r="D68" s="113">
        <v>0.71742356490717718</v>
      </c>
      <c r="E68" s="115">
        <v>1460</v>
      </c>
      <c r="F68" s="114">
        <v>1469</v>
      </c>
      <c r="G68" s="114">
        <v>1577</v>
      </c>
      <c r="H68" s="114">
        <v>1378</v>
      </c>
      <c r="I68" s="140">
        <v>1474</v>
      </c>
      <c r="J68" s="115">
        <v>-14</v>
      </c>
      <c r="K68" s="116">
        <v>-0.94979647218453189</v>
      </c>
    </row>
    <row r="69" spans="1:11" ht="14.1" customHeight="1" x14ac:dyDescent="0.2">
      <c r="A69" s="306">
        <v>83</v>
      </c>
      <c r="B69" s="307" t="s">
        <v>304</v>
      </c>
      <c r="C69" s="308"/>
      <c r="D69" s="113">
        <v>3.692274429255157</v>
      </c>
      <c r="E69" s="115">
        <v>7514</v>
      </c>
      <c r="F69" s="114">
        <v>6934</v>
      </c>
      <c r="G69" s="114">
        <v>11104</v>
      </c>
      <c r="H69" s="114">
        <v>6791</v>
      </c>
      <c r="I69" s="140">
        <v>8490</v>
      </c>
      <c r="J69" s="115">
        <v>-976</v>
      </c>
      <c r="K69" s="116">
        <v>-11.495877502944641</v>
      </c>
    </row>
    <row r="70" spans="1:11" ht="14.1" customHeight="1" x14ac:dyDescent="0.2">
      <c r="A70" s="306" t="s">
        <v>305</v>
      </c>
      <c r="B70" s="307" t="s">
        <v>306</v>
      </c>
      <c r="C70" s="308"/>
      <c r="D70" s="113">
        <v>3.2239835680520477</v>
      </c>
      <c r="E70" s="115">
        <v>6561</v>
      </c>
      <c r="F70" s="114">
        <v>5127</v>
      </c>
      <c r="G70" s="114">
        <v>9013</v>
      </c>
      <c r="H70" s="114">
        <v>4882</v>
      </c>
      <c r="I70" s="140">
        <v>6604</v>
      </c>
      <c r="J70" s="115">
        <v>-43</v>
      </c>
      <c r="K70" s="116">
        <v>-0.65112053301029682</v>
      </c>
    </row>
    <row r="71" spans="1:11" ht="14.1" customHeight="1" x14ac:dyDescent="0.2">
      <c r="A71" s="306"/>
      <c r="B71" s="307" t="s">
        <v>307</v>
      </c>
      <c r="C71" s="308"/>
      <c r="D71" s="113">
        <v>1.9449058013031557</v>
      </c>
      <c r="E71" s="115">
        <v>3958</v>
      </c>
      <c r="F71" s="114">
        <v>3035</v>
      </c>
      <c r="G71" s="114">
        <v>6333</v>
      </c>
      <c r="H71" s="114">
        <v>2763</v>
      </c>
      <c r="I71" s="140">
        <v>4240</v>
      </c>
      <c r="J71" s="115">
        <v>-282</v>
      </c>
      <c r="K71" s="116">
        <v>-6.6509433962264151</v>
      </c>
    </row>
    <row r="72" spans="1:11" ht="14.1" customHeight="1" x14ac:dyDescent="0.2">
      <c r="A72" s="306">
        <v>84</v>
      </c>
      <c r="B72" s="307" t="s">
        <v>308</v>
      </c>
      <c r="C72" s="308"/>
      <c r="D72" s="113">
        <v>2.3552131141096577</v>
      </c>
      <c r="E72" s="115">
        <v>4793</v>
      </c>
      <c r="F72" s="114">
        <v>3763</v>
      </c>
      <c r="G72" s="114">
        <v>5724</v>
      </c>
      <c r="H72" s="114">
        <v>3734</v>
      </c>
      <c r="I72" s="140">
        <v>4509</v>
      </c>
      <c r="J72" s="115">
        <v>284</v>
      </c>
      <c r="K72" s="116">
        <v>6.2985140829452204</v>
      </c>
    </row>
    <row r="73" spans="1:11" ht="14.1" customHeight="1" x14ac:dyDescent="0.2">
      <c r="A73" s="306" t="s">
        <v>309</v>
      </c>
      <c r="B73" s="307" t="s">
        <v>310</v>
      </c>
      <c r="C73" s="308"/>
      <c r="D73" s="113">
        <v>0.79260562342142249</v>
      </c>
      <c r="E73" s="115">
        <v>1613</v>
      </c>
      <c r="F73" s="114">
        <v>804</v>
      </c>
      <c r="G73" s="114">
        <v>2570</v>
      </c>
      <c r="H73" s="114">
        <v>871</v>
      </c>
      <c r="I73" s="140">
        <v>1615</v>
      </c>
      <c r="J73" s="115">
        <v>-2</v>
      </c>
      <c r="K73" s="116">
        <v>-0.1238390092879257</v>
      </c>
    </row>
    <row r="74" spans="1:11" ht="14.1" customHeight="1" x14ac:dyDescent="0.2">
      <c r="A74" s="306" t="s">
        <v>311</v>
      </c>
      <c r="B74" s="307" t="s">
        <v>312</v>
      </c>
      <c r="C74" s="308"/>
      <c r="D74" s="113">
        <v>0.20048548937132074</v>
      </c>
      <c r="E74" s="115">
        <v>408</v>
      </c>
      <c r="F74" s="114">
        <v>337</v>
      </c>
      <c r="G74" s="114">
        <v>506</v>
      </c>
      <c r="H74" s="114">
        <v>284</v>
      </c>
      <c r="I74" s="140">
        <v>320</v>
      </c>
      <c r="J74" s="115">
        <v>88</v>
      </c>
      <c r="K74" s="116">
        <v>27.5</v>
      </c>
    </row>
    <row r="75" spans="1:11" ht="14.1" customHeight="1" x14ac:dyDescent="0.2">
      <c r="A75" s="306" t="s">
        <v>313</v>
      </c>
      <c r="B75" s="307" t="s">
        <v>314</v>
      </c>
      <c r="C75" s="308"/>
      <c r="D75" s="113">
        <v>0.74788949711556418</v>
      </c>
      <c r="E75" s="115">
        <v>1522</v>
      </c>
      <c r="F75" s="114">
        <v>1637</v>
      </c>
      <c r="G75" s="114">
        <v>1524</v>
      </c>
      <c r="H75" s="114">
        <v>1617</v>
      </c>
      <c r="I75" s="140">
        <v>1621</v>
      </c>
      <c r="J75" s="115">
        <v>-99</v>
      </c>
      <c r="K75" s="116">
        <v>-6.1073411474398522</v>
      </c>
    </row>
    <row r="76" spans="1:11" ht="14.1" customHeight="1" x14ac:dyDescent="0.2">
      <c r="A76" s="306">
        <v>91</v>
      </c>
      <c r="B76" s="307" t="s">
        <v>315</v>
      </c>
      <c r="C76" s="308"/>
      <c r="D76" s="113">
        <v>1.5400037345336255</v>
      </c>
      <c r="E76" s="115">
        <v>3134</v>
      </c>
      <c r="F76" s="114">
        <v>3240</v>
      </c>
      <c r="G76" s="114">
        <v>3428</v>
      </c>
      <c r="H76" s="114">
        <v>3173</v>
      </c>
      <c r="I76" s="140">
        <v>3002</v>
      </c>
      <c r="J76" s="115">
        <v>132</v>
      </c>
      <c r="K76" s="116">
        <v>4.397068620919387</v>
      </c>
    </row>
    <row r="77" spans="1:11" ht="14.1" customHeight="1" x14ac:dyDescent="0.2">
      <c r="A77" s="306">
        <v>92</v>
      </c>
      <c r="B77" s="307" t="s">
        <v>316</v>
      </c>
      <c r="C77" s="308"/>
      <c r="D77" s="113">
        <v>5.3620040686761081</v>
      </c>
      <c r="E77" s="115">
        <v>10912</v>
      </c>
      <c r="F77" s="114">
        <v>9932</v>
      </c>
      <c r="G77" s="114">
        <v>10612</v>
      </c>
      <c r="H77" s="114">
        <v>9818</v>
      </c>
      <c r="I77" s="140">
        <v>10653</v>
      </c>
      <c r="J77" s="115">
        <v>259</v>
      </c>
      <c r="K77" s="116">
        <v>2.431240026283676</v>
      </c>
    </row>
    <row r="78" spans="1:11" ht="14.1" customHeight="1" x14ac:dyDescent="0.2">
      <c r="A78" s="306">
        <v>93</v>
      </c>
      <c r="B78" s="307" t="s">
        <v>317</v>
      </c>
      <c r="C78" s="308"/>
      <c r="D78" s="113">
        <v>0.17739034721334998</v>
      </c>
      <c r="E78" s="115">
        <v>361</v>
      </c>
      <c r="F78" s="114">
        <v>323</v>
      </c>
      <c r="G78" s="114">
        <v>376</v>
      </c>
      <c r="H78" s="114">
        <v>342</v>
      </c>
      <c r="I78" s="140">
        <v>332</v>
      </c>
      <c r="J78" s="115">
        <v>29</v>
      </c>
      <c r="K78" s="116">
        <v>8.7349397590361448</v>
      </c>
    </row>
    <row r="79" spans="1:11" ht="14.1" customHeight="1" x14ac:dyDescent="0.2">
      <c r="A79" s="306">
        <v>94</v>
      </c>
      <c r="B79" s="307" t="s">
        <v>318</v>
      </c>
      <c r="C79" s="308"/>
      <c r="D79" s="113">
        <v>14.194176093088165</v>
      </c>
      <c r="E79" s="115">
        <v>28886</v>
      </c>
      <c r="F79" s="114">
        <v>34450</v>
      </c>
      <c r="G79" s="114">
        <v>32829</v>
      </c>
      <c r="H79" s="114">
        <v>36166</v>
      </c>
      <c r="I79" s="140">
        <v>33222</v>
      </c>
      <c r="J79" s="115">
        <v>-4336</v>
      </c>
      <c r="K79" s="116">
        <v>-13.051592318343266</v>
      </c>
    </row>
    <row r="80" spans="1:11" ht="14.1" customHeight="1" x14ac:dyDescent="0.2">
      <c r="A80" s="306" t="s">
        <v>319</v>
      </c>
      <c r="B80" s="307" t="s">
        <v>320</v>
      </c>
      <c r="C80" s="308"/>
      <c r="D80" s="113">
        <v>9.8277200672216049E-3</v>
      </c>
      <c r="E80" s="115">
        <v>20</v>
      </c>
      <c r="F80" s="114">
        <v>20</v>
      </c>
      <c r="G80" s="114">
        <v>29</v>
      </c>
      <c r="H80" s="114">
        <v>9</v>
      </c>
      <c r="I80" s="140">
        <v>16</v>
      </c>
      <c r="J80" s="115">
        <v>4</v>
      </c>
      <c r="K80" s="116">
        <v>25</v>
      </c>
    </row>
    <row r="81" spans="1:11" ht="14.1" customHeight="1" x14ac:dyDescent="0.2">
      <c r="A81" s="310" t="s">
        <v>321</v>
      </c>
      <c r="B81" s="311" t="s">
        <v>333</v>
      </c>
      <c r="C81" s="312"/>
      <c r="D81" s="125">
        <v>0.1995027173645986</v>
      </c>
      <c r="E81" s="143">
        <v>406</v>
      </c>
      <c r="F81" s="144">
        <v>491</v>
      </c>
      <c r="G81" s="144">
        <v>439</v>
      </c>
      <c r="H81" s="144">
        <v>199</v>
      </c>
      <c r="I81" s="145">
        <v>279</v>
      </c>
      <c r="J81" s="143">
        <v>127</v>
      </c>
      <c r="K81" s="146">
        <v>45.519713261648747</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364</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365</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35.1" customHeight="1" x14ac:dyDescent="0.2">
      <c r="A6" s="634" t="s">
        <v>520</v>
      </c>
      <c r="B6" s="634"/>
      <c r="C6" s="634"/>
      <c r="D6" s="634"/>
      <c r="E6" s="634"/>
      <c r="F6" s="634"/>
      <c r="G6" s="634"/>
      <c r="H6" s="634"/>
      <c r="I6" s="634"/>
      <c r="J6" s="634"/>
    </row>
    <row r="7" spans="1:15" s="91" customFormat="1" ht="24.95" customHeight="1" x14ac:dyDescent="0.2">
      <c r="A7" s="588" t="s">
        <v>213</v>
      </c>
      <c r="B7" s="589"/>
      <c r="C7" s="582" t="s">
        <v>94</v>
      </c>
      <c r="D7" s="658" t="s">
        <v>367</v>
      </c>
      <c r="E7" s="661"/>
      <c r="F7" s="661"/>
      <c r="G7" s="661"/>
      <c r="H7" s="662"/>
      <c r="I7" s="588" t="s">
        <v>359</v>
      </c>
      <c r="J7" s="589"/>
      <c r="K7" s="96"/>
      <c r="L7" s="96"/>
      <c r="M7" s="96"/>
      <c r="N7" s="96"/>
      <c r="O7" s="96"/>
    </row>
    <row r="8" spans="1:15" ht="21.75" customHeight="1" x14ac:dyDescent="0.2">
      <c r="A8" s="616"/>
      <c r="B8" s="617"/>
      <c r="C8" s="583"/>
      <c r="D8" s="592" t="s">
        <v>335</v>
      </c>
      <c r="E8" s="592" t="s">
        <v>337</v>
      </c>
      <c r="F8" s="592" t="s">
        <v>338</v>
      </c>
      <c r="G8" s="592" t="s">
        <v>339</v>
      </c>
      <c r="H8" s="592" t="s">
        <v>340</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204891</v>
      </c>
      <c r="E11" s="114">
        <v>184743</v>
      </c>
      <c r="F11" s="114">
        <v>190588</v>
      </c>
      <c r="G11" s="114">
        <v>177361</v>
      </c>
      <c r="H11" s="140">
        <v>192432</v>
      </c>
      <c r="I11" s="115">
        <v>12459</v>
      </c>
      <c r="J11" s="116">
        <v>6.4744948865053633</v>
      </c>
    </row>
    <row r="12" spans="1:15" s="110" customFormat="1" ht="24.95" customHeight="1" x14ac:dyDescent="0.2">
      <c r="A12" s="193" t="s">
        <v>132</v>
      </c>
      <c r="B12" s="194" t="s">
        <v>133</v>
      </c>
      <c r="C12" s="113">
        <v>3.1724185054492392E-2</v>
      </c>
      <c r="D12" s="115">
        <v>65</v>
      </c>
      <c r="E12" s="114">
        <v>83</v>
      </c>
      <c r="F12" s="114">
        <v>50</v>
      </c>
      <c r="G12" s="114">
        <v>58</v>
      </c>
      <c r="H12" s="140">
        <v>75</v>
      </c>
      <c r="I12" s="115">
        <v>-10</v>
      </c>
      <c r="J12" s="116">
        <v>-13.333333333333334</v>
      </c>
    </row>
    <row r="13" spans="1:15" s="110" customFormat="1" ht="24.95" customHeight="1" x14ac:dyDescent="0.2">
      <c r="A13" s="193" t="s">
        <v>134</v>
      </c>
      <c r="B13" s="199" t="s">
        <v>214</v>
      </c>
      <c r="C13" s="113">
        <v>1.0732535836127501</v>
      </c>
      <c r="D13" s="115">
        <v>2199</v>
      </c>
      <c r="E13" s="114">
        <v>683</v>
      </c>
      <c r="F13" s="114">
        <v>1125</v>
      </c>
      <c r="G13" s="114">
        <v>880</v>
      </c>
      <c r="H13" s="140">
        <v>1046</v>
      </c>
      <c r="I13" s="115">
        <v>1153</v>
      </c>
      <c r="J13" s="116">
        <v>110.22944550669216</v>
      </c>
    </row>
    <row r="14" spans="1:15" s="287" customFormat="1" ht="24.95" customHeight="1" x14ac:dyDescent="0.2">
      <c r="A14" s="193" t="s">
        <v>215</v>
      </c>
      <c r="B14" s="199" t="s">
        <v>137</v>
      </c>
      <c r="C14" s="113">
        <v>6.3077441176039946</v>
      </c>
      <c r="D14" s="115">
        <v>12924</v>
      </c>
      <c r="E14" s="114">
        <v>8369</v>
      </c>
      <c r="F14" s="114">
        <v>6561</v>
      </c>
      <c r="G14" s="114">
        <v>5661</v>
      </c>
      <c r="H14" s="140">
        <v>7008</v>
      </c>
      <c r="I14" s="115">
        <v>5916</v>
      </c>
      <c r="J14" s="116">
        <v>84.417808219178085</v>
      </c>
      <c r="K14" s="110"/>
      <c r="L14" s="110"/>
      <c r="M14" s="110"/>
      <c r="N14" s="110"/>
      <c r="O14" s="110"/>
    </row>
    <row r="15" spans="1:15" s="110" customFormat="1" ht="24.95" customHeight="1" x14ac:dyDescent="0.2">
      <c r="A15" s="193" t="s">
        <v>216</v>
      </c>
      <c r="B15" s="199" t="s">
        <v>217</v>
      </c>
      <c r="C15" s="113">
        <v>1.4197792972848979</v>
      </c>
      <c r="D15" s="115">
        <v>2909</v>
      </c>
      <c r="E15" s="114">
        <v>2177</v>
      </c>
      <c r="F15" s="114">
        <v>2627</v>
      </c>
      <c r="G15" s="114">
        <v>2432</v>
      </c>
      <c r="H15" s="140">
        <v>2131</v>
      </c>
      <c r="I15" s="115">
        <v>778</v>
      </c>
      <c r="J15" s="116">
        <v>36.508681370248709</v>
      </c>
    </row>
    <row r="16" spans="1:15" s="287" customFormat="1" ht="24.95" customHeight="1" x14ac:dyDescent="0.2">
      <c r="A16" s="193" t="s">
        <v>218</v>
      </c>
      <c r="B16" s="199" t="s">
        <v>141</v>
      </c>
      <c r="C16" s="113">
        <v>4.6087919918395635</v>
      </c>
      <c r="D16" s="115">
        <v>9443</v>
      </c>
      <c r="E16" s="114">
        <v>5745</v>
      </c>
      <c r="F16" s="114">
        <v>3420</v>
      </c>
      <c r="G16" s="114">
        <v>2788</v>
      </c>
      <c r="H16" s="140">
        <v>4381</v>
      </c>
      <c r="I16" s="115">
        <v>5062</v>
      </c>
      <c r="J16" s="116">
        <v>115.54439625656242</v>
      </c>
      <c r="K16" s="110"/>
      <c r="L16" s="110"/>
      <c r="M16" s="110"/>
      <c r="N16" s="110"/>
      <c r="O16" s="110"/>
    </row>
    <row r="17" spans="1:15" s="110" customFormat="1" ht="24.95" customHeight="1" x14ac:dyDescent="0.2">
      <c r="A17" s="193" t="s">
        <v>142</v>
      </c>
      <c r="B17" s="199" t="s">
        <v>220</v>
      </c>
      <c r="C17" s="113">
        <v>0.27917282847953301</v>
      </c>
      <c r="D17" s="115">
        <v>572</v>
      </c>
      <c r="E17" s="114">
        <v>447</v>
      </c>
      <c r="F17" s="114">
        <v>514</v>
      </c>
      <c r="G17" s="114">
        <v>441</v>
      </c>
      <c r="H17" s="140">
        <v>496</v>
      </c>
      <c r="I17" s="115">
        <v>76</v>
      </c>
      <c r="J17" s="116">
        <v>15.32258064516129</v>
      </c>
    </row>
    <row r="18" spans="1:15" s="287" customFormat="1" ht="24.95" customHeight="1" x14ac:dyDescent="0.2">
      <c r="A18" s="201" t="s">
        <v>144</v>
      </c>
      <c r="B18" s="202" t="s">
        <v>145</v>
      </c>
      <c r="C18" s="113">
        <v>4.1724624312439298</v>
      </c>
      <c r="D18" s="115">
        <v>8549</v>
      </c>
      <c r="E18" s="114">
        <v>8402</v>
      </c>
      <c r="F18" s="114">
        <v>8358</v>
      </c>
      <c r="G18" s="114">
        <v>7718</v>
      </c>
      <c r="H18" s="140">
        <v>8206</v>
      </c>
      <c r="I18" s="115">
        <v>343</v>
      </c>
      <c r="J18" s="116">
        <v>4.1798683889836701</v>
      </c>
      <c r="K18" s="110"/>
      <c r="L18" s="110"/>
      <c r="M18" s="110"/>
      <c r="N18" s="110"/>
      <c r="O18" s="110"/>
    </row>
    <row r="19" spans="1:15" s="110" customFormat="1" ht="24.95" customHeight="1" x14ac:dyDescent="0.2">
      <c r="A19" s="193" t="s">
        <v>146</v>
      </c>
      <c r="B19" s="199" t="s">
        <v>147</v>
      </c>
      <c r="C19" s="113">
        <v>8.7641721695926122</v>
      </c>
      <c r="D19" s="115">
        <v>17957</v>
      </c>
      <c r="E19" s="114">
        <v>16203</v>
      </c>
      <c r="F19" s="114">
        <v>17664</v>
      </c>
      <c r="G19" s="114">
        <v>15478</v>
      </c>
      <c r="H19" s="140">
        <v>17790</v>
      </c>
      <c r="I19" s="115">
        <v>167</v>
      </c>
      <c r="J19" s="116">
        <v>0.93872962338392352</v>
      </c>
    </row>
    <row r="20" spans="1:15" s="287" customFormat="1" ht="24.95" customHeight="1" x14ac:dyDescent="0.2">
      <c r="A20" s="193" t="s">
        <v>148</v>
      </c>
      <c r="B20" s="199" t="s">
        <v>149</v>
      </c>
      <c r="C20" s="113">
        <v>4.9636148000644242</v>
      </c>
      <c r="D20" s="115">
        <v>10170</v>
      </c>
      <c r="E20" s="114">
        <v>10360</v>
      </c>
      <c r="F20" s="114">
        <v>8887</v>
      </c>
      <c r="G20" s="114">
        <v>7801</v>
      </c>
      <c r="H20" s="140">
        <v>9885</v>
      </c>
      <c r="I20" s="115">
        <v>285</v>
      </c>
      <c r="J20" s="116">
        <v>2.8831562974203337</v>
      </c>
      <c r="K20" s="110"/>
      <c r="L20" s="110"/>
      <c r="M20" s="110"/>
      <c r="N20" s="110"/>
      <c r="O20" s="110"/>
    </row>
    <row r="21" spans="1:15" s="110" customFormat="1" ht="24.95" customHeight="1" x14ac:dyDescent="0.2">
      <c r="A21" s="201" t="s">
        <v>150</v>
      </c>
      <c r="B21" s="202" t="s">
        <v>151</v>
      </c>
      <c r="C21" s="113">
        <v>8.7246389543708602</v>
      </c>
      <c r="D21" s="115">
        <v>17876</v>
      </c>
      <c r="E21" s="114">
        <v>14886</v>
      </c>
      <c r="F21" s="114">
        <v>15925</v>
      </c>
      <c r="G21" s="114">
        <v>14215</v>
      </c>
      <c r="H21" s="140">
        <v>15404</v>
      </c>
      <c r="I21" s="115">
        <v>2472</v>
      </c>
      <c r="J21" s="116">
        <v>16.047779797455206</v>
      </c>
    </row>
    <row r="22" spans="1:15" s="110" customFormat="1" ht="24.95" customHeight="1" x14ac:dyDescent="0.2">
      <c r="A22" s="201" t="s">
        <v>152</v>
      </c>
      <c r="B22" s="199" t="s">
        <v>153</v>
      </c>
      <c r="C22" s="113">
        <v>18.944707185771946</v>
      </c>
      <c r="D22" s="115">
        <v>38816</v>
      </c>
      <c r="E22" s="114">
        <v>42784</v>
      </c>
      <c r="F22" s="114">
        <v>41813</v>
      </c>
      <c r="G22" s="114">
        <v>43449</v>
      </c>
      <c r="H22" s="140">
        <v>40346</v>
      </c>
      <c r="I22" s="115">
        <v>-1530</v>
      </c>
      <c r="J22" s="116">
        <v>-3.7921974916968226</v>
      </c>
    </row>
    <row r="23" spans="1:15" s="110" customFormat="1" ht="24.95" customHeight="1" x14ac:dyDescent="0.2">
      <c r="A23" s="193" t="s">
        <v>154</v>
      </c>
      <c r="B23" s="199" t="s">
        <v>155</v>
      </c>
      <c r="C23" s="113">
        <v>1.115227120761771</v>
      </c>
      <c r="D23" s="115">
        <v>2285</v>
      </c>
      <c r="E23" s="114">
        <v>1747</v>
      </c>
      <c r="F23" s="114">
        <v>1926</v>
      </c>
      <c r="G23" s="114">
        <v>1563</v>
      </c>
      <c r="H23" s="140">
        <v>2042</v>
      </c>
      <c r="I23" s="115">
        <v>243</v>
      </c>
      <c r="J23" s="116">
        <v>11.900097943192948</v>
      </c>
    </row>
    <row r="24" spans="1:15" s="110" customFormat="1" ht="24.95" customHeight="1" x14ac:dyDescent="0.2">
      <c r="A24" s="193" t="s">
        <v>156</v>
      </c>
      <c r="B24" s="199" t="s">
        <v>221</v>
      </c>
      <c r="C24" s="113">
        <v>8.052574295601076</v>
      </c>
      <c r="D24" s="115">
        <v>16499</v>
      </c>
      <c r="E24" s="114">
        <v>14919</v>
      </c>
      <c r="F24" s="114">
        <v>15796</v>
      </c>
      <c r="G24" s="114">
        <v>14376</v>
      </c>
      <c r="H24" s="140">
        <v>16314</v>
      </c>
      <c r="I24" s="115">
        <v>185</v>
      </c>
      <c r="J24" s="116">
        <v>1.1339953414245434</v>
      </c>
    </row>
    <row r="25" spans="1:15" s="110" customFormat="1" ht="24.95" customHeight="1" x14ac:dyDescent="0.2">
      <c r="A25" s="193" t="s">
        <v>222</v>
      </c>
      <c r="B25" s="204" t="s">
        <v>159</v>
      </c>
      <c r="C25" s="113">
        <v>9.4513668243114637</v>
      </c>
      <c r="D25" s="115">
        <v>19365</v>
      </c>
      <c r="E25" s="114">
        <v>16399</v>
      </c>
      <c r="F25" s="114">
        <v>17151</v>
      </c>
      <c r="G25" s="114">
        <v>16182</v>
      </c>
      <c r="H25" s="140">
        <v>17177</v>
      </c>
      <c r="I25" s="115">
        <v>2188</v>
      </c>
      <c r="J25" s="116">
        <v>12.737963555917798</v>
      </c>
    </row>
    <row r="26" spans="1:15" s="110" customFormat="1" ht="24.95" customHeight="1" x14ac:dyDescent="0.2">
      <c r="A26" s="201">
        <v>782.78300000000002</v>
      </c>
      <c r="B26" s="203" t="s">
        <v>160</v>
      </c>
      <c r="C26" s="113">
        <v>5.8645816556120085</v>
      </c>
      <c r="D26" s="115">
        <v>12016</v>
      </c>
      <c r="E26" s="114">
        <v>11508</v>
      </c>
      <c r="F26" s="114">
        <v>11228</v>
      </c>
      <c r="G26" s="114">
        <v>10469</v>
      </c>
      <c r="H26" s="140">
        <v>10771</v>
      </c>
      <c r="I26" s="115">
        <v>1245</v>
      </c>
      <c r="J26" s="116">
        <v>11.55881533748027</v>
      </c>
    </row>
    <row r="27" spans="1:15" s="110" customFormat="1" ht="24.95" customHeight="1" x14ac:dyDescent="0.2">
      <c r="A27" s="193" t="s">
        <v>161</v>
      </c>
      <c r="B27" s="199" t="s">
        <v>162</v>
      </c>
      <c r="C27" s="113">
        <v>1.7028566408480608</v>
      </c>
      <c r="D27" s="115">
        <v>3489</v>
      </c>
      <c r="E27" s="114">
        <v>2531</v>
      </c>
      <c r="F27" s="114">
        <v>3322</v>
      </c>
      <c r="G27" s="114">
        <v>2884</v>
      </c>
      <c r="H27" s="140">
        <v>3834</v>
      </c>
      <c r="I27" s="115">
        <v>-345</v>
      </c>
      <c r="J27" s="116">
        <v>-8.9984350547730827</v>
      </c>
    </row>
    <row r="28" spans="1:15" s="110" customFormat="1" ht="24.95" customHeight="1" x14ac:dyDescent="0.2">
      <c r="A28" s="193" t="s">
        <v>163</v>
      </c>
      <c r="B28" s="199" t="s">
        <v>164</v>
      </c>
      <c r="C28" s="113">
        <v>3.5345622794559057</v>
      </c>
      <c r="D28" s="115">
        <v>7242</v>
      </c>
      <c r="E28" s="114">
        <v>5742</v>
      </c>
      <c r="F28" s="114">
        <v>8430</v>
      </c>
      <c r="G28" s="114">
        <v>6880</v>
      </c>
      <c r="H28" s="140">
        <v>7652</v>
      </c>
      <c r="I28" s="115">
        <v>-410</v>
      </c>
      <c r="J28" s="116">
        <v>-5.3580763199163615</v>
      </c>
    </row>
    <row r="29" spans="1:15" s="110" customFormat="1" ht="24.95" customHeight="1" x14ac:dyDescent="0.2">
      <c r="A29" s="193">
        <v>86</v>
      </c>
      <c r="B29" s="199" t="s">
        <v>165</v>
      </c>
      <c r="C29" s="113">
        <v>4.9836254398680273</v>
      </c>
      <c r="D29" s="115">
        <v>10211</v>
      </c>
      <c r="E29" s="114">
        <v>7675</v>
      </c>
      <c r="F29" s="114">
        <v>7432</v>
      </c>
      <c r="G29" s="114">
        <v>7542</v>
      </c>
      <c r="H29" s="140">
        <v>8756</v>
      </c>
      <c r="I29" s="115">
        <v>1455</v>
      </c>
      <c r="J29" s="116">
        <v>16.617176793056188</v>
      </c>
    </row>
    <row r="30" spans="1:15" s="110" customFormat="1" ht="24.95" customHeight="1" x14ac:dyDescent="0.2">
      <c r="A30" s="193">
        <v>87.88</v>
      </c>
      <c r="B30" s="204" t="s">
        <v>166</v>
      </c>
      <c r="C30" s="113">
        <v>5.5966343079979115</v>
      </c>
      <c r="D30" s="115">
        <v>11467</v>
      </c>
      <c r="E30" s="114">
        <v>10019</v>
      </c>
      <c r="F30" s="114">
        <v>12511</v>
      </c>
      <c r="G30" s="114">
        <v>10241</v>
      </c>
      <c r="H30" s="140">
        <v>11682</v>
      </c>
      <c r="I30" s="115">
        <v>-215</v>
      </c>
      <c r="J30" s="116">
        <v>-1.8404382811162472</v>
      </c>
    </row>
    <row r="31" spans="1:15" s="110" customFormat="1" ht="24.95" customHeight="1" x14ac:dyDescent="0.2">
      <c r="A31" s="193" t="s">
        <v>167</v>
      </c>
      <c r="B31" s="199" t="s">
        <v>168</v>
      </c>
      <c r="C31" s="113">
        <v>6.715277879457858</v>
      </c>
      <c r="D31" s="115">
        <v>13759</v>
      </c>
      <c r="E31" s="114">
        <v>12432</v>
      </c>
      <c r="F31" s="114">
        <v>12403</v>
      </c>
      <c r="G31" s="114">
        <v>11962</v>
      </c>
      <c r="H31" s="140">
        <v>14443</v>
      </c>
      <c r="I31" s="115">
        <v>-684</v>
      </c>
      <c r="J31" s="116">
        <v>-4.7358582012047359</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3.1724185054492392E-2</v>
      </c>
      <c r="D34" s="115">
        <v>65</v>
      </c>
      <c r="E34" s="114">
        <v>83</v>
      </c>
      <c r="F34" s="114">
        <v>50</v>
      </c>
      <c r="G34" s="114">
        <v>58</v>
      </c>
      <c r="H34" s="140">
        <v>75</v>
      </c>
      <c r="I34" s="115">
        <v>-10</v>
      </c>
      <c r="J34" s="116">
        <v>-13.333333333333334</v>
      </c>
    </row>
    <row r="35" spans="1:10" s="110" customFormat="1" ht="24.95" customHeight="1" x14ac:dyDescent="0.2">
      <c r="A35" s="292" t="s">
        <v>171</v>
      </c>
      <c r="B35" s="293" t="s">
        <v>172</v>
      </c>
      <c r="C35" s="113">
        <v>11.553460132460675</v>
      </c>
      <c r="D35" s="115">
        <v>23672</v>
      </c>
      <c r="E35" s="114">
        <v>17454</v>
      </c>
      <c r="F35" s="114">
        <v>16044</v>
      </c>
      <c r="G35" s="114">
        <v>14259</v>
      </c>
      <c r="H35" s="140">
        <v>16260</v>
      </c>
      <c r="I35" s="115">
        <v>7412</v>
      </c>
      <c r="J35" s="116">
        <v>45.584255842558427</v>
      </c>
    </row>
    <row r="36" spans="1:10" s="110" customFormat="1" ht="24.95" customHeight="1" x14ac:dyDescent="0.2">
      <c r="A36" s="294" t="s">
        <v>173</v>
      </c>
      <c r="B36" s="295" t="s">
        <v>174</v>
      </c>
      <c r="C36" s="125">
        <v>88.413839553713927</v>
      </c>
      <c r="D36" s="143">
        <v>181152</v>
      </c>
      <c r="E36" s="144">
        <v>167205</v>
      </c>
      <c r="F36" s="144">
        <v>174488</v>
      </c>
      <c r="G36" s="144">
        <v>163042</v>
      </c>
      <c r="H36" s="145">
        <v>176096</v>
      </c>
      <c r="I36" s="143">
        <v>5056</v>
      </c>
      <c r="J36" s="146">
        <v>2.8711611848082863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368</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35.1" customHeight="1" x14ac:dyDescent="0.2">
      <c r="A6" s="634" t="s">
        <v>520</v>
      </c>
      <c r="B6" s="634"/>
      <c r="C6" s="634"/>
      <c r="D6" s="634"/>
      <c r="E6" s="634"/>
      <c r="F6" s="634"/>
      <c r="G6" s="634"/>
      <c r="H6" s="634"/>
      <c r="I6" s="634"/>
      <c r="J6" s="634"/>
      <c r="K6" s="634"/>
    </row>
    <row r="7" spans="1:17" s="91" customFormat="1" ht="24.95" customHeight="1" x14ac:dyDescent="0.2">
      <c r="A7" s="588" t="s">
        <v>332</v>
      </c>
      <c r="B7" s="577"/>
      <c r="C7" s="577"/>
      <c r="D7" s="582" t="s">
        <v>94</v>
      </c>
      <c r="E7" s="648" t="s">
        <v>370</v>
      </c>
      <c r="F7" s="649"/>
      <c r="G7" s="649"/>
      <c r="H7" s="649"/>
      <c r="I7" s="650"/>
      <c r="J7" s="588" t="s">
        <v>359</v>
      </c>
      <c r="K7" s="589"/>
      <c r="L7" s="96"/>
      <c r="M7" s="96"/>
      <c r="N7" s="96"/>
      <c r="O7" s="96"/>
      <c r="Q7" s="407"/>
    </row>
    <row r="8" spans="1:17" ht="21.75" customHeight="1" x14ac:dyDescent="0.2">
      <c r="A8" s="578"/>
      <c r="B8" s="579"/>
      <c r="C8" s="579"/>
      <c r="D8" s="583"/>
      <c r="E8" s="592" t="s">
        <v>335</v>
      </c>
      <c r="F8" s="592" t="s">
        <v>337</v>
      </c>
      <c r="G8" s="592" t="s">
        <v>338</v>
      </c>
      <c r="H8" s="592" t="s">
        <v>339</v>
      </c>
      <c r="I8" s="592" t="s">
        <v>340</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204891</v>
      </c>
      <c r="F11" s="264">
        <v>184743</v>
      </c>
      <c r="G11" s="264">
        <v>190588</v>
      </c>
      <c r="H11" s="264">
        <v>177361</v>
      </c>
      <c r="I11" s="265">
        <v>192432</v>
      </c>
      <c r="J11" s="263">
        <v>12459</v>
      </c>
      <c r="K11" s="266">
        <v>6.4744948865053633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17.339463422014632</v>
      </c>
      <c r="E13" s="115">
        <v>35527</v>
      </c>
      <c r="F13" s="114">
        <v>33310</v>
      </c>
      <c r="G13" s="114">
        <v>34149</v>
      </c>
      <c r="H13" s="114">
        <v>30495</v>
      </c>
      <c r="I13" s="140">
        <v>32358</v>
      </c>
      <c r="J13" s="115">
        <v>3169</v>
      </c>
      <c r="K13" s="116">
        <v>9.7935595525063359</v>
      </c>
    </row>
    <row r="14" spans="1:17" ht="15.95" customHeight="1" x14ac:dyDescent="0.2">
      <c r="A14" s="306" t="s">
        <v>230</v>
      </c>
      <c r="B14" s="307"/>
      <c r="C14" s="308"/>
      <c r="D14" s="113">
        <v>44.118580123089835</v>
      </c>
      <c r="E14" s="115">
        <v>90395</v>
      </c>
      <c r="F14" s="114">
        <v>77679</v>
      </c>
      <c r="G14" s="114">
        <v>82795</v>
      </c>
      <c r="H14" s="114">
        <v>73430</v>
      </c>
      <c r="I14" s="140">
        <v>85588</v>
      </c>
      <c r="J14" s="115">
        <v>4807</v>
      </c>
      <c r="K14" s="116">
        <v>5.6164415572276489</v>
      </c>
    </row>
    <row r="15" spans="1:17" ht="15.95" customHeight="1" x14ac:dyDescent="0.2">
      <c r="A15" s="306" t="s">
        <v>231</v>
      </c>
      <c r="B15" s="307"/>
      <c r="C15" s="308"/>
      <c r="D15" s="113">
        <v>13.399319638246677</v>
      </c>
      <c r="E15" s="115">
        <v>27454</v>
      </c>
      <c r="F15" s="114">
        <v>23645</v>
      </c>
      <c r="G15" s="114">
        <v>23383</v>
      </c>
      <c r="H15" s="114">
        <v>21796</v>
      </c>
      <c r="I15" s="140">
        <v>23188</v>
      </c>
      <c r="J15" s="115">
        <v>4266</v>
      </c>
      <c r="K15" s="116">
        <v>18.397446955321719</v>
      </c>
    </row>
    <row r="16" spans="1:17" ht="15.95" customHeight="1" x14ac:dyDescent="0.2">
      <c r="A16" s="306" t="s">
        <v>232</v>
      </c>
      <c r="B16" s="307"/>
      <c r="C16" s="308"/>
      <c r="D16" s="113">
        <v>24.971326217354594</v>
      </c>
      <c r="E16" s="115">
        <v>51164</v>
      </c>
      <c r="F16" s="114">
        <v>49836</v>
      </c>
      <c r="G16" s="114">
        <v>49829</v>
      </c>
      <c r="H16" s="114">
        <v>51351</v>
      </c>
      <c r="I16" s="140">
        <v>50998</v>
      </c>
      <c r="J16" s="115">
        <v>166</v>
      </c>
      <c r="K16" s="116">
        <v>0.32550296090042746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0.10444577848709802</v>
      </c>
      <c r="E18" s="115">
        <v>214</v>
      </c>
      <c r="F18" s="114">
        <v>143</v>
      </c>
      <c r="G18" s="114">
        <v>230</v>
      </c>
      <c r="H18" s="114">
        <v>156</v>
      </c>
      <c r="I18" s="140">
        <v>192</v>
      </c>
      <c r="J18" s="115">
        <v>22</v>
      </c>
      <c r="K18" s="116">
        <v>11.458333333333334</v>
      </c>
    </row>
    <row r="19" spans="1:11" ht="14.1" customHeight="1" x14ac:dyDescent="0.2">
      <c r="A19" s="306" t="s">
        <v>235</v>
      </c>
      <c r="B19" s="307" t="s">
        <v>236</v>
      </c>
      <c r="C19" s="308"/>
      <c r="D19" s="113">
        <v>3.6604828909029677E-2</v>
      </c>
      <c r="E19" s="115">
        <v>75</v>
      </c>
      <c r="F19" s="114">
        <v>67</v>
      </c>
      <c r="G19" s="114">
        <v>68</v>
      </c>
      <c r="H19" s="114">
        <v>70</v>
      </c>
      <c r="I19" s="140">
        <v>105</v>
      </c>
      <c r="J19" s="115">
        <v>-30</v>
      </c>
      <c r="K19" s="116">
        <v>-28.571428571428573</v>
      </c>
    </row>
    <row r="20" spans="1:11" ht="14.1" customHeight="1" x14ac:dyDescent="0.2">
      <c r="A20" s="306">
        <v>12</v>
      </c>
      <c r="B20" s="307" t="s">
        <v>237</v>
      </c>
      <c r="C20" s="308"/>
      <c r="D20" s="113">
        <v>0.48367180598464549</v>
      </c>
      <c r="E20" s="115">
        <v>991</v>
      </c>
      <c r="F20" s="114">
        <v>1245</v>
      </c>
      <c r="G20" s="114">
        <v>1047</v>
      </c>
      <c r="H20" s="114">
        <v>809</v>
      </c>
      <c r="I20" s="140">
        <v>988</v>
      </c>
      <c r="J20" s="115">
        <v>3</v>
      </c>
      <c r="K20" s="116">
        <v>0.30364372469635625</v>
      </c>
    </row>
    <row r="21" spans="1:11" ht="14.1" customHeight="1" x14ac:dyDescent="0.2">
      <c r="A21" s="306">
        <v>21</v>
      </c>
      <c r="B21" s="307" t="s">
        <v>238</v>
      </c>
      <c r="C21" s="308"/>
      <c r="D21" s="113">
        <v>6.3936434494438504E-2</v>
      </c>
      <c r="E21" s="115">
        <v>131</v>
      </c>
      <c r="F21" s="114">
        <v>82</v>
      </c>
      <c r="G21" s="114">
        <v>82</v>
      </c>
      <c r="H21" s="114">
        <v>104</v>
      </c>
      <c r="I21" s="140">
        <v>125</v>
      </c>
      <c r="J21" s="115">
        <v>6</v>
      </c>
      <c r="K21" s="116">
        <v>4.8</v>
      </c>
    </row>
    <row r="22" spans="1:11" ht="14.1" customHeight="1" x14ac:dyDescent="0.2">
      <c r="A22" s="306">
        <v>22</v>
      </c>
      <c r="B22" s="307" t="s">
        <v>239</v>
      </c>
      <c r="C22" s="308"/>
      <c r="D22" s="113">
        <v>0.37239312610119529</v>
      </c>
      <c r="E22" s="115">
        <v>763</v>
      </c>
      <c r="F22" s="114">
        <v>685</v>
      </c>
      <c r="G22" s="114">
        <v>915</v>
      </c>
      <c r="H22" s="114">
        <v>737</v>
      </c>
      <c r="I22" s="140">
        <v>936</v>
      </c>
      <c r="J22" s="115">
        <v>-173</v>
      </c>
      <c r="K22" s="116">
        <v>-18.482905982905983</v>
      </c>
    </row>
    <row r="23" spans="1:11" ht="14.1" customHeight="1" x14ac:dyDescent="0.2">
      <c r="A23" s="306">
        <v>23</v>
      </c>
      <c r="B23" s="307" t="s">
        <v>240</v>
      </c>
      <c r="C23" s="308"/>
      <c r="D23" s="113">
        <v>0.85557686770038699</v>
      </c>
      <c r="E23" s="115">
        <v>1753</v>
      </c>
      <c r="F23" s="114">
        <v>1470</v>
      </c>
      <c r="G23" s="114">
        <v>1714</v>
      </c>
      <c r="H23" s="114">
        <v>1547</v>
      </c>
      <c r="I23" s="140">
        <v>1593</v>
      </c>
      <c r="J23" s="115">
        <v>160</v>
      </c>
      <c r="K23" s="116">
        <v>10.043942247332078</v>
      </c>
    </row>
    <row r="24" spans="1:11" ht="14.1" customHeight="1" x14ac:dyDescent="0.2">
      <c r="A24" s="306">
        <v>24</v>
      </c>
      <c r="B24" s="307" t="s">
        <v>241</v>
      </c>
      <c r="C24" s="308"/>
      <c r="D24" s="113">
        <v>0.69353949172974894</v>
      </c>
      <c r="E24" s="115">
        <v>1421</v>
      </c>
      <c r="F24" s="114">
        <v>1755</v>
      </c>
      <c r="G24" s="114">
        <v>1285</v>
      </c>
      <c r="H24" s="114">
        <v>1125</v>
      </c>
      <c r="I24" s="140">
        <v>1271</v>
      </c>
      <c r="J24" s="115">
        <v>150</v>
      </c>
      <c r="K24" s="116">
        <v>11.801730920535011</v>
      </c>
    </row>
    <row r="25" spans="1:11" ht="14.1" customHeight="1" x14ac:dyDescent="0.2">
      <c r="A25" s="306">
        <v>25</v>
      </c>
      <c r="B25" s="307" t="s">
        <v>242</v>
      </c>
      <c r="C25" s="308"/>
      <c r="D25" s="113">
        <v>2.2123958592617536</v>
      </c>
      <c r="E25" s="115">
        <v>4533</v>
      </c>
      <c r="F25" s="114">
        <v>4056</v>
      </c>
      <c r="G25" s="114">
        <v>2598</v>
      </c>
      <c r="H25" s="114">
        <v>2291</v>
      </c>
      <c r="I25" s="140">
        <v>2830</v>
      </c>
      <c r="J25" s="115">
        <v>1703</v>
      </c>
      <c r="K25" s="116">
        <v>60.176678445229683</v>
      </c>
    </row>
    <row r="26" spans="1:11" ht="14.1" customHeight="1" x14ac:dyDescent="0.2">
      <c r="A26" s="306">
        <v>26</v>
      </c>
      <c r="B26" s="307" t="s">
        <v>243</v>
      </c>
      <c r="C26" s="308"/>
      <c r="D26" s="113">
        <v>1.4583363837357424</v>
      </c>
      <c r="E26" s="115">
        <v>2988</v>
      </c>
      <c r="F26" s="114">
        <v>2330</v>
      </c>
      <c r="G26" s="114">
        <v>2354</v>
      </c>
      <c r="H26" s="114">
        <v>2056</v>
      </c>
      <c r="I26" s="140">
        <v>2608</v>
      </c>
      <c r="J26" s="115">
        <v>380</v>
      </c>
      <c r="K26" s="116">
        <v>14.570552147239264</v>
      </c>
    </row>
    <row r="27" spans="1:11" ht="14.1" customHeight="1" x14ac:dyDescent="0.2">
      <c r="A27" s="306">
        <v>27</v>
      </c>
      <c r="B27" s="307" t="s">
        <v>244</v>
      </c>
      <c r="C27" s="308"/>
      <c r="D27" s="113">
        <v>1.5910898965791567</v>
      </c>
      <c r="E27" s="115">
        <v>3260</v>
      </c>
      <c r="F27" s="114">
        <v>2648</v>
      </c>
      <c r="G27" s="114">
        <v>1865</v>
      </c>
      <c r="H27" s="114">
        <v>1720</v>
      </c>
      <c r="I27" s="140">
        <v>2151</v>
      </c>
      <c r="J27" s="115">
        <v>1109</v>
      </c>
      <c r="K27" s="116">
        <v>51.557415155741516</v>
      </c>
    </row>
    <row r="28" spans="1:11" ht="14.1" customHeight="1" x14ac:dyDescent="0.2">
      <c r="A28" s="306">
        <v>28</v>
      </c>
      <c r="B28" s="307" t="s">
        <v>245</v>
      </c>
      <c r="C28" s="308"/>
      <c r="D28" s="113">
        <v>0.15569253895973956</v>
      </c>
      <c r="E28" s="115">
        <v>319</v>
      </c>
      <c r="F28" s="114">
        <v>288</v>
      </c>
      <c r="G28" s="114">
        <v>388</v>
      </c>
      <c r="H28" s="114">
        <v>354</v>
      </c>
      <c r="I28" s="140">
        <v>319</v>
      </c>
      <c r="J28" s="115">
        <v>0</v>
      </c>
      <c r="K28" s="116">
        <v>0</v>
      </c>
    </row>
    <row r="29" spans="1:11" ht="14.1" customHeight="1" x14ac:dyDescent="0.2">
      <c r="A29" s="306">
        <v>29</v>
      </c>
      <c r="B29" s="307" t="s">
        <v>246</v>
      </c>
      <c r="C29" s="308"/>
      <c r="D29" s="113">
        <v>3.0889594955366513</v>
      </c>
      <c r="E29" s="115">
        <v>6329</v>
      </c>
      <c r="F29" s="114">
        <v>5072</v>
      </c>
      <c r="G29" s="114">
        <v>5558</v>
      </c>
      <c r="H29" s="114">
        <v>4922</v>
      </c>
      <c r="I29" s="140">
        <v>5582</v>
      </c>
      <c r="J29" s="115">
        <v>747</v>
      </c>
      <c r="K29" s="116">
        <v>13.382300250806162</v>
      </c>
    </row>
    <row r="30" spans="1:11" ht="14.1" customHeight="1" x14ac:dyDescent="0.2">
      <c r="A30" s="306" t="s">
        <v>247</v>
      </c>
      <c r="B30" s="307" t="s">
        <v>248</v>
      </c>
      <c r="C30" s="308"/>
      <c r="D30" s="113">
        <v>0.43144891674109648</v>
      </c>
      <c r="E30" s="115">
        <v>884</v>
      </c>
      <c r="F30" s="114">
        <v>899</v>
      </c>
      <c r="G30" s="114">
        <v>790</v>
      </c>
      <c r="H30" s="114">
        <v>698</v>
      </c>
      <c r="I30" s="140">
        <v>745</v>
      </c>
      <c r="J30" s="115">
        <v>139</v>
      </c>
      <c r="K30" s="116">
        <v>18.65771812080537</v>
      </c>
    </row>
    <row r="31" spans="1:11" ht="14.1" customHeight="1" x14ac:dyDescent="0.2">
      <c r="A31" s="306" t="s">
        <v>249</v>
      </c>
      <c r="B31" s="307" t="s">
        <v>250</v>
      </c>
      <c r="C31" s="308"/>
      <c r="D31" s="113">
        <v>2.6477492910864799</v>
      </c>
      <c r="E31" s="115">
        <v>5425</v>
      </c>
      <c r="F31" s="114">
        <v>4157</v>
      </c>
      <c r="G31" s="114">
        <v>4749</v>
      </c>
      <c r="H31" s="114">
        <v>4194</v>
      </c>
      <c r="I31" s="140">
        <v>4817</v>
      </c>
      <c r="J31" s="115">
        <v>608</v>
      </c>
      <c r="K31" s="116">
        <v>12.621963877932323</v>
      </c>
    </row>
    <row r="32" spans="1:11" ht="14.1" customHeight="1" x14ac:dyDescent="0.2">
      <c r="A32" s="306">
        <v>31</v>
      </c>
      <c r="B32" s="307" t="s">
        <v>251</v>
      </c>
      <c r="C32" s="308"/>
      <c r="D32" s="113">
        <v>0.64912563265345968</v>
      </c>
      <c r="E32" s="115">
        <v>1330</v>
      </c>
      <c r="F32" s="114">
        <v>1234</v>
      </c>
      <c r="G32" s="114">
        <v>1396</v>
      </c>
      <c r="H32" s="114">
        <v>1281</v>
      </c>
      <c r="I32" s="140">
        <v>1352</v>
      </c>
      <c r="J32" s="115">
        <v>-22</v>
      </c>
      <c r="K32" s="116">
        <v>-1.6272189349112427</v>
      </c>
    </row>
    <row r="33" spans="1:11" ht="14.1" customHeight="1" x14ac:dyDescent="0.2">
      <c r="A33" s="306">
        <v>32</v>
      </c>
      <c r="B33" s="307" t="s">
        <v>252</v>
      </c>
      <c r="C33" s="308"/>
      <c r="D33" s="113">
        <v>2.1513878110800375</v>
      </c>
      <c r="E33" s="115">
        <v>4408</v>
      </c>
      <c r="F33" s="114">
        <v>5016</v>
      </c>
      <c r="G33" s="114">
        <v>4368</v>
      </c>
      <c r="H33" s="114">
        <v>4208</v>
      </c>
      <c r="I33" s="140">
        <v>3948</v>
      </c>
      <c r="J33" s="115">
        <v>460</v>
      </c>
      <c r="K33" s="116">
        <v>11.651469098277609</v>
      </c>
    </row>
    <row r="34" spans="1:11" ht="14.1" customHeight="1" x14ac:dyDescent="0.2">
      <c r="A34" s="306">
        <v>33</v>
      </c>
      <c r="B34" s="307" t="s">
        <v>253</v>
      </c>
      <c r="C34" s="308"/>
      <c r="D34" s="113">
        <v>0.80140172091502315</v>
      </c>
      <c r="E34" s="115">
        <v>1642</v>
      </c>
      <c r="F34" s="114">
        <v>1628</v>
      </c>
      <c r="G34" s="114">
        <v>1723</v>
      </c>
      <c r="H34" s="114">
        <v>1605</v>
      </c>
      <c r="I34" s="140">
        <v>1636</v>
      </c>
      <c r="J34" s="115">
        <v>6</v>
      </c>
      <c r="K34" s="116">
        <v>0.36674816625916873</v>
      </c>
    </row>
    <row r="35" spans="1:11" ht="14.1" customHeight="1" x14ac:dyDescent="0.2">
      <c r="A35" s="306">
        <v>34</v>
      </c>
      <c r="B35" s="307" t="s">
        <v>254</v>
      </c>
      <c r="C35" s="308"/>
      <c r="D35" s="113">
        <v>1.4817634742375214</v>
      </c>
      <c r="E35" s="115">
        <v>3036</v>
      </c>
      <c r="F35" s="114">
        <v>1799</v>
      </c>
      <c r="G35" s="114">
        <v>2251</v>
      </c>
      <c r="H35" s="114">
        <v>1973</v>
      </c>
      <c r="I35" s="140">
        <v>2494</v>
      </c>
      <c r="J35" s="115">
        <v>542</v>
      </c>
      <c r="K35" s="116">
        <v>21.732157177225339</v>
      </c>
    </row>
    <row r="36" spans="1:11" ht="14.1" customHeight="1" x14ac:dyDescent="0.2">
      <c r="A36" s="306">
        <v>41</v>
      </c>
      <c r="B36" s="307" t="s">
        <v>255</v>
      </c>
      <c r="C36" s="308"/>
      <c r="D36" s="113">
        <v>0.40899795501022496</v>
      </c>
      <c r="E36" s="115">
        <v>838</v>
      </c>
      <c r="F36" s="114">
        <v>664</v>
      </c>
      <c r="G36" s="114">
        <v>761</v>
      </c>
      <c r="H36" s="114">
        <v>765</v>
      </c>
      <c r="I36" s="140">
        <v>787</v>
      </c>
      <c r="J36" s="115">
        <v>51</v>
      </c>
      <c r="K36" s="116">
        <v>6.4803049555273189</v>
      </c>
    </row>
    <row r="37" spans="1:11" ht="14.1" customHeight="1" x14ac:dyDescent="0.2">
      <c r="A37" s="306">
        <v>42</v>
      </c>
      <c r="B37" s="307" t="s">
        <v>256</v>
      </c>
      <c r="C37" s="308"/>
      <c r="D37" s="113">
        <v>8.1506752370772748E-2</v>
      </c>
      <c r="E37" s="115">
        <v>167</v>
      </c>
      <c r="F37" s="114">
        <v>111</v>
      </c>
      <c r="G37" s="114">
        <v>154</v>
      </c>
      <c r="H37" s="114">
        <v>123</v>
      </c>
      <c r="I37" s="140">
        <v>137</v>
      </c>
      <c r="J37" s="115">
        <v>30</v>
      </c>
      <c r="K37" s="116">
        <v>21.897810218978101</v>
      </c>
    </row>
    <row r="38" spans="1:11" ht="14.1" customHeight="1" x14ac:dyDescent="0.2">
      <c r="A38" s="306">
        <v>43</v>
      </c>
      <c r="B38" s="307" t="s">
        <v>257</v>
      </c>
      <c r="C38" s="308"/>
      <c r="D38" s="113">
        <v>2.3622316255960487</v>
      </c>
      <c r="E38" s="115">
        <v>4840</v>
      </c>
      <c r="F38" s="114">
        <v>3407</v>
      </c>
      <c r="G38" s="114">
        <v>3949</v>
      </c>
      <c r="H38" s="114">
        <v>3362</v>
      </c>
      <c r="I38" s="140">
        <v>4060</v>
      </c>
      <c r="J38" s="115">
        <v>780</v>
      </c>
      <c r="K38" s="116">
        <v>19.211822660098523</v>
      </c>
    </row>
    <row r="39" spans="1:11" ht="14.1" customHeight="1" x14ac:dyDescent="0.2">
      <c r="A39" s="306">
        <v>51</v>
      </c>
      <c r="B39" s="307" t="s">
        <v>258</v>
      </c>
      <c r="C39" s="308"/>
      <c r="D39" s="113">
        <v>4.071433103455008</v>
      </c>
      <c r="E39" s="115">
        <v>8342</v>
      </c>
      <c r="F39" s="114">
        <v>8862</v>
      </c>
      <c r="G39" s="114">
        <v>8712</v>
      </c>
      <c r="H39" s="114">
        <v>7174</v>
      </c>
      <c r="I39" s="140">
        <v>7609</v>
      </c>
      <c r="J39" s="115">
        <v>733</v>
      </c>
      <c r="K39" s="116">
        <v>9.6333289525561838</v>
      </c>
    </row>
    <row r="40" spans="1:11" ht="14.1" customHeight="1" x14ac:dyDescent="0.2">
      <c r="A40" s="306" t="s">
        <v>259</v>
      </c>
      <c r="B40" s="307" t="s">
        <v>260</v>
      </c>
      <c r="C40" s="308"/>
      <c r="D40" s="113">
        <v>3.5740954946776577</v>
      </c>
      <c r="E40" s="115">
        <v>7323</v>
      </c>
      <c r="F40" s="114">
        <v>8062</v>
      </c>
      <c r="G40" s="114">
        <v>7859</v>
      </c>
      <c r="H40" s="114">
        <v>6062</v>
      </c>
      <c r="I40" s="140">
        <v>6671</v>
      </c>
      <c r="J40" s="115">
        <v>652</v>
      </c>
      <c r="K40" s="116">
        <v>9.7736471293659122</v>
      </c>
    </row>
    <row r="41" spans="1:11" ht="14.1" customHeight="1" x14ac:dyDescent="0.2">
      <c r="A41" s="306"/>
      <c r="B41" s="307" t="s">
        <v>261</v>
      </c>
      <c r="C41" s="308"/>
      <c r="D41" s="113">
        <v>2.7751340956899035</v>
      </c>
      <c r="E41" s="115">
        <v>5686</v>
      </c>
      <c r="F41" s="114">
        <v>5418</v>
      </c>
      <c r="G41" s="114">
        <v>5617</v>
      </c>
      <c r="H41" s="114">
        <v>5042</v>
      </c>
      <c r="I41" s="140">
        <v>5572</v>
      </c>
      <c r="J41" s="115">
        <v>114</v>
      </c>
      <c r="K41" s="116">
        <v>2.0459440057430007</v>
      </c>
    </row>
    <row r="42" spans="1:11" ht="14.1" customHeight="1" x14ac:dyDescent="0.2">
      <c r="A42" s="306">
        <v>52</v>
      </c>
      <c r="B42" s="307" t="s">
        <v>262</v>
      </c>
      <c r="C42" s="308"/>
      <c r="D42" s="113">
        <v>4.3447491593090959</v>
      </c>
      <c r="E42" s="115">
        <v>8902</v>
      </c>
      <c r="F42" s="114">
        <v>7586</v>
      </c>
      <c r="G42" s="114">
        <v>6544</v>
      </c>
      <c r="H42" s="114">
        <v>6108</v>
      </c>
      <c r="I42" s="140">
        <v>8543</v>
      </c>
      <c r="J42" s="115">
        <v>359</v>
      </c>
      <c r="K42" s="116">
        <v>4.2022708650357021</v>
      </c>
    </row>
    <row r="43" spans="1:11" ht="14.1" customHeight="1" x14ac:dyDescent="0.2">
      <c r="A43" s="306" t="s">
        <v>263</v>
      </c>
      <c r="B43" s="307" t="s">
        <v>264</v>
      </c>
      <c r="C43" s="308"/>
      <c r="D43" s="113">
        <v>4.0933960008004258</v>
      </c>
      <c r="E43" s="115">
        <v>8387</v>
      </c>
      <c r="F43" s="114">
        <v>7091</v>
      </c>
      <c r="G43" s="114">
        <v>5872</v>
      </c>
      <c r="H43" s="114">
        <v>5639</v>
      </c>
      <c r="I43" s="140">
        <v>7959</v>
      </c>
      <c r="J43" s="115">
        <v>428</v>
      </c>
      <c r="K43" s="116">
        <v>5.3775599949742432</v>
      </c>
    </row>
    <row r="44" spans="1:11" ht="14.1" customHeight="1" x14ac:dyDescent="0.2">
      <c r="A44" s="306">
        <v>53</v>
      </c>
      <c r="B44" s="307" t="s">
        <v>265</v>
      </c>
      <c r="C44" s="308"/>
      <c r="D44" s="113">
        <v>1.577912158171906</v>
      </c>
      <c r="E44" s="115">
        <v>3233</v>
      </c>
      <c r="F44" s="114">
        <v>2591</v>
      </c>
      <c r="G44" s="114">
        <v>2636</v>
      </c>
      <c r="H44" s="114">
        <v>2570</v>
      </c>
      <c r="I44" s="140">
        <v>3031</v>
      </c>
      <c r="J44" s="115">
        <v>202</v>
      </c>
      <c r="K44" s="116">
        <v>6.6644671725503137</v>
      </c>
    </row>
    <row r="45" spans="1:11" ht="14.1" customHeight="1" x14ac:dyDescent="0.2">
      <c r="A45" s="306" t="s">
        <v>266</v>
      </c>
      <c r="B45" s="307" t="s">
        <v>267</v>
      </c>
      <c r="C45" s="308"/>
      <c r="D45" s="113">
        <v>1.5564373252119419</v>
      </c>
      <c r="E45" s="115">
        <v>3189</v>
      </c>
      <c r="F45" s="114">
        <v>2557</v>
      </c>
      <c r="G45" s="114">
        <v>2598</v>
      </c>
      <c r="H45" s="114">
        <v>2529</v>
      </c>
      <c r="I45" s="140">
        <v>2999</v>
      </c>
      <c r="J45" s="115">
        <v>190</v>
      </c>
      <c r="K45" s="116">
        <v>6.335445148382794</v>
      </c>
    </row>
    <row r="46" spans="1:11" ht="14.1" customHeight="1" x14ac:dyDescent="0.2">
      <c r="A46" s="306">
        <v>54</v>
      </c>
      <c r="B46" s="307" t="s">
        <v>268</v>
      </c>
      <c r="C46" s="308"/>
      <c r="D46" s="113">
        <v>3.3500739417543963</v>
      </c>
      <c r="E46" s="115">
        <v>6864</v>
      </c>
      <c r="F46" s="114">
        <v>5434</v>
      </c>
      <c r="G46" s="114">
        <v>5855</v>
      </c>
      <c r="H46" s="114">
        <v>5570</v>
      </c>
      <c r="I46" s="140">
        <v>5991</v>
      </c>
      <c r="J46" s="115">
        <v>873</v>
      </c>
      <c r="K46" s="116">
        <v>14.57185778668002</v>
      </c>
    </row>
    <row r="47" spans="1:11" ht="14.1" customHeight="1" x14ac:dyDescent="0.2">
      <c r="A47" s="306">
        <v>61</v>
      </c>
      <c r="B47" s="307" t="s">
        <v>269</v>
      </c>
      <c r="C47" s="308"/>
      <c r="D47" s="113">
        <v>2.2992713198725174</v>
      </c>
      <c r="E47" s="115">
        <v>4711</v>
      </c>
      <c r="F47" s="114">
        <v>3764</v>
      </c>
      <c r="G47" s="114">
        <v>4037</v>
      </c>
      <c r="H47" s="114">
        <v>3660</v>
      </c>
      <c r="I47" s="140">
        <v>4032</v>
      </c>
      <c r="J47" s="115">
        <v>679</v>
      </c>
      <c r="K47" s="116">
        <v>16.840277777777779</v>
      </c>
    </row>
    <row r="48" spans="1:11" ht="14.1" customHeight="1" x14ac:dyDescent="0.2">
      <c r="A48" s="306">
        <v>62</v>
      </c>
      <c r="B48" s="307" t="s">
        <v>270</v>
      </c>
      <c r="C48" s="308"/>
      <c r="D48" s="113">
        <v>5.4863317568853684</v>
      </c>
      <c r="E48" s="115">
        <v>11241</v>
      </c>
      <c r="F48" s="114">
        <v>10152</v>
      </c>
      <c r="G48" s="114">
        <v>11335</v>
      </c>
      <c r="H48" s="114">
        <v>9609</v>
      </c>
      <c r="I48" s="140">
        <v>10791</v>
      </c>
      <c r="J48" s="115">
        <v>450</v>
      </c>
      <c r="K48" s="116">
        <v>4.1701417848206841</v>
      </c>
    </row>
    <row r="49" spans="1:11" ht="14.1" customHeight="1" x14ac:dyDescent="0.2">
      <c r="A49" s="306">
        <v>63</v>
      </c>
      <c r="B49" s="307" t="s">
        <v>271</v>
      </c>
      <c r="C49" s="308"/>
      <c r="D49" s="113">
        <v>8.2736674622116144</v>
      </c>
      <c r="E49" s="115">
        <v>16952</v>
      </c>
      <c r="F49" s="114">
        <v>13507</v>
      </c>
      <c r="G49" s="114">
        <v>14410</v>
      </c>
      <c r="H49" s="114">
        <v>12569</v>
      </c>
      <c r="I49" s="140">
        <v>13180</v>
      </c>
      <c r="J49" s="115">
        <v>3772</v>
      </c>
      <c r="K49" s="116">
        <v>28.619119878603946</v>
      </c>
    </row>
    <row r="50" spans="1:11" ht="14.1" customHeight="1" x14ac:dyDescent="0.2">
      <c r="A50" s="306" t="s">
        <v>272</v>
      </c>
      <c r="B50" s="307" t="s">
        <v>273</v>
      </c>
      <c r="C50" s="308"/>
      <c r="D50" s="113">
        <v>2.2987832554870637</v>
      </c>
      <c r="E50" s="115">
        <v>4710</v>
      </c>
      <c r="F50" s="114">
        <v>3078</v>
      </c>
      <c r="G50" s="114">
        <v>3180</v>
      </c>
      <c r="H50" s="114">
        <v>2899</v>
      </c>
      <c r="I50" s="140">
        <v>2847</v>
      </c>
      <c r="J50" s="115">
        <v>1863</v>
      </c>
      <c r="K50" s="116">
        <v>65.437302423603796</v>
      </c>
    </row>
    <row r="51" spans="1:11" ht="14.1" customHeight="1" x14ac:dyDescent="0.2">
      <c r="A51" s="306" t="s">
        <v>274</v>
      </c>
      <c r="B51" s="307" t="s">
        <v>275</v>
      </c>
      <c r="C51" s="308"/>
      <c r="D51" s="113">
        <v>5.3428408275619717</v>
      </c>
      <c r="E51" s="115">
        <v>10947</v>
      </c>
      <c r="F51" s="114">
        <v>9313</v>
      </c>
      <c r="G51" s="114">
        <v>9899</v>
      </c>
      <c r="H51" s="114">
        <v>8678</v>
      </c>
      <c r="I51" s="140">
        <v>9009</v>
      </c>
      <c r="J51" s="115">
        <v>1938</v>
      </c>
      <c r="K51" s="116">
        <v>21.511821511821513</v>
      </c>
    </row>
    <row r="52" spans="1:11" ht="14.1" customHeight="1" x14ac:dyDescent="0.2">
      <c r="A52" s="306">
        <v>71</v>
      </c>
      <c r="B52" s="307" t="s">
        <v>276</v>
      </c>
      <c r="C52" s="308"/>
      <c r="D52" s="113">
        <v>11.717937830358581</v>
      </c>
      <c r="E52" s="115">
        <v>24009</v>
      </c>
      <c r="F52" s="114">
        <v>18148</v>
      </c>
      <c r="G52" s="114">
        <v>20620</v>
      </c>
      <c r="H52" s="114">
        <v>18923</v>
      </c>
      <c r="I52" s="140">
        <v>21218</v>
      </c>
      <c r="J52" s="115">
        <v>2791</v>
      </c>
      <c r="K52" s="116">
        <v>13.153925911961542</v>
      </c>
    </row>
    <row r="53" spans="1:11" ht="14.1" customHeight="1" x14ac:dyDescent="0.2">
      <c r="A53" s="306" t="s">
        <v>277</v>
      </c>
      <c r="B53" s="307" t="s">
        <v>278</v>
      </c>
      <c r="C53" s="308"/>
      <c r="D53" s="113">
        <v>4.4330888130762212</v>
      </c>
      <c r="E53" s="115">
        <v>9083</v>
      </c>
      <c r="F53" s="114">
        <v>6555</v>
      </c>
      <c r="G53" s="114">
        <v>7157</v>
      </c>
      <c r="H53" s="114">
        <v>6924</v>
      </c>
      <c r="I53" s="140">
        <v>7192</v>
      </c>
      <c r="J53" s="115">
        <v>1891</v>
      </c>
      <c r="K53" s="116">
        <v>26.293103448275861</v>
      </c>
    </row>
    <row r="54" spans="1:11" ht="14.1" customHeight="1" x14ac:dyDescent="0.2">
      <c r="A54" s="306" t="s">
        <v>279</v>
      </c>
      <c r="B54" s="307" t="s">
        <v>280</v>
      </c>
      <c r="C54" s="308"/>
      <c r="D54" s="113">
        <v>5.9407196997427905</v>
      </c>
      <c r="E54" s="115">
        <v>12172</v>
      </c>
      <c r="F54" s="114">
        <v>9532</v>
      </c>
      <c r="G54" s="114">
        <v>11083</v>
      </c>
      <c r="H54" s="114">
        <v>9870</v>
      </c>
      <c r="I54" s="140">
        <v>11451</v>
      </c>
      <c r="J54" s="115">
        <v>721</v>
      </c>
      <c r="K54" s="116">
        <v>6.2963933280936164</v>
      </c>
    </row>
    <row r="55" spans="1:11" ht="14.1" customHeight="1" x14ac:dyDescent="0.2">
      <c r="A55" s="306">
        <v>72</v>
      </c>
      <c r="B55" s="307" t="s">
        <v>281</v>
      </c>
      <c r="C55" s="308"/>
      <c r="D55" s="113">
        <v>2.0918439560546829</v>
      </c>
      <c r="E55" s="115">
        <v>4286</v>
      </c>
      <c r="F55" s="114">
        <v>3306</v>
      </c>
      <c r="G55" s="114">
        <v>3649</v>
      </c>
      <c r="H55" s="114">
        <v>3373</v>
      </c>
      <c r="I55" s="140">
        <v>4270</v>
      </c>
      <c r="J55" s="115">
        <v>16</v>
      </c>
      <c r="K55" s="116">
        <v>0.37470725995316162</v>
      </c>
    </row>
    <row r="56" spans="1:11" ht="14.1" customHeight="1" x14ac:dyDescent="0.2">
      <c r="A56" s="306" t="s">
        <v>282</v>
      </c>
      <c r="B56" s="307" t="s">
        <v>283</v>
      </c>
      <c r="C56" s="308"/>
      <c r="D56" s="113">
        <v>0.72672786994060257</v>
      </c>
      <c r="E56" s="115">
        <v>1489</v>
      </c>
      <c r="F56" s="114">
        <v>1023</v>
      </c>
      <c r="G56" s="114">
        <v>1221</v>
      </c>
      <c r="H56" s="114">
        <v>1009</v>
      </c>
      <c r="I56" s="140">
        <v>1322</v>
      </c>
      <c r="J56" s="115">
        <v>167</v>
      </c>
      <c r="K56" s="116">
        <v>12.632375189107414</v>
      </c>
    </row>
    <row r="57" spans="1:11" ht="14.1" customHeight="1" x14ac:dyDescent="0.2">
      <c r="A57" s="306" t="s">
        <v>284</v>
      </c>
      <c r="B57" s="307" t="s">
        <v>285</v>
      </c>
      <c r="C57" s="308"/>
      <c r="D57" s="113">
        <v>1.0512906862673324</v>
      </c>
      <c r="E57" s="115">
        <v>2154</v>
      </c>
      <c r="F57" s="114">
        <v>1855</v>
      </c>
      <c r="G57" s="114">
        <v>1934</v>
      </c>
      <c r="H57" s="114">
        <v>1801</v>
      </c>
      <c r="I57" s="140">
        <v>2149</v>
      </c>
      <c r="J57" s="115">
        <v>5</v>
      </c>
      <c r="K57" s="116">
        <v>0.23266635644485809</v>
      </c>
    </row>
    <row r="58" spans="1:11" ht="14.1" customHeight="1" x14ac:dyDescent="0.2">
      <c r="A58" s="306">
        <v>73</v>
      </c>
      <c r="B58" s="307" t="s">
        <v>286</v>
      </c>
      <c r="C58" s="308"/>
      <c r="D58" s="113">
        <v>2.1328413644327959</v>
      </c>
      <c r="E58" s="115">
        <v>4370</v>
      </c>
      <c r="F58" s="114">
        <v>3344</v>
      </c>
      <c r="G58" s="114">
        <v>3997</v>
      </c>
      <c r="H58" s="114">
        <v>3645</v>
      </c>
      <c r="I58" s="140">
        <v>5062</v>
      </c>
      <c r="J58" s="115">
        <v>-692</v>
      </c>
      <c r="K58" s="116">
        <v>-13.67048597392335</v>
      </c>
    </row>
    <row r="59" spans="1:11" ht="14.1" customHeight="1" x14ac:dyDescent="0.2">
      <c r="A59" s="306" t="s">
        <v>287</v>
      </c>
      <c r="B59" s="307" t="s">
        <v>288</v>
      </c>
      <c r="C59" s="308"/>
      <c r="D59" s="113">
        <v>1.2616464363978896</v>
      </c>
      <c r="E59" s="115">
        <v>2585</v>
      </c>
      <c r="F59" s="114">
        <v>1911</v>
      </c>
      <c r="G59" s="114">
        <v>2379</v>
      </c>
      <c r="H59" s="114">
        <v>2124</v>
      </c>
      <c r="I59" s="140">
        <v>2977</v>
      </c>
      <c r="J59" s="115">
        <v>-392</v>
      </c>
      <c r="K59" s="116">
        <v>-13.16761840779308</v>
      </c>
    </row>
    <row r="60" spans="1:11" ht="14.1" customHeight="1" x14ac:dyDescent="0.2">
      <c r="A60" s="306">
        <v>81</v>
      </c>
      <c r="B60" s="307" t="s">
        <v>289</v>
      </c>
      <c r="C60" s="308"/>
      <c r="D60" s="113">
        <v>6.7767739920250278</v>
      </c>
      <c r="E60" s="115">
        <v>13885</v>
      </c>
      <c r="F60" s="114">
        <v>11538</v>
      </c>
      <c r="G60" s="114">
        <v>11424</v>
      </c>
      <c r="H60" s="114">
        <v>10911</v>
      </c>
      <c r="I60" s="140">
        <v>11722</v>
      </c>
      <c r="J60" s="115">
        <v>2163</v>
      </c>
      <c r="K60" s="116">
        <v>18.452482511516806</v>
      </c>
    </row>
    <row r="61" spans="1:11" ht="14.1" customHeight="1" x14ac:dyDescent="0.2">
      <c r="A61" s="306" t="s">
        <v>290</v>
      </c>
      <c r="B61" s="307" t="s">
        <v>291</v>
      </c>
      <c r="C61" s="308"/>
      <c r="D61" s="113">
        <v>1.6071960212991299</v>
      </c>
      <c r="E61" s="115">
        <v>3293</v>
      </c>
      <c r="F61" s="114">
        <v>2193</v>
      </c>
      <c r="G61" s="114">
        <v>2744</v>
      </c>
      <c r="H61" s="114">
        <v>2746</v>
      </c>
      <c r="I61" s="140">
        <v>3155</v>
      </c>
      <c r="J61" s="115">
        <v>138</v>
      </c>
      <c r="K61" s="116">
        <v>4.3740095087163233</v>
      </c>
    </row>
    <row r="62" spans="1:11" ht="14.1" customHeight="1" x14ac:dyDescent="0.2">
      <c r="A62" s="306" t="s">
        <v>292</v>
      </c>
      <c r="B62" s="307" t="s">
        <v>293</v>
      </c>
      <c r="C62" s="308"/>
      <c r="D62" s="113">
        <v>2.3466135652615292</v>
      </c>
      <c r="E62" s="115">
        <v>4808</v>
      </c>
      <c r="F62" s="114">
        <v>4844</v>
      </c>
      <c r="G62" s="114">
        <v>3956</v>
      </c>
      <c r="H62" s="114">
        <v>3713</v>
      </c>
      <c r="I62" s="140">
        <v>3920</v>
      </c>
      <c r="J62" s="115">
        <v>888</v>
      </c>
      <c r="K62" s="116">
        <v>22.653061224489797</v>
      </c>
    </row>
    <row r="63" spans="1:11" ht="14.1" customHeight="1" x14ac:dyDescent="0.2">
      <c r="A63" s="306"/>
      <c r="B63" s="307" t="s">
        <v>294</v>
      </c>
      <c r="C63" s="308"/>
      <c r="D63" s="113">
        <v>2.0703691230947188</v>
      </c>
      <c r="E63" s="115">
        <v>4242</v>
      </c>
      <c r="F63" s="114">
        <v>4296</v>
      </c>
      <c r="G63" s="114">
        <v>3435</v>
      </c>
      <c r="H63" s="114">
        <v>3200</v>
      </c>
      <c r="I63" s="140">
        <v>3395</v>
      </c>
      <c r="J63" s="115">
        <v>847</v>
      </c>
      <c r="K63" s="116">
        <v>24.948453608247423</v>
      </c>
    </row>
    <row r="64" spans="1:11" ht="14.1" customHeight="1" x14ac:dyDescent="0.2">
      <c r="A64" s="306" t="s">
        <v>295</v>
      </c>
      <c r="B64" s="307" t="s">
        <v>296</v>
      </c>
      <c r="C64" s="308"/>
      <c r="D64" s="113">
        <v>1.4925008907175035</v>
      </c>
      <c r="E64" s="115">
        <v>3058</v>
      </c>
      <c r="F64" s="114">
        <v>2742</v>
      </c>
      <c r="G64" s="114">
        <v>2875</v>
      </c>
      <c r="H64" s="114">
        <v>2495</v>
      </c>
      <c r="I64" s="140">
        <v>2499</v>
      </c>
      <c r="J64" s="115">
        <v>559</v>
      </c>
      <c r="K64" s="116">
        <v>22.368947579031612</v>
      </c>
    </row>
    <row r="65" spans="1:11" ht="14.1" customHeight="1" x14ac:dyDescent="0.2">
      <c r="A65" s="306" t="s">
        <v>297</v>
      </c>
      <c r="B65" s="307" t="s">
        <v>298</v>
      </c>
      <c r="C65" s="308"/>
      <c r="D65" s="113">
        <v>0.63643595863166269</v>
      </c>
      <c r="E65" s="115">
        <v>1304</v>
      </c>
      <c r="F65" s="114">
        <v>705</v>
      </c>
      <c r="G65" s="114">
        <v>816</v>
      </c>
      <c r="H65" s="114">
        <v>802</v>
      </c>
      <c r="I65" s="140">
        <v>921</v>
      </c>
      <c r="J65" s="115">
        <v>383</v>
      </c>
      <c r="K65" s="116">
        <v>41.585233441910965</v>
      </c>
    </row>
    <row r="66" spans="1:11" ht="14.1" customHeight="1" x14ac:dyDescent="0.2">
      <c r="A66" s="306">
        <v>82</v>
      </c>
      <c r="B66" s="307" t="s">
        <v>299</v>
      </c>
      <c r="C66" s="308"/>
      <c r="D66" s="113">
        <v>2.3988364545050782</v>
      </c>
      <c r="E66" s="115">
        <v>4915</v>
      </c>
      <c r="F66" s="114">
        <v>4563</v>
      </c>
      <c r="G66" s="114">
        <v>4543</v>
      </c>
      <c r="H66" s="114">
        <v>4121</v>
      </c>
      <c r="I66" s="140">
        <v>5014</v>
      </c>
      <c r="J66" s="115">
        <v>-99</v>
      </c>
      <c r="K66" s="116">
        <v>-1.974471479856402</v>
      </c>
    </row>
    <row r="67" spans="1:11" ht="14.1" customHeight="1" x14ac:dyDescent="0.2">
      <c r="A67" s="306" t="s">
        <v>300</v>
      </c>
      <c r="B67" s="307" t="s">
        <v>301</v>
      </c>
      <c r="C67" s="308"/>
      <c r="D67" s="113">
        <v>1.2948348146087432</v>
      </c>
      <c r="E67" s="115">
        <v>2653</v>
      </c>
      <c r="F67" s="114">
        <v>2526</v>
      </c>
      <c r="G67" s="114">
        <v>2524</v>
      </c>
      <c r="H67" s="114">
        <v>2163</v>
      </c>
      <c r="I67" s="140">
        <v>2895</v>
      </c>
      <c r="J67" s="115">
        <v>-242</v>
      </c>
      <c r="K67" s="116">
        <v>-8.3592400690846294</v>
      </c>
    </row>
    <row r="68" spans="1:11" ht="14.1" customHeight="1" x14ac:dyDescent="0.2">
      <c r="A68" s="306" t="s">
        <v>302</v>
      </c>
      <c r="B68" s="307" t="s">
        <v>303</v>
      </c>
      <c r="C68" s="308"/>
      <c r="D68" s="113">
        <v>0.79749720583139327</v>
      </c>
      <c r="E68" s="115">
        <v>1634</v>
      </c>
      <c r="F68" s="114">
        <v>1620</v>
      </c>
      <c r="G68" s="114">
        <v>1401</v>
      </c>
      <c r="H68" s="114">
        <v>1455</v>
      </c>
      <c r="I68" s="140">
        <v>1538</v>
      </c>
      <c r="J68" s="115">
        <v>96</v>
      </c>
      <c r="K68" s="116">
        <v>6.2418725617685302</v>
      </c>
    </row>
    <row r="69" spans="1:11" ht="14.1" customHeight="1" x14ac:dyDescent="0.2">
      <c r="A69" s="306">
        <v>83</v>
      </c>
      <c r="B69" s="307" t="s">
        <v>304</v>
      </c>
      <c r="C69" s="308"/>
      <c r="D69" s="113">
        <v>3.5125993821104879</v>
      </c>
      <c r="E69" s="115">
        <v>7197</v>
      </c>
      <c r="F69" s="114">
        <v>6078</v>
      </c>
      <c r="G69" s="114">
        <v>9406</v>
      </c>
      <c r="H69" s="114">
        <v>6541</v>
      </c>
      <c r="I69" s="140">
        <v>8189</v>
      </c>
      <c r="J69" s="115">
        <v>-992</v>
      </c>
      <c r="K69" s="116">
        <v>-12.113811210159971</v>
      </c>
    </row>
    <row r="70" spans="1:11" ht="14.1" customHeight="1" x14ac:dyDescent="0.2">
      <c r="A70" s="306" t="s">
        <v>305</v>
      </c>
      <c r="B70" s="307" t="s">
        <v>306</v>
      </c>
      <c r="C70" s="308"/>
      <c r="D70" s="113">
        <v>2.9703598498713952</v>
      </c>
      <c r="E70" s="115">
        <v>6086</v>
      </c>
      <c r="F70" s="114">
        <v>4271</v>
      </c>
      <c r="G70" s="114">
        <v>7433</v>
      </c>
      <c r="H70" s="114">
        <v>4744</v>
      </c>
      <c r="I70" s="140">
        <v>6396</v>
      </c>
      <c r="J70" s="115">
        <v>-310</v>
      </c>
      <c r="K70" s="116">
        <v>-4.8467792370231395</v>
      </c>
    </row>
    <row r="71" spans="1:11" ht="14.1" customHeight="1" x14ac:dyDescent="0.2">
      <c r="A71" s="306"/>
      <c r="B71" s="307" t="s">
        <v>307</v>
      </c>
      <c r="C71" s="308"/>
      <c r="D71" s="113">
        <v>1.7336046971316457</v>
      </c>
      <c r="E71" s="115">
        <v>3552</v>
      </c>
      <c r="F71" s="114">
        <v>2614</v>
      </c>
      <c r="G71" s="114">
        <v>4943</v>
      </c>
      <c r="H71" s="114">
        <v>2821</v>
      </c>
      <c r="I71" s="140">
        <v>3847</v>
      </c>
      <c r="J71" s="115">
        <v>-295</v>
      </c>
      <c r="K71" s="116">
        <v>-7.6683129711463476</v>
      </c>
    </row>
    <row r="72" spans="1:11" ht="14.1" customHeight="1" x14ac:dyDescent="0.2">
      <c r="A72" s="306">
        <v>84</v>
      </c>
      <c r="B72" s="307" t="s">
        <v>308</v>
      </c>
      <c r="C72" s="308"/>
      <c r="D72" s="113">
        <v>2.1386981370582405</v>
      </c>
      <c r="E72" s="115">
        <v>4382</v>
      </c>
      <c r="F72" s="114">
        <v>3155</v>
      </c>
      <c r="G72" s="114">
        <v>4173</v>
      </c>
      <c r="H72" s="114">
        <v>3737</v>
      </c>
      <c r="I72" s="140">
        <v>4005</v>
      </c>
      <c r="J72" s="115">
        <v>377</v>
      </c>
      <c r="K72" s="116">
        <v>9.4132334581772792</v>
      </c>
    </row>
    <row r="73" spans="1:11" ht="14.1" customHeight="1" x14ac:dyDescent="0.2">
      <c r="A73" s="306" t="s">
        <v>309</v>
      </c>
      <c r="B73" s="307" t="s">
        <v>310</v>
      </c>
      <c r="C73" s="308"/>
      <c r="D73" s="113">
        <v>0.52662147190457365</v>
      </c>
      <c r="E73" s="115">
        <v>1079</v>
      </c>
      <c r="F73" s="114">
        <v>590</v>
      </c>
      <c r="G73" s="114">
        <v>1323</v>
      </c>
      <c r="H73" s="114">
        <v>1236</v>
      </c>
      <c r="I73" s="140">
        <v>995</v>
      </c>
      <c r="J73" s="115">
        <v>84</v>
      </c>
      <c r="K73" s="116">
        <v>8.4422110552763812</v>
      </c>
    </row>
    <row r="74" spans="1:11" ht="14.1" customHeight="1" x14ac:dyDescent="0.2">
      <c r="A74" s="306" t="s">
        <v>311</v>
      </c>
      <c r="B74" s="307" t="s">
        <v>312</v>
      </c>
      <c r="C74" s="308"/>
      <c r="D74" s="113">
        <v>0.19473768979603789</v>
      </c>
      <c r="E74" s="115">
        <v>399</v>
      </c>
      <c r="F74" s="114">
        <v>360</v>
      </c>
      <c r="G74" s="114">
        <v>470</v>
      </c>
      <c r="H74" s="114">
        <v>375</v>
      </c>
      <c r="I74" s="140">
        <v>351</v>
      </c>
      <c r="J74" s="115">
        <v>48</v>
      </c>
      <c r="K74" s="116">
        <v>13.675213675213675</v>
      </c>
    </row>
    <row r="75" spans="1:11" ht="14.1" customHeight="1" x14ac:dyDescent="0.2">
      <c r="A75" s="306" t="s">
        <v>313</v>
      </c>
      <c r="B75" s="307" t="s">
        <v>314</v>
      </c>
      <c r="C75" s="308"/>
      <c r="D75" s="113">
        <v>0.79896139898775442</v>
      </c>
      <c r="E75" s="115">
        <v>1637</v>
      </c>
      <c r="F75" s="114">
        <v>1358</v>
      </c>
      <c r="G75" s="114">
        <v>1476</v>
      </c>
      <c r="H75" s="114">
        <v>1322</v>
      </c>
      <c r="I75" s="140">
        <v>1687</v>
      </c>
      <c r="J75" s="115">
        <v>-50</v>
      </c>
      <c r="K75" s="116">
        <v>-2.9638411381149972</v>
      </c>
    </row>
    <row r="76" spans="1:11" ht="14.1" customHeight="1" x14ac:dyDescent="0.2">
      <c r="A76" s="306">
        <v>91</v>
      </c>
      <c r="B76" s="307" t="s">
        <v>315</v>
      </c>
      <c r="C76" s="308"/>
      <c r="D76" s="113">
        <v>1.4817634742375214</v>
      </c>
      <c r="E76" s="115">
        <v>3036</v>
      </c>
      <c r="F76" s="114">
        <v>3141</v>
      </c>
      <c r="G76" s="114">
        <v>3364</v>
      </c>
      <c r="H76" s="114">
        <v>3081</v>
      </c>
      <c r="I76" s="140">
        <v>3055</v>
      </c>
      <c r="J76" s="115">
        <v>-19</v>
      </c>
      <c r="K76" s="116">
        <v>-0.62193126022913259</v>
      </c>
    </row>
    <row r="77" spans="1:11" ht="14.1" customHeight="1" x14ac:dyDescent="0.2">
      <c r="A77" s="306">
        <v>92</v>
      </c>
      <c r="B77" s="307" t="s">
        <v>316</v>
      </c>
      <c r="C77" s="308"/>
      <c r="D77" s="113">
        <v>5.0192541400061499</v>
      </c>
      <c r="E77" s="115">
        <v>10284</v>
      </c>
      <c r="F77" s="114">
        <v>9946</v>
      </c>
      <c r="G77" s="114">
        <v>10409</v>
      </c>
      <c r="H77" s="114">
        <v>9800</v>
      </c>
      <c r="I77" s="140">
        <v>10181</v>
      </c>
      <c r="J77" s="115">
        <v>103</v>
      </c>
      <c r="K77" s="116">
        <v>1.0116884392495826</v>
      </c>
    </row>
    <row r="78" spans="1:11" ht="14.1" customHeight="1" x14ac:dyDescent="0.2">
      <c r="A78" s="306">
        <v>93</v>
      </c>
      <c r="B78" s="307" t="s">
        <v>317</v>
      </c>
      <c r="C78" s="308"/>
      <c r="D78" s="113">
        <v>0.16496576228336043</v>
      </c>
      <c r="E78" s="115">
        <v>338</v>
      </c>
      <c r="F78" s="114">
        <v>266</v>
      </c>
      <c r="G78" s="114">
        <v>355</v>
      </c>
      <c r="H78" s="114">
        <v>290</v>
      </c>
      <c r="I78" s="140">
        <v>333</v>
      </c>
      <c r="J78" s="115">
        <v>5</v>
      </c>
      <c r="K78" s="116">
        <v>1.5015015015015014</v>
      </c>
    </row>
    <row r="79" spans="1:11" ht="14.1" customHeight="1" x14ac:dyDescent="0.2">
      <c r="A79" s="306">
        <v>94</v>
      </c>
      <c r="B79" s="307" t="s">
        <v>318</v>
      </c>
      <c r="C79" s="308"/>
      <c r="D79" s="113">
        <v>13.967426582914818</v>
      </c>
      <c r="E79" s="115">
        <v>28618</v>
      </c>
      <c r="F79" s="114">
        <v>35439</v>
      </c>
      <c r="G79" s="114">
        <v>32034</v>
      </c>
      <c r="H79" s="114">
        <v>36238</v>
      </c>
      <c r="I79" s="140">
        <v>32880</v>
      </c>
      <c r="J79" s="115">
        <v>-4262</v>
      </c>
      <c r="K79" s="116">
        <v>-12.96228710462287</v>
      </c>
    </row>
    <row r="80" spans="1:11" ht="14.1" customHeight="1" x14ac:dyDescent="0.2">
      <c r="A80" s="306" t="s">
        <v>319</v>
      </c>
      <c r="B80" s="307" t="s">
        <v>320</v>
      </c>
      <c r="C80" s="308"/>
      <c r="D80" s="113">
        <v>5.8567726254447486E-3</v>
      </c>
      <c r="E80" s="115">
        <v>12</v>
      </c>
      <c r="F80" s="114">
        <v>17</v>
      </c>
      <c r="G80" s="114">
        <v>15</v>
      </c>
      <c r="H80" s="114">
        <v>14</v>
      </c>
      <c r="I80" s="140">
        <v>17</v>
      </c>
      <c r="J80" s="115">
        <v>-5</v>
      </c>
      <c r="K80" s="116">
        <v>-29.411764705882351</v>
      </c>
    </row>
    <row r="81" spans="1:11" ht="14.1" customHeight="1" x14ac:dyDescent="0.2">
      <c r="A81" s="310" t="s">
        <v>321</v>
      </c>
      <c r="B81" s="311" t="s">
        <v>333</v>
      </c>
      <c r="C81" s="312"/>
      <c r="D81" s="125">
        <v>0.1713105992942589</v>
      </c>
      <c r="E81" s="143">
        <v>351</v>
      </c>
      <c r="F81" s="144">
        <v>273</v>
      </c>
      <c r="G81" s="144">
        <v>432</v>
      </c>
      <c r="H81" s="144">
        <v>289</v>
      </c>
      <c r="I81" s="145">
        <v>300</v>
      </c>
      <c r="J81" s="143">
        <v>51</v>
      </c>
      <c r="K81" s="146">
        <v>17</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371</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365</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09" t="s">
        <v>373</v>
      </c>
      <c r="B4" s="410"/>
      <c r="C4" s="410"/>
      <c r="D4" s="410"/>
      <c r="E4" s="410"/>
      <c r="F4" s="410"/>
      <c r="G4" s="410"/>
      <c r="H4" s="410"/>
      <c r="I4" s="410"/>
      <c r="J4" s="410"/>
      <c r="K4" s="410"/>
      <c r="L4" s="410"/>
      <c r="M4" s="410"/>
    </row>
    <row r="5" spans="1:13" s="94" customFormat="1" ht="12" customHeight="1" x14ac:dyDescent="0.2">
      <c r="A5" s="666" t="s">
        <v>374</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7" t="s">
        <v>376</v>
      </c>
      <c r="C7" s="667"/>
      <c r="D7" s="667"/>
      <c r="E7" s="667"/>
      <c r="F7" s="667"/>
      <c r="G7" s="667"/>
      <c r="H7" s="668"/>
      <c r="I7" s="667" t="s">
        <v>377</v>
      </c>
      <c r="J7" s="667"/>
      <c r="K7" s="668"/>
      <c r="L7" s="663" t="s">
        <v>378</v>
      </c>
      <c r="M7" s="664"/>
    </row>
    <row r="8" spans="1:13" ht="23.85" customHeight="1" x14ac:dyDescent="0.2">
      <c r="A8" s="583"/>
      <c r="B8" s="413" t="s">
        <v>104</v>
      </c>
      <c r="C8" s="414" t="s">
        <v>106</v>
      </c>
      <c r="D8" s="414" t="s">
        <v>107</v>
      </c>
      <c r="E8" s="414" t="s">
        <v>379</v>
      </c>
      <c r="F8" s="414" t="s">
        <v>380</v>
      </c>
      <c r="G8" s="414" t="s">
        <v>108</v>
      </c>
      <c r="H8" s="415" t="s">
        <v>381</v>
      </c>
      <c r="I8" s="413" t="s">
        <v>104</v>
      </c>
      <c r="J8" s="413" t="s">
        <v>382</v>
      </c>
      <c r="K8" s="416" t="s">
        <v>383</v>
      </c>
      <c r="L8" s="417" t="s">
        <v>384</v>
      </c>
      <c r="M8" s="418" t="s">
        <v>385</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386</v>
      </c>
      <c r="B10" s="115">
        <v>1119883</v>
      </c>
      <c r="C10" s="114">
        <v>540377</v>
      </c>
      <c r="D10" s="114">
        <v>579506</v>
      </c>
      <c r="E10" s="114">
        <v>844295</v>
      </c>
      <c r="F10" s="114">
        <v>263508</v>
      </c>
      <c r="G10" s="114">
        <v>112126</v>
      </c>
      <c r="H10" s="114">
        <v>285711</v>
      </c>
      <c r="I10" s="115">
        <v>195648</v>
      </c>
      <c r="J10" s="114">
        <v>148806</v>
      </c>
      <c r="K10" s="114">
        <v>46842</v>
      </c>
      <c r="L10" s="422">
        <v>131096</v>
      </c>
      <c r="M10" s="423">
        <v>135144</v>
      </c>
    </row>
    <row r="11" spans="1:13" ht="11.1" customHeight="1" x14ac:dyDescent="0.2">
      <c r="A11" s="421" t="s">
        <v>387</v>
      </c>
      <c r="B11" s="115">
        <v>1127702</v>
      </c>
      <c r="C11" s="114">
        <v>547685</v>
      </c>
      <c r="D11" s="114">
        <v>580017</v>
      </c>
      <c r="E11" s="114">
        <v>849411</v>
      </c>
      <c r="F11" s="114">
        <v>266367</v>
      </c>
      <c r="G11" s="114">
        <v>107786</v>
      </c>
      <c r="H11" s="114">
        <v>290561</v>
      </c>
      <c r="I11" s="115">
        <v>201367</v>
      </c>
      <c r="J11" s="114">
        <v>153571</v>
      </c>
      <c r="K11" s="114">
        <v>47796</v>
      </c>
      <c r="L11" s="422">
        <v>119528</v>
      </c>
      <c r="M11" s="423">
        <v>111737</v>
      </c>
    </row>
    <row r="12" spans="1:13" ht="11.1" customHeight="1" x14ac:dyDescent="0.2">
      <c r="A12" s="421" t="s">
        <v>388</v>
      </c>
      <c r="B12" s="115">
        <v>1149192</v>
      </c>
      <c r="C12" s="114">
        <v>560191</v>
      </c>
      <c r="D12" s="114">
        <v>589001</v>
      </c>
      <c r="E12" s="114">
        <v>866587</v>
      </c>
      <c r="F12" s="114">
        <v>270242</v>
      </c>
      <c r="G12" s="114">
        <v>116628</v>
      </c>
      <c r="H12" s="114">
        <v>295526</v>
      </c>
      <c r="I12" s="115">
        <v>199269</v>
      </c>
      <c r="J12" s="114">
        <v>150609</v>
      </c>
      <c r="K12" s="114">
        <v>48660</v>
      </c>
      <c r="L12" s="422">
        <v>140773</v>
      </c>
      <c r="M12" s="423">
        <v>122290</v>
      </c>
    </row>
    <row r="13" spans="1:13" s="110" customFormat="1" ht="11.1" customHeight="1" x14ac:dyDescent="0.2">
      <c r="A13" s="421" t="s">
        <v>389</v>
      </c>
      <c r="B13" s="115">
        <v>1147842</v>
      </c>
      <c r="C13" s="114">
        <v>556161</v>
      </c>
      <c r="D13" s="114">
        <v>591681</v>
      </c>
      <c r="E13" s="114">
        <v>860718</v>
      </c>
      <c r="F13" s="114">
        <v>274638</v>
      </c>
      <c r="G13" s="114">
        <v>114388</v>
      </c>
      <c r="H13" s="114">
        <v>297905</v>
      </c>
      <c r="I13" s="115">
        <v>200780</v>
      </c>
      <c r="J13" s="114">
        <v>151824</v>
      </c>
      <c r="K13" s="114">
        <v>48956</v>
      </c>
      <c r="L13" s="422">
        <v>117049</v>
      </c>
      <c r="M13" s="423">
        <v>121954</v>
      </c>
    </row>
    <row r="14" spans="1:13" ht="15" customHeight="1" x14ac:dyDescent="0.2">
      <c r="A14" s="421" t="s">
        <v>390</v>
      </c>
      <c r="B14" s="115">
        <v>1145228</v>
      </c>
      <c r="C14" s="114">
        <v>553630</v>
      </c>
      <c r="D14" s="114">
        <v>591598</v>
      </c>
      <c r="E14" s="114">
        <v>837424</v>
      </c>
      <c r="F14" s="114">
        <v>298801</v>
      </c>
      <c r="G14" s="114">
        <v>109875</v>
      </c>
      <c r="H14" s="114">
        <v>299618</v>
      </c>
      <c r="I14" s="115">
        <v>199054</v>
      </c>
      <c r="J14" s="114">
        <v>150635</v>
      </c>
      <c r="K14" s="114">
        <v>48419</v>
      </c>
      <c r="L14" s="422">
        <v>141209</v>
      </c>
      <c r="M14" s="423">
        <v>145493</v>
      </c>
    </row>
    <row r="15" spans="1:13" ht="11.1" customHeight="1" x14ac:dyDescent="0.2">
      <c r="A15" s="421" t="s">
        <v>387</v>
      </c>
      <c r="B15" s="115">
        <v>1157096</v>
      </c>
      <c r="C15" s="114">
        <v>562414</v>
      </c>
      <c r="D15" s="114">
        <v>594682</v>
      </c>
      <c r="E15" s="114">
        <v>840370</v>
      </c>
      <c r="F15" s="114">
        <v>308833</v>
      </c>
      <c r="G15" s="114">
        <v>105943</v>
      </c>
      <c r="H15" s="114">
        <v>305814</v>
      </c>
      <c r="I15" s="115">
        <v>200840</v>
      </c>
      <c r="J15" s="114">
        <v>152109</v>
      </c>
      <c r="K15" s="114">
        <v>48731</v>
      </c>
      <c r="L15" s="422">
        <v>123310</v>
      </c>
      <c r="M15" s="423">
        <v>112486</v>
      </c>
    </row>
    <row r="16" spans="1:13" ht="11.1" customHeight="1" x14ac:dyDescent="0.2">
      <c r="A16" s="421" t="s">
        <v>388</v>
      </c>
      <c r="B16" s="115">
        <v>1182661</v>
      </c>
      <c r="C16" s="114">
        <v>576715</v>
      </c>
      <c r="D16" s="114">
        <v>605946</v>
      </c>
      <c r="E16" s="114">
        <v>861607</v>
      </c>
      <c r="F16" s="114">
        <v>316684</v>
      </c>
      <c r="G16" s="114">
        <v>115455</v>
      </c>
      <c r="H16" s="114">
        <v>311559</v>
      </c>
      <c r="I16" s="115">
        <v>200373</v>
      </c>
      <c r="J16" s="114">
        <v>150167</v>
      </c>
      <c r="K16" s="114">
        <v>50206</v>
      </c>
      <c r="L16" s="422">
        <v>146439</v>
      </c>
      <c r="M16" s="423">
        <v>124705</v>
      </c>
    </row>
    <row r="17" spans="1:13" s="110" customFormat="1" ht="11.1" customHeight="1" x14ac:dyDescent="0.2">
      <c r="A17" s="421" t="s">
        <v>389</v>
      </c>
      <c r="B17" s="115">
        <v>1183635</v>
      </c>
      <c r="C17" s="114">
        <v>574241</v>
      </c>
      <c r="D17" s="114">
        <v>609394</v>
      </c>
      <c r="E17" s="114">
        <v>862465</v>
      </c>
      <c r="F17" s="114">
        <v>319804</v>
      </c>
      <c r="G17" s="114">
        <v>113446</v>
      </c>
      <c r="H17" s="114">
        <v>314192</v>
      </c>
      <c r="I17" s="115">
        <v>201253</v>
      </c>
      <c r="J17" s="114">
        <v>150997</v>
      </c>
      <c r="K17" s="114">
        <v>50256</v>
      </c>
      <c r="L17" s="422">
        <v>117542</v>
      </c>
      <c r="M17" s="423">
        <v>120586</v>
      </c>
    </row>
    <row r="18" spans="1:13" ht="15" customHeight="1" x14ac:dyDescent="0.2">
      <c r="A18" s="421" t="s">
        <v>391</v>
      </c>
      <c r="B18" s="115">
        <v>1188103</v>
      </c>
      <c r="C18" s="114">
        <v>576117</v>
      </c>
      <c r="D18" s="114">
        <v>611986</v>
      </c>
      <c r="E18" s="114">
        <v>855085</v>
      </c>
      <c r="F18" s="114">
        <v>331128</v>
      </c>
      <c r="G18" s="114">
        <v>110293</v>
      </c>
      <c r="H18" s="114">
        <v>317976</v>
      </c>
      <c r="I18" s="115">
        <v>197703</v>
      </c>
      <c r="J18" s="114">
        <v>148333</v>
      </c>
      <c r="K18" s="114">
        <v>49370</v>
      </c>
      <c r="L18" s="422">
        <v>140363</v>
      </c>
      <c r="M18" s="423">
        <v>138340</v>
      </c>
    </row>
    <row r="19" spans="1:13" ht="11.1" customHeight="1" x14ac:dyDescent="0.2">
      <c r="A19" s="421" t="s">
        <v>387</v>
      </c>
      <c r="B19" s="115">
        <v>1199055</v>
      </c>
      <c r="C19" s="114">
        <v>583874</v>
      </c>
      <c r="D19" s="114">
        <v>615181</v>
      </c>
      <c r="E19" s="114">
        <v>856743</v>
      </c>
      <c r="F19" s="114">
        <v>340579</v>
      </c>
      <c r="G19" s="114">
        <v>106027</v>
      </c>
      <c r="H19" s="114">
        <v>324956</v>
      </c>
      <c r="I19" s="115">
        <v>201021</v>
      </c>
      <c r="J19" s="114">
        <v>150427</v>
      </c>
      <c r="K19" s="114">
        <v>50594</v>
      </c>
      <c r="L19" s="422">
        <v>123589</v>
      </c>
      <c r="M19" s="423">
        <v>113187</v>
      </c>
    </row>
    <row r="20" spans="1:13" ht="11.1" customHeight="1" x14ac:dyDescent="0.2">
      <c r="A20" s="421" t="s">
        <v>388</v>
      </c>
      <c r="B20" s="115">
        <v>1221461</v>
      </c>
      <c r="C20" s="114">
        <v>596178</v>
      </c>
      <c r="D20" s="114">
        <v>625283</v>
      </c>
      <c r="E20" s="114">
        <v>872152</v>
      </c>
      <c r="F20" s="114">
        <v>347951</v>
      </c>
      <c r="G20" s="114">
        <v>114264</v>
      </c>
      <c r="H20" s="114">
        <v>330698</v>
      </c>
      <c r="I20" s="115">
        <v>201322</v>
      </c>
      <c r="J20" s="114">
        <v>148476</v>
      </c>
      <c r="K20" s="114">
        <v>52846</v>
      </c>
      <c r="L20" s="422">
        <v>144542</v>
      </c>
      <c r="M20" s="423">
        <v>125747</v>
      </c>
    </row>
    <row r="21" spans="1:13" s="110" customFormat="1" ht="11.1" customHeight="1" x14ac:dyDescent="0.2">
      <c r="A21" s="421" t="s">
        <v>389</v>
      </c>
      <c r="B21" s="115">
        <v>1221256</v>
      </c>
      <c r="C21" s="114">
        <v>591924</v>
      </c>
      <c r="D21" s="114">
        <v>629332</v>
      </c>
      <c r="E21" s="114">
        <v>868736</v>
      </c>
      <c r="F21" s="114">
        <v>351812</v>
      </c>
      <c r="G21" s="114">
        <v>111931</v>
      </c>
      <c r="H21" s="114">
        <v>333995</v>
      </c>
      <c r="I21" s="115">
        <v>205275</v>
      </c>
      <c r="J21" s="114">
        <v>151314</v>
      </c>
      <c r="K21" s="114">
        <v>53961</v>
      </c>
      <c r="L21" s="422">
        <v>119361</v>
      </c>
      <c r="M21" s="423">
        <v>123244</v>
      </c>
    </row>
    <row r="22" spans="1:13" ht="15" customHeight="1" x14ac:dyDescent="0.2">
      <c r="A22" s="421" t="s">
        <v>392</v>
      </c>
      <c r="B22" s="115">
        <v>1220203</v>
      </c>
      <c r="C22" s="114">
        <v>591142</v>
      </c>
      <c r="D22" s="114">
        <v>629061</v>
      </c>
      <c r="E22" s="114">
        <v>863615</v>
      </c>
      <c r="F22" s="114">
        <v>354010</v>
      </c>
      <c r="G22" s="114">
        <v>106049</v>
      </c>
      <c r="H22" s="114">
        <v>338798</v>
      </c>
      <c r="I22" s="115">
        <v>204033</v>
      </c>
      <c r="J22" s="114">
        <v>150367</v>
      </c>
      <c r="K22" s="114">
        <v>53666</v>
      </c>
      <c r="L22" s="422">
        <v>138548</v>
      </c>
      <c r="M22" s="423">
        <v>141513</v>
      </c>
    </row>
    <row r="23" spans="1:13" ht="11.1" customHeight="1" x14ac:dyDescent="0.2">
      <c r="A23" s="421" t="s">
        <v>387</v>
      </c>
      <c r="B23" s="115">
        <v>1228538</v>
      </c>
      <c r="C23" s="114">
        <v>598176</v>
      </c>
      <c r="D23" s="114">
        <v>630362</v>
      </c>
      <c r="E23" s="114">
        <v>865579</v>
      </c>
      <c r="F23" s="114">
        <v>360216</v>
      </c>
      <c r="G23" s="114">
        <v>101533</v>
      </c>
      <c r="H23" s="114">
        <v>345962</v>
      </c>
      <c r="I23" s="115">
        <v>209021</v>
      </c>
      <c r="J23" s="114">
        <v>154106</v>
      </c>
      <c r="K23" s="114">
        <v>54915</v>
      </c>
      <c r="L23" s="422">
        <v>133291</v>
      </c>
      <c r="M23" s="423">
        <v>125348</v>
      </c>
    </row>
    <row r="24" spans="1:13" ht="11.1" customHeight="1" x14ac:dyDescent="0.2">
      <c r="A24" s="421" t="s">
        <v>388</v>
      </c>
      <c r="B24" s="115">
        <v>1251316</v>
      </c>
      <c r="C24" s="114">
        <v>610486</v>
      </c>
      <c r="D24" s="114">
        <v>640830</v>
      </c>
      <c r="E24" s="114">
        <v>873607</v>
      </c>
      <c r="F24" s="114">
        <v>367662</v>
      </c>
      <c r="G24" s="114">
        <v>108511</v>
      </c>
      <c r="H24" s="114">
        <v>352922</v>
      </c>
      <c r="I24" s="115">
        <v>208891</v>
      </c>
      <c r="J24" s="114">
        <v>152338</v>
      </c>
      <c r="K24" s="114">
        <v>56553</v>
      </c>
      <c r="L24" s="422">
        <v>154724</v>
      </c>
      <c r="M24" s="423">
        <v>136376</v>
      </c>
    </row>
    <row r="25" spans="1:13" s="110" customFormat="1" ht="11.1" customHeight="1" x14ac:dyDescent="0.2">
      <c r="A25" s="421" t="s">
        <v>389</v>
      </c>
      <c r="B25" s="115">
        <v>1250631</v>
      </c>
      <c r="C25" s="114">
        <v>607512</v>
      </c>
      <c r="D25" s="114">
        <v>643119</v>
      </c>
      <c r="E25" s="114">
        <v>868523</v>
      </c>
      <c r="F25" s="114">
        <v>371803</v>
      </c>
      <c r="G25" s="114">
        <v>106094</v>
      </c>
      <c r="H25" s="114">
        <v>356730</v>
      </c>
      <c r="I25" s="115">
        <v>210496</v>
      </c>
      <c r="J25" s="114">
        <v>153857</v>
      </c>
      <c r="K25" s="114">
        <v>56639</v>
      </c>
      <c r="L25" s="422">
        <v>126273</v>
      </c>
      <c r="M25" s="423">
        <v>128797</v>
      </c>
    </row>
    <row r="26" spans="1:13" ht="15" customHeight="1" x14ac:dyDescent="0.2">
      <c r="A26" s="421" t="s">
        <v>393</v>
      </c>
      <c r="B26" s="115">
        <v>1257533</v>
      </c>
      <c r="C26" s="114">
        <v>611696</v>
      </c>
      <c r="D26" s="114">
        <v>645837</v>
      </c>
      <c r="E26" s="114">
        <v>870617</v>
      </c>
      <c r="F26" s="114">
        <v>376616</v>
      </c>
      <c r="G26" s="114">
        <v>101734</v>
      </c>
      <c r="H26" s="114">
        <v>361975</v>
      </c>
      <c r="I26" s="115">
        <v>206799</v>
      </c>
      <c r="J26" s="114">
        <v>151074</v>
      </c>
      <c r="K26" s="114">
        <v>55725</v>
      </c>
      <c r="L26" s="422">
        <v>152566</v>
      </c>
      <c r="M26" s="423">
        <v>148164</v>
      </c>
    </row>
    <row r="27" spans="1:13" ht="11.1" customHeight="1" x14ac:dyDescent="0.2">
      <c r="A27" s="421" t="s">
        <v>387</v>
      </c>
      <c r="B27" s="115">
        <v>1269425</v>
      </c>
      <c r="C27" s="114">
        <v>620553</v>
      </c>
      <c r="D27" s="114">
        <v>648872</v>
      </c>
      <c r="E27" s="114">
        <v>874725</v>
      </c>
      <c r="F27" s="114">
        <v>384523</v>
      </c>
      <c r="G27" s="114">
        <v>98004</v>
      </c>
      <c r="H27" s="114">
        <v>369079</v>
      </c>
      <c r="I27" s="115">
        <v>210054</v>
      </c>
      <c r="J27" s="114">
        <v>152871</v>
      </c>
      <c r="K27" s="114">
        <v>57183</v>
      </c>
      <c r="L27" s="422">
        <v>135868</v>
      </c>
      <c r="M27" s="423">
        <v>125371</v>
      </c>
    </row>
    <row r="28" spans="1:13" ht="11.1" customHeight="1" x14ac:dyDescent="0.2">
      <c r="A28" s="421" t="s">
        <v>388</v>
      </c>
      <c r="B28" s="115">
        <v>1289330</v>
      </c>
      <c r="C28" s="114">
        <v>631820</v>
      </c>
      <c r="D28" s="114">
        <v>657510</v>
      </c>
      <c r="E28" s="114">
        <v>896579</v>
      </c>
      <c r="F28" s="114">
        <v>391193</v>
      </c>
      <c r="G28" s="114">
        <v>104326</v>
      </c>
      <c r="H28" s="114">
        <v>373776</v>
      </c>
      <c r="I28" s="115">
        <v>208943</v>
      </c>
      <c r="J28" s="114">
        <v>150152</v>
      </c>
      <c r="K28" s="114">
        <v>58791</v>
      </c>
      <c r="L28" s="422">
        <v>158849</v>
      </c>
      <c r="M28" s="423">
        <v>141635</v>
      </c>
    </row>
    <row r="29" spans="1:13" s="110" customFormat="1" ht="11.1" customHeight="1" x14ac:dyDescent="0.2">
      <c r="A29" s="421" t="s">
        <v>389</v>
      </c>
      <c r="B29" s="115">
        <v>1288354</v>
      </c>
      <c r="C29" s="114">
        <v>628704</v>
      </c>
      <c r="D29" s="114">
        <v>659650</v>
      </c>
      <c r="E29" s="114">
        <v>892311</v>
      </c>
      <c r="F29" s="114">
        <v>395480</v>
      </c>
      <c r="G29" s="114">
        <v>102218</v>
      </c>
      <c r="H29" s="114">
        <v>375500</v>
      </c>
      <c r="I29" s="115">
        <v>211041</v>
      </c>
      <c r="J29" s="114">
        <v>152186</v>
      </c>
      <c r="K29" s="114">
        <v>58855</v>
      </c>
      <c r="L29" s="422">
        <v>133043</v>
      </c>
      <c r="M29" s="423">
        <v>135083</v>
      </c>
    </row>
    <row r="30" spans="1:13" ht="15" customHeight="1" x14ac:dyDescent="0.2">
      <c r="A30" s="421" t="s">
        <v>394</v>
      </c>
      <c r="B30" s="115">
        <v>1298305</v>
      </c>
      <c r="C30" s="114">
        <v>634125</v>
      </c>
      <c r="D30" s="114">
        <v>664180</v>
      </c>
      <c r="E30" s="114">
        <v>893781</v>
      </c>
      <c r="F30" s="114">
        <v>404197</v>
      </c>
      <c r="G30" s="114">
        <v>100073</v>
      </c>
      <c r="H30" s="114">
        <v>378541</v>
      </c>
      <c r="I30" s="115">
        <v>202550</v>
      </c>
      <c r="J30" s="114">
        <v>144436</v>
      </c>
      <c r="K30" s="114">
        <v>58114</v>
      </c>
      <c r="L30" s="422">
        <v>165297</v>
      </c>
      <c r="M30" s="423">
        <v>155725</v>
      </c>
    </row>
    <row r="31" spans="1:13" ht="11.1" customHeight="1" x14ac:dyDescent="0.2">
      <c r="A31" s="421" t="s">
        <v>387</v>
      </c>
      <c r="B31" s="115">
        <v>1311413</v>
      </c>
      <c r="C31" s="114">
        <v>643218</v>
      </c>
      <c r="D31" s="114">
        <v>668195</v>
      </c>
      <c r="E31" s="114">
        <v>897498</v>
      </c>
      <c r="F31" s="114">
        <v>413669</v>
      </c>
      <c r="G31" s="114">
        <v>96752</v>
      </c>
      <c r="H31" s="114">
        <v>384470</v>
      </c>
      <c r="I31" s="115">
        <v>205483</v>
      </c>
      <c r="J31" s="114">
        <v>145844</v>
      </c>
      <c r="K31" s="114">
        <v>59639</v>
      </c>
      <c r="L31" s="422">
        <v>148940</v>
      </c>
      <c r="M31" s="423">
        <v>137149</v>
      </c>
    </row>
    <row r="32" spans="1:13" ht="11.1" customHeight="1" x14ac:dyDescent="0.2">
      <c r="A32" s="421" t="s">
        <v>388</v>
      </c>
      <c r="B32" s="115">
        <v>1337072</v>
      </c>
      <c r="C32" s="114">
        <v>657910</v>
      </c>
      <c r="D32" s="114">
        <v>679162</v>
      </c>
      <c r="E32" s="114">
        <v>914257</v>
      </c>
      <c r="F32" s="114">
        <v>422694</v>
      </c>
      <c r="G32" s="114">
        <v>103904</v>
      </c>
      <c r="H32" s="114">
        <v>389784</v>
      </c>
      <c r="I32" s="115">
        <v>205694</v>
      </c>
      <c r="J32" s="114">
        <v>143846</v>
      </c>
      <c r="K32" s="114">
        <v>61848</v>
      </c>
      <c r="L32" s="422">
        <v>173786</v>
      </c>
      <c r="M32" s="423">
        <v>153546</v>
      </c>
    </row>
    <row r="33" spans="1:13" s="110" customFormat="1" ht="11.1" customHeight="1" x14ac:dyDescent="0.2">
      <c r="A33" s="421" t="s">
        <v>389</v>
      </c>
      <c r="B33" s="115">
        <v>1340192</v>
      </c>
      <c r="C33" s="114">
        <v>657717</v>
      </c>
      <c r="D33" s="114">
        <v>682475</v>
      </c>
      <c r="E33" s="114">
        <v>912507</v>
      </c>
      <c r="F33" s="114">
        <v>427593</v>
      </c>
      <c r="G33" s="114">
        <v>102733</v>
      </c>
      <c r="H33" s="114">
        <v>392481</v>
      </c>
      <c r="I33" s="115">
        <v>208241</v>
      </c>
      <c r="J33" s="114">
        <v>145930</v>
      </c>
      <c r="K33" s="114">
        <v>62311</v>
      </c>
      <c r="L33" s="422">
        <v>143751</v>
      </c>
      <c r="M33" s="423">
        <v>141930</v>
      </c>
    </row>
    <row r="34" spans="1:13" ht="15" customHeight="1" x14ac:dyDescent="0.2">
      <c r="A34" s="421" t="s">
        <v>395</v>
      </c>
      <c r="B34" s="115">
        <v>1351190</v>
      </c>
      <c r="C34" s="114">
        <v>664317</v>
      </c>
      <c r="D34" s="114">
        <v>686873</v>
      </c>
      <c r="E34" s="114">
        <v>919020</v>
      </c>
      <c r="F34" s="114">
        <v>432120</v>
      </c>
      <c r="G34" s="114">
        <v>100715</v>
      </c>
      <c r="H34" s="114">
        <v>398034</v>
      </c>
      <c r="I34" s="115">
        <v>206133</v>
      </c>
      <c r="J34" s="114">
        <v>144064</v>
      </c>
      <c r="K34" s="114">
        <v>62069</v>
      </c>
      <c r="L34" s="422">
        <v>168283</v>
      </c>
      <c r="M34" s="423">
        <v>158018</v>
      </c>
    </row>
    <row r="35" spans="1:13" ht="11.1" customHeight="1" x14ac:dyDescent="0.2">
      <c r="A35" s="421" t="s">
        <v>387</v>
      </c>
      <c r="B35" s="115">
        <v>1367680</v>
      </c>
      <c r="C35" s="114">
        <v>675753</v>
      </c>
      <c r="D35" s="114">
        <v>691927</v>
      </c>
      <c r="E35" s="114">
        <v>925921</v>
      </c>
      <c r="F35" s="114">
        <v>441729</v>
      </c>
      <c r="G35" s="114">
        <v>99594</v>
      </c>
      <c r="H35" s="114">
        <v>404939</v>
      </c>
      <c r="I35" s="115">
        <v>210777</v>
      </c>
      <c r="J35" s="114">
        <v>146772</v>
      </c>
      <c r="K35" s="114">
        <v>64005</v>
      </c>
      <c r="L35" s="422">
        <v>158328</v>
      </c>
      <c r="M35" s="423">
        <v>143169</v>
      </c>
    </row>
    <row r="36" spans="1:13" ht="11.1" customHeight="1" x14ac:dyDescent="0.2">
      <c r="A36" s="421" t="s">
        <v>388</v>
      </c>
      <c r="B36" s="115">
        <v>1393752</v>
      </c>
      <c r="C36" s="114">
        <v>691646</v>
      </c>
      <c r="D36" s="114">
        <v>702106</v>
      </c>
      <c r="E36" s="114">
        <v>944213</v>
      </c>
      <c r="F36" s="114">
        <v>449525</v>
      </c>
      <c r="G36" s="114">
        <v>107653</v>
      </c>
      <c r="H36" s="114">
        <v>411493</v>
      </c>
      <c r="I36" s="115">
        <v>209756</v>
      </c>
      <c r="J36" s="114">
        <v>144036</v>
      </c>
      <c r="K36" s="114">
        <v>65720</v>
      </c>
      <c r="L36" s="422">
        <v>185450</v>
      </c>
      <c r="M36" s="423">
        <v>164758</v>
      </c>
    </row>
    <row r="37" spans="1:13" s="110" customFormat="1" ht="11.1" customHeight="1" x14ac:dyDescent="0.2">
      <c r="A37" s="421" t="s">
        <v>389</v>
      </c>
      <c r="B37" s="115">
        <v>1397409</v>
      </c>
      <c r="C37" s="114">
        <v>692610</v>
      </c>
      <c r="D37" s="114">
        <v>704799</v>
      </c>
      <c r="E37" s="114">
        <v>944104</v>
      </c>
      <c r="F37" s="114">
        <v>453304</v>
      </c>
      <c r="G37" s="114">
        <v>108390</v>
      </c>
      <c r="H37" s="114">
        <v>413409</v>
      </c>
      <c r="I37" s="115">
        <v>211669</v>
      </c>
      <c r="J37" s="114">
        <v>145167</v>
      </c>
      <c r="K37" s="114">
        <v>66502</v>
      </c>
      <c r="L37" s="422">
        <v>156017</v>
      </c>
      <c r="M37" s="423">
        <v>152218</v>
      </c>
    </row>
    <row r="38" spans="1:13" ht="15" customHeight="1" x14ac:dyDescent="0.2">
      <c r="A38" s="424" t="s">
        <v>396</v>
      </c>
      <c r="B38" s="115">
        <v>1409492</v>
      </c>
      <c r="C38" s="114">
        <v>700634</v>
      </c>
      <c r="D38" s="114">
        <v>708858</v>
      </c>
      <c r="E38" s="114">
        <v>950207</v>
      </c>
      <c r="F38" s="114">
        <v>459285</v>
      </c>
      <c r="G38" s="114">
        <v>107259</v>
      </c>
      <c r="H38" s="114">
        <v>417449</v>
      </c>
      <c r="I38" s="115">
        <v>209535</v>
      </c>
      <c r="J38" s="114">
        <v>143124</v>
      </c>
      <c r="K38" s="114">
        <v>66411</v>
      </c>
      <c r="L38" s="422">
        <v>200072</v>
      </c>
      <c r="M38" s="423">
        <v>189947</v>
      </c>
    </row>
    <row r="39" spans="1:13" ht="11.1" customHeight="1" x14ac:dyDescent="0.2">
      <c r="A39" s="421" t="s">
        <v>387</v>
      </c>
      <c r="B39" s="115">
        <v>1426462</v>
      </c>
      <c r="C39" s="114">
        <v>710927</v>
      </c>
      <c r="D39" s="114">
        <v>715535</v>
      </c>
      <c r="E39" s="114">
        <v>958309</v>
      </c>
      <c r="F39" s="114">
        <v>468153</v>
      </c>
      <c r="G39" s="114">
        <v>106530</v>
      </c>
      <c r="H39" s="114">
        <v>424611</v>
      </c>
      <c r="I39" s="115">
        <v>212757</v>
      </c>
      <c r="J39" s="114">
        <v>144237</v>
      </c>
      <c r="K39" s="114">
        <v>68520</v>
      </c>
      <c r="L39" s="422">
        <v>182835</v>
      </c>
      <c r="M39" s="423">
        <v>167721</v>
      </c>
    </row>
    <row r="40" spans="1:13" ht="11.1" customHeight="1" x14ac:dyDescent="0.2">
      <c r="A40" s="424" t="s">
        <v>388</v>
      </c>
      <c r="B40" s="115">
        <v>1451676</v>
      </c>
      <c r="C40" s="114">
        <v>726092</v>
      </c>
      <c r="D40" s="114">
        <v>725584</v>
      </c>
      <c r="E40" s="114">
        <v>976731</v>
      </c>
      <c r="F40" s="114">
        <v>474945</v>
      </c>
      <c r="G40" s="114">
        <v>114759</v>
      </c>
      <c r="H40" s="114">
        <v>429831</v>
      </c>
      <c r="I40" s="115">
        <v>211305</v>
      </c>
      <c r="J40" s="114">
        <v>141283</v>
      </c>
      <c r="K40" s="114">
        <v>70022</v>
      </c>
      <c r="L40" s="422">
        <v>203116</v>
      </c>
      <c r="M40" s="423">
        <v>185034</v>
      </c>
    </row>
    <row r="41" spans="1:13" s="110" customFormat="1" ht="11.1" customHeight="1" x14ac:dyDescent="0.2">
      <c r="A41" s="421" t="s">
        <v>389</v>
      </c>
      <c r="B41" s="115">
        <v>1457214</v>
      </c>
      <c r="C41" s="114">
        <v>727229</v>
      </c>
      <c r="D41" s="114">
        <v>729985</v>
      </c>
      <c r="E41" s="114">
        <v>978521</v>
      </c>
      <c r="F41" s="114">
        <v>478693</v>
      </c>
      <c r="G41" s="114">
        <v>115653</v>
      </c>
      <c r="H41" s="114">
        <v>432230</v>
      </c>
      <c r="I41" s="115">
        <v>212979</v>
      </c>
      <c r="J41" s="114">
        <v>142168</v>
      </c>
      <c r="K41" s="114">
        <v>70811</v>
      </c>
      <c r="L41" s="422">
        <v>177322</v>
      </c>
      <c r="M41" s="423">
        <v>173863</v>
      </c>
    </row>
    <row r="42" spans="1:13" ht="15" customHeight="1" x14ac:dyDescent="0.2">
      <c r="A42" s="421" t="s">
        <v>397</v>
      </c>
      <c r="B42" s="115">
        <v>1463659</v>
      </c>
      <c r="C42" s="114">
        <v>730909</v>
      </c>
      <c r="D42" s="114">
        <v>732750</v>
      </c>
      <c r="E42" s="114">
        <v>981571</v>
      </c>
      <c r="F42" s="114">
        <v>482088</v>
      </c>
      <c r="G42" s="114">
        <v>114295</v>
      </c>
      <c r="H42" s="114">
        <v>435071</v>
      </c>
      <c r="I42" s="115">
        <v>211601</v>
      </c>
      <c r="J42" s="114">
        <v>140564</v>
      </c>
      <c r="K42" s="114">
        <v>71037</v>
      </c>
      <c r="L42" s="422">
        <v>193854</v>
      </c>
      <c r="M42" s="423">
        <v>187463</v>
      </c>
    </row>
    <row r="43" spans="1:13" ht="11.1" customHeight="1" x14ac:dyDescent="0.2">
      <c r="A43" s="421" t="s">
        <v>387</v>
      </c>
      <c r="B43" s="115">
        <v>1476248</v>
      </c>
      <c r="C43" s="114">
        <v>740142</v>
      </c>
      <c r="D43" s="114">
        <v>736106</v>
      </c>
      <c r="E43" s="114">
        <v>986067</v>
      </c>
      <c r="F43" s="114">
        <v>490181</v>
      </c>
      <c r="G43" s="114">
        <v>113300</v>
      </c>
      <c r="H43" s="114">
        <v>440596</v>
      </c>
      <c r="I43" s="115">
        <v>215914</v>
      </c>
      <c r="J43" s="114">
        <v>142644</v>
      </c>
      <c r="K43" s="114">
        <v>73270</v>
      </c>
      <c r="L43" s="422">
        <v>183630</v>
      </c>
      <c r="M43" s="423">
        <v>171485</v>
      </c>
    </row>
    <row r="44" spans="1:13" ht="11.1" customHeight="1" x14ac:dyDescent="0.2">
      <c r="A44" s="421" t="s">
        <v>388</v>
      </c>
      <c r="B44" s="115">
        <v>1501914</v>
      </c>
      <c r="C44" s="114">
        <v>755255</v>
      </c>
      <c r="D44" s="114">
        <v>746659</v>
      </c>
      <c r="E44" s="114">
        <v>1003610</v>
      </c>
      <c r="F44" s="114">
        <v>498304</v>
      </c>
      <c r="G44" s="114">
        <v>122224</v>
      </c>
      <c r="H44" s="114">
        <v>445862</v>
      </c>
      <c r="I44" s="115">
        <v>215090</v>
      </c>
      <c r="J44" s="114">
        <v>139503</v>
      </c>
      <c r="K44" s="114">
        <v>75587</v>
      </c>
      <c r="L44" s="422">
        <v>209869</v>
      </c>
      <c r="M44" s="423">
        <v>188599</v>
      </c>
    </row>
    <row r="45" spans="1:13" s="110" customFormat="1" ht="11.1" customHeight="1" x14ac:dyDescent="0.2">
      <c r="A45" s="421" t="s">
        <v>389</v>
      </c>
      <c r="B45" s="115">
        <v>1510736</v>
      </c>
      <c r="C45" s="114">
        <v>758751</v>
      </c>
      <c r="D45" s="114">
        <v>751985</v>
      </c>
      <c r="E45" s="114">
        <v>1007033</v>
      </c>
      <c r="F45" s="114">
        <v>503703</v>
      </c>
      <c r="G45" s="114">
        <v>124346</v>
      </c>
      <c r="H45" s="114">
        <v>448348</v>
      </c>
      <c r="I45" s="115">
        <v>216896</v>
      </c>
      <c r="J45" s="114">
        <v>140540</v>
      </c>
      <c r="K45" s="114">
        <v>76356</v>
      </c>
      <c r="L45" s="422">
        <v>179706</v>
      </c>
      <c r="M45" s="423">
        <v>172508</v>
      </c>
    </row>
    <row r="46" spans="1:13" ht="15" customHeight="1" x14ac:dyDescent="0.2">
      <c r="A46" s="421" t="s">
        <v>398</v>
      </c>
      <c r="B46" s="115">
        <v>1516487</v>
      </c>
      <c r="C46" s="114">
        <v>762937</v>
      </c>
      <c r="D46" s="114">
        <v>753550</v>
      </c>
      <c r="E46" s="114">
        <v>1010088</v>
      </c>
      <c r="F46" s="114">
        <v>506399</v>
      </c>
      <c r="G46" s="114">
        <v>121980</v>
      </c>
      <c r="H46" s="114">
        <v>450956</v>
      </c>
      <c r="I46" s="115">
        <v>215039</v>
      </c>
      <c r="J46" s="114">
        <v>138697</v>
      </c>
      <c r="K46" s="114">
        <v>76342</v>
      </c>
      <c r="L46" s="422">
        <v>196902</v>
      </c>
      <c r="M46" s="423">
        <v>192432</v>
      </c>
    </row>
    <row r="47" spans="1:13" ht="11.1" customHeight="1" x14ac:dyDescent="0.2">
      <c r="A47" s="421" t="s">
        <v>387</v>
      </c>
      <c r="B47" s="115">
        <v>1527912</v>
      </c>
      <c r="C47" s="114">
        <v>771532</v>
      </c>
      <c r="D47" s="114">
        <v>756380</v>
      </c>
      <c r="E47" s="114">
        <v>1014478</v>
      </c>
      <c r="F47" s="114">
        <v>513434</v>
      </c>
      <c r="G47" s="114">
        <v>120669</v>
      </c>
      <c r="H47" s="114">
        <v>455811</v>
      </c>
      <c r="I47" s="115">
        <v>217937</v>
      </c>
      <c r="J47" s="114">
        <v>139906</v>
      </c>
      <c r="K47" s="114">
        <v>78031</v>
      </c>
      <c r="L47" s="422">
        <v>187767</v>
      </c>
      <c r="M47" s="423">
        <v>177361</v>
      </c>
    </row>
    <row r="48" spans="1:13" ht="11.1" customHeight="1" x14ac:dyDescent="0.2">
      <c r="A48" s="421" t="s">
        <v>388</v>
      </c>
      <c r="B48" s="115">
        <v>1550902</v>
      </c>
      <c r="C48" s="114">
        <v>785496</v>
      </c>
      <c r="D48" s="114">
        <v>765406</v>
      </c>
      <c r="E48" s="114">
        <v>1028887</v>
      </c>
      <c r="F48" s="114">
        <v>522015</v>
      </c>
      <c r="G48" s="114">
        <v>128484</v>
      </c>
      <c r="H48" s="114">
        <v>460711</v>
      </c>
      <c r="I48" s="115">
        <v>215996</v>
      </c>
      <c r="J48" s="114">
        <v>135998</v>
      </c>
      <c r="K48" s="114">
        <v>79998</v>
      </c>
      <c r="L48" s="422">
        <v>210225</v>
      </c>
      <c r="M48" s="423">
        <v>190588</v>
      </c>
    </row>
    <row r="49" spans="1:17" s="110" customFormat="1" ht="11.1" customHeight="1" x14ac:dyDescent="0.2">
      <c r="A49" s="421" t="s">
        <v>389</v>
      </c>
      <c r="B49" s="115">
        <v>1558740</v>
      </c>
      <c r="C49" s="114">
        <v>788330</v>
      </c>
      <c r="D49" s="114">
        <v>770410</v>
      </c>
      <c r="E49" s="114">
        <v>1030250</v>
      </c>
      <c r="F49" s="114">
        <v>528490</v>
      </c>
      <c r="G49" s="114">
        <v>129833</v>
      </c>
      <c r="H49" s="114">
        <v>463385</v>
      </c>
      <c r="I49" s="115">
        <v>216854</v>
      </c>
      <c r="J49" s="114">
        <v>136346</v>
      </c>
      <c r="K49" s="114">
        <v>80508</v>
      </c>
      <c r="L49" s="422">
        <v>190821</v>
      </c>
      <c r="M49" s="423">
        <v>184743</v>
      </c>
    </row>
    <row r="50" spans="1:17" ht="15" customHeight="1" x14ac:dyDescent="0.2">
      <c r="A50" s="421" t="s">
        <v>399</v>
      </c>
      <c r="B50" s="143">
        <v>1559750</v>
      </c>
      <c r="C50" s="144">
        <v>788964</v>
      </c>
      <c r="D50" s="144">
        <v>770786</v>
      </c>
      <c r="E50" s="144">
        <v>1032900</v>
      </c>
      <c r="F50" s="144">
        <v>526850</v>
      </c>
      <c r="G50" s="144">
        <v>126398</v>
      </c>
      <c r="H50" s="144">
        <v>464961</v>
      </c>
      <c r="I50" s="143">
        <v>203946</v>
      </c>
      <c r="J50" s="144">
        <v>127065</v>
      </c>
      <c r="K50" s="144">
        <v>76881</v>
      </c>
      <c r="L50" s="425">
        <v>203506</v>
      </c>
      <c r="M50" s="426">
        <v>204891</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400</v>
      </c>
      <c r="B52" s="669"/>
      <c r="C52" s="669"/>
      <c r="D52" s="669"/>
      <c r="E52" s="669"/>
      <c r="F52" s="669"/>
      <c r="G52" s="669"/>
      <c r="H52" s="669"/>
      <c r="I52" s="669"/>
      <c r="J52" s="669"/>
      <c r="K52" s="669"/>
      <c r="L52" s="669"/>
      <c r="M52" s="669"/>
    </row>
    <row r="53" spans="1:17" ht="38.1" customHeight="1" x14ac:dyDescent="0.2">
      <c r="A53" s="670" t="s">
        <v>401</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521</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402</v>
      </c>
    </row>
    <row r="3" spans="1:2" ht="15" x14ac:dyDescent="0.25">
      <c r="B3" s="446" t="s">
        <v>403</v>
      </c>
    </row>
    <row r="5" spans="1:2" ht="29.25" customHeight="1" x14ac:dyDescent="0.2">
      <c r="B5" s="447" t="s">
        <v>404</v>
      </c>
    </row>
    <row r="6" spans="1:2" ht="9.9499999999999993" customHeight="1" x14ac:dyDescent="0.2">
      <c r="B6" s="447"/>
    </row>
    <row r="7" spans="1:2" ht="73.5" customHeight="1" x14ac:dyDescent="0.2">
      <c r="B7" s="447" t="s">
        <v>405</v>
      </c>
    </row>
    <row r="8" spans="1:2" ht="9.9499999999999993" customHeight="1" x14ac:dyDescent="0.2">
      <c r="B8" s="447"/>
    </row>
    <row r="9" spans="1:2" ht="50.25" customHeight="1" x14ac:dyDescent="0.2">
      <c r="B9" s="447" t="s">
        <v>406</v>
      </c>
    </row>
    <row r="10" spans="1:2" ht="9.9499999999999993" customHeight="1" x14ac:dyDescent="0.2">
      <c r="B10" s="447"/>
    </row>
    <row r="11" spans="1:2" ht="79.5" customHeight="1" x14ac:dyDescent="0.2">
      <c r="B11" s="447" t="s">
        <v>407</v>
      </c>
    </row>
    <row r="12" spans="1:2" ht="9.9499999999999993" customHeight="1" x14ac:dyDescent="0.2">
      <c r="B12" s="447"/>
    </row>
    <row r="13" spans="1:2" ht="48.75" customHeight="1" x14ac:dyDescent="0.2">
      <c r="B13" s="447" t="s">
        <v>408</v>
      </c>
    </row>
    <row r="14" spans="1:2" ht="9.9499999999999993" customHeight="1" x14ac:dyDescent="0.2">
      <c r="B14" s="447"/>
    </row>
    <row r="15" spans="1:2" ht="33" customHeight="1" x14ac:dyDescent="0.2">
      <c r="B15" s="447" t="s">
        <v>409</v>
      </c>
    </row>
    <row r="16" spans="1:2" ht="9.9499999999999993" customHeight="1" x14ac:dyDescent="0.2">
      <c r="B16" s="447"/>
    </row>
    <row r="17" spans="2:2" ht="105" customHeight="1" x14ac:dyDescent="0.2">
      <c r="B17" s="447" t="s">
        <v>410</v>
      </c>
    </row>
    <row r="18" spans="2:2" ht="9.9499999999999993" customHeight="1" x14ac:dyDescent="0.2">
      <c r="B18" s="447"/>
    </row>
    <row r="19" spans="2:2" ht="13.5" customHeight="1" x14ac:dyDescent="0.2">
      <c r="B19" s="448" t="s">
        <v>411</v>
      </c>
    </row>
    <row r="20" spans="2:2" ht="40.5" customHeight="1" x14ac:dyDescent="0.2">
      <c r="B20" s="449"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402</v>
      </c>
    </row>
    <row r="3" spans="1:2" ht="24.95" customHeight="1" x14ac:dyDescent="0.2">
      <c r="A3" s="454"/>
      <c r="B3" s="455" t="s">
        <v>413</v>
      </c>
    </row>
    <row r="4" spans="1:2" s="445" customFormat="1" ht="12" x14ac:dyDescent="0.2"/>
    <row r="5" spans="1:2" s="445" customFormat="1" ht="139.5" customHeight="1" x14ac:dyDescent="0.2">
      <c r="B5" s="447" t="s">
        <v>414</v>
      </c>
    </row>
    <row r="6" spans="1:2" s="445" customFormat="1" ht="9.9499999999999993" customHeight="1" x14ac:dyDescent="0.2">
      <c r="B6" s="447"/>
    </row>
    <row r="7" spans="1:2" s="445" customFormat="1" ht="222.75" customHeight="1" x14ac:dyDescent="0.2">
      <c r="B7" s="447" t="s">
        <v>415</v>
      </c>
    </row>
    <row r="8" spans="1:2" s="445" customFormat="1" ht="9.9499999999999993" customHeight="1" x14ac:dyDescent="0.2">
      <c r="B8" s="447"/>
    </row>
    <row r="9" spans="1:2" s="445" customFormat="1" ht="61.5" customHeight="1" x14ac:dyDescent="0.2">
      <c r="B9" s="456" t="s">
        <v>416</v>
      </c>
    </row>
    <row r="10" spans="1:2" s="445" customFormat="1" ht="9.9499999999999993" customHeight="1" x14ac:dyDescent="0.2">
      <c r="B10" s="447"/>
    </row>
    <row r="11" spans="1:2" s="445" customFormat="1" ht="152.25" customHeight="1" x14ac:dyDescent="0.2">
      <c r="B11" s="447" t="s">
        <v>417</v>
      </c>
    </row>
    <row r="12" spans="1:2" s="445" customFormat="1" ht="9.9499999999999993" customHeight="1" x14ac:dyDescent="0.2">
      <c r="B12" s="447"/>
    </row>
    <row r="13" spans="1:2" s="445" customFormat="1" ht="96" customHeight="1" x14ac:dyDescent="0.2">
      <c r="B13" s="447" t="s">
        <v>418</v>
      </c>
    </row>
    <row r="14" spans="1:2" s="445" customFormat="1" ht="9.9499999999999993" customHeight="1" x14ac:dyDescent="0.2">
      <c r="B14" s="447"/>
    </row>
    <row r="15" spans="1:2" s="445" customFormat="1" ht="176.25" customHeight="1" x14ac:dyDescent="0.2">
      <c r="B15" s="456" t="s">
        <v>419</v>
      </c>
    </row>
    <row r="16" spans="1:2" s="445" customFormat="1" ht="9.9499999999999993" customHeight="1" x14ac:dyDescent="0.2">
      <c r="B16" s="447"/>
    </row>
    <row r="17" spans="1:6" s="445" customFormat="1" ht="26.25" customHeight="1" x14ac:dyDescent="0.2">
      <c r="B17" s="448" t="s">
        <v>420</v>
      </c>
    </row>
    <row r="18" spans="1:6" s="445" customFormat="1" ht="37.5" customHeight="1" x14ac:dyDescent="0.2">
      <c r="B18" s="449" t="s">
        <v>421</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422</v>
      </c>
    </row>
    <row r="3" spans="1:5" ht="24.95" customHeight="1" x14ac:dyDescent="0.2">
      <c r="A3" s="465"/>
      <c r="B3" s="466" t="s">
        <v>423</v>
      </c>
    </row>
    <row r="4" spans="1:5" ht="24.75" customHeight="1" x14ac:dyDescent="0.2">
      <c r="A4" s="465"/>
      <c r="B4" s="467"/>
    </row>
    <row r="5" spans="1:5" s="470" customFormat="1" ht="60" x14ac:dyDescent="0.2">
      <c r="A5" s="468"/>
      <c r="B5" s="469" t="s">
        <v>424</v>
      </c>
      <c r="C5" s="468"/>
      <c r="D5" s="468"/>
      <c r="E5" s="468"/>
    </row>
    <row r="6" spans="1:5" s="470" customFormat="1" ht="10.15" customHeight="1" x14ac:dyDescent="0.2">
      <c r="A6" s="468"/>
      <c r="B6" s="469"/>
      <c r="C6" s="468"/>
      <c r="D6" s="468"/>
      <c r="E6" s="468"/>
    </row>
    <row r="7" spans="1:5" ht="96" x14ac:dyDescent="0.2">
      <c r="A7" s="465"/>
      <c r="B7" s="469" t="s">
        <v>425</v>
      </c>
      <c r="C7" s="465"/>
      <c r="D7" s="465"/>
      <c r="E7" s="465"/>
    </row>
    <row r="8" spans="1:5" ht="10.15" customHeight="1" x14ac:dyDescent="0.2">
      <c r="A8" s="465"/>
      <c r="B8" s="465"/>
      <c r="C8" s="465"/>
      <c r="D8" s="465"/>
      <c r="E8" s="465"/>
    </row>
    <row r="9" spans="1:5" ht="204" x14ac:dyDescent="0.2">
      <c r="A9" s="465"/>
      <c r="B9" s="469" t="s">
        <v>426</v>
      </c>
      <c r="C9" s="465"/>
      <c r="D9" s="465"/>
      <c r="E9" s="465"/>
    </row>
    <row r="10" spans="1:5" ht="10.15" customHeight="1" x14ac:dyDescent="0.2">
      <c r="A10" s="465"/>
      <c r="B10" s="471"/>
      <c r="C10" s="465"/>
      <c r="D10" s="465"/>
      <c r="E10" s="465"/>
    </row>
    <row r="11" spans="1:5" ht="36" x14ac:dyDescent="0.2">
      <c r="A11" s="465"/>
      <c r="B11" s="469" t="s">
        <v>427</v>
      </c>
      <c r="C11" s="465"/>
      <c r="D11" s="465"/>
      <c r="E11" s="465"/>
    </row>
    <row r="12" spans="1:5" ht="9" customHeight="1" x14ac:dyDescent="0.2">
      <c r="A12" s="465"/>
      <c r="B12" s="471"/>
      <c r="C12" s="465"/>
      <c r="D12" s="465"/>
      <c r="E12" s="465"/>
    </row>
    <row r="13" spans="1:5" ht="96" x14ac:dyDescent="0.2">
      <c r="A13" s="465"/>
      <c r="B13" s="469" t="s">
        <v>428</v>
      </c>
      <c r="C13" s="465"/>
      <c r="D13" s="465"/>
      <c r="E13" s="465"/>
    </row>
    <row r="14" spans="1:5" ht="9" customHeight="1" x14ac:dyDescent="0.2">
      <c r="A14" s="465"/>
      <c r="B14" s="471"/>
      <c r="C14" s="465"/>
      <c r="D14" s="465"/>
      <c r="E14" s="465"/>
    </row>
    <row r="15" spans="1:5" ht="96" x14ac:dyDescent="0.2">
      <c r="A15" s="465"/>
      <c r="B15" s="469" t="s">
        <v>429</v>
      </c>
      <c r="C15" s="465"/>
      <c r="D15" s="465"/>
      <c r="E15" s="465"/>
    </row>
    <row r="16" spans="1:5" ht="9" customHeight="1" x14ac:dyDescent="0.2">
      <c r="A16" s="465"/>
      <c r="B16" s="471"/>
      <c r="C16" s="465"/>
      <c r="D16" s="465"/>
      <c r="E16" s="465"/>
    </row>
    <row r="17" spans="1:8" ht="120" x14ac:dyDescent="0.2">
      <c r="A17" s="465"/>
      <c r="B17" s="469" t="s">
        <v>430</v>
      </c>
      <c r="C17" s="465"/>
      <c r="D17" s="465"/>
      <c r="E17" s="465"/>
    </row>
    <row r="18" spans="1:8" ht="9" customHeight="1" x14ac:dyDescent="0.2">
      <c r="A18" s="465"/>
      <c r="B18" s="471"/>
      <c r="C18" s="465"/>
      <c r="D18" s="465"/>
      <c r="E18" s="465"/>
    </row>
    <row r="19" spans="1:8" ht="168" x14ac:dyDescent="0.2">
      <c r="A19" s="465"/>
      <c r="B19" s="469" t="s">
        <v>431</v>
      </c>
      <c r="C19" s="465"/>
      <c r="D19" s="465"/>
      <c r="E19" s="465"/>
    </row>
    <row r="20" spans="1:8" ht="9" customHeight="1" x14ac:dyDescent="0.2">
      <c r="A20" s="465"/>
      <c r="B20" s="471"/>
      <c r="C20" s="465"/>
      <c r="D20" s="465"/>
      <c r="E20" s="465"/>
    </row>
    <row r="21" spans="1:8" ht="24" x14ac:dyDescent="0.2">
      <c r="A21" s="465"/>
      <c r="B21" s="469" t="s">
        <v>432</v>
      </c>
      <c r="C21" s="465"/>
      <c r="D21" s="465"/>
      <c r="E21" s="465"/>
    </row>
    <row r="22" spans="1:8" ht="9" customHeight="1" x14ac:dyDescent="0.2">
      <c r="A22" s="465"/>
      <c r="B22" s="471"/>
      <c r="C22" s="465"/>
      <c r="D22" s="465"/>
      <c r="E22" s="465"/>
    </row>
    <row r="23" spans="1:8" ht="96" x14ac:dyDescent="0.2">
      <c r="A23" s="465"/>
      <c r="B23" s="469" t="s">
        <v>433</v>
      </c>
      <c r="C23" s="465"/>
      <c r="D23" s="465"/>
      <c r="E23" s="465"/>
    </row>
    <row r="24" spans="1:8" ht="9" customHeight="1" x14ac:dyDescent="0.2">
      <c r="A24" s="465"/>
      <c r="B24" s="471"/>
      <c r="C24" s="465"/>
      <c r="D24" s="465"/>
      <c r="E24" s="465"/>
    </row>
    <row r="25" spans="1:8" ht="24" x14ac:dyDescent="0.2">
      <c r="A25" s="465"/>
      <c r="B25" s="469" t="s">
        <v>434</v>
      </c>
      <c r="C25" s="465"/>
      <c r="D25" s="465"/>
      <c r="E25" s="465"/>
    </row>
    <row r="26" spans="1:8" ht="24" x14ac:dyDescent="0.2">
      <c r="A26" s="465"/>
      <c r="B26" s="472" t="s">
        <v>435</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436</v>
      </c>
      <c r="C4" s="676"/>
      <c r="D4" s="676" t="s">
        <v>437</v>
      </c>
      <c r="E4" s="676"/>
      <c r="F4" s="677" t="s">
        <v>438</v>
      </c>
      <c r="G4" s="677"/>
      <c r="H4" s="677" t="s">
        <v>439</v>
      </c>
      <c r="I4" s="677"/>
      <c r="J4" s="677" t="s">
        <v>440</v>
      </c>
      <c r="K4" s="677"/>
      <c r="L4" s="677"/>
      <c r="M4" s="677"/>
      <c r="N4" s="677"/>
    </row>
    <row r="5" spans="1:14" s="474" customFormat="1" ht="15" customHeight="1" x14ac:dyDescent="0.2">
      <c r="B5" s="474" t="s">
        <v>441</v>
      </c>
      <c r="C5" s="474" t="s">
        <v>442</v>
      </c>
      <c r="D5" s="474" t="s">
        <v>441</v>
      </c>
      <c r="E5" s="474" t="s">
        <v>442</v>
      </c>
      <c r="F5" s="474" t="s">
        <v>441</v>
      </c>
      <c r="G5" s="474" t="s">
        <v>442</v>
      </c>
      <c r="H5" s="474" t="s">
        <v>441</v>
      </c>
      <c r="I5" s="474" t="s">
        <v>442</v>
      </c>
      <c r="J5" s="475" t="s">
        <v>443</v>
      </c>
      <c r="K5" s="475" t="s">
        <v>444</v>
      </c>
      <c r="L5" s="475" t="s">
        <v>445</v>
      </c>
      <c r="M5" s="475" t="s">
        <v>446</v>
      </c>
      <c r="N5" s="475" t="s">
        <v>447</v>
      </c>
    </row>
    <row r="6" spans="1:14" s="474" customFormat="1" ht="15" customHeight="1" x14ac:dyDescent="0.2">
      <c r="A6" s="477" t="s">
        <v>448</v>
      </c>
      <c r="B6" s="478">
        <f>'Tabelle 2.3'!J11</f>
        <v>2.8528434467291839</v>
      </c>
      <c r="C6" s="479">
        <f>'Tabelle 3.3'!J11</f>
        <v>-5.1585991378308123</v>
      </c>
      <c r="D6" s="480">
        <f t="shared" ref="D6:E9" si="0">IF(OR(AND(B6&gt;=-50,B6&lt;=50),ISNUMBER(B6)=FALSE),B6,"")</f>
        <v>2.8528434467291839</v>
      </c>
      <c r="E6" s="480">
        <f t="shared" si="0"/>
        <v>-5.1585991378308123</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449</v>
      </c>
      <c r="B7" s="478">
        <f>'Tabelle 2.1'!J25</f>
        <v>2.8528434467291839</v>
      </c>
      <c r="C7" s="479">
        <f>'Tabelle 3.1'!J23</f>
        <v>-5.1585991378308123</v>
      </c>
      <c r="D7" s="480">
        <f t="shared" si="0"/>
        <v>2.8528434467291839</v>
      </c>
      <c r="E7" s="480">
        <f>IF(OR(AND(C7&gt;=-50,C7&lt;=50),ISNUMBER(C7)=FALSE),C7,"")</f>
        <v>-5.1585991378308123</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450</v>
      </c>
      <c r="B8" s="478">
        <f>'Tabelle 2.1'!J38</f>
        <v>0.95490282911153723</v>
      </c>
      <c r="C8" s="479">
        <f>'Tabelle 3.1'!J34</f>
        <v>-3.6279896103654186</v>
      </c>
      <c r="D8" s="480">
        <f t="shared" si="0"/>
        <v>0.95490282911153723</v>
      </c>
      <c r="E8" s="480">
        <f>IF(OR(AND(C8&gt;=-50,C8&lt;=50),ISNUMBER(C8)=FALSE),C8,"")</f>
        <v>-3.6279896103654186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451</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452</v>
      </c>
      <c r="B12" s="676" t="s">
        <v>436</v>
      </c>
      <c r="C12" s="676"/>
      <c r="D12" s="676" t="s">
        <v>437</v>
      </c>
      <c r="E12" s="676"/>
      <c r="F12" s="677" t="s">
        <v>438</v>
      </c>
      <c r="G12" s="677"/>
      <c r="H12" s="677" t="s">
        <v>439</v>
      </c>
      <c r="I12" s="677"/>
      <c r="J12" s="677" t="s">
        <v>440</v>
      </c>
      <c r="K12" s="677"/>
      <c r="L12" s="677"/>
      <c r="M12" s="677"/>
      <c r="N12" s="677"/>
    </row>
    <row r="13" spans="1:14" s="474" customFormat="1" ht="15" customHeight="1" x14ac:dyDescent="0.2">
      <c r="A13" s="683"/>
      <c r="B13" s="474" t="s">
        <v>441</v>
      </c>
      <c r="C13" s="474" t="s">
        <v>442</v>
      </c>
      <c r="D13" s="474" t="s">
        <v>441</v>
      </c>
      <c r="E13" s="474" t="s">
        <v>442</v>
      </c>
      <c r="F13" s="474" t="s">
        <v>441</v>
      </c>
      <c r="G13" s="474" t="s">
        <v>442</v>
      </c>
      <c r="H13" s="474" t="s">
        <v>441</v>
      </c>
      <c r="I13" s="474" t="s">
        <v>442</v>
      </c>
      <c r="J13" s="475" t="s">
        <v>443</v>
      </c>
      <c r="K13" s="475" t="s">
        <v>444</v>
      </c>
      <c r="L13" s="475" t="s">
        <v>445</v>
      </c>
      <c r="M13" s="475" t="s">
        <v>446</v>
      </c>
      <c r="N13" s="475" t="s">
        <v>447</v>
      </c>
    </row>
    <row r="14" spans="1:14" s="474" customFormat="1" ht="15" customHeight="1" x14ac:dyDescent="0.2">
      <c r="A14" s="474">
        <v>1</v>
      </c>
      <c r="B14" s="478">
        <f>'Tabelle 2.3'!J11</f>
        <v>2.8528434467291839</v>
      </c>
      <c r="C14" s="479">
        <f>'Tabelle 3.3'!J11</f>
        <v>-5.1585991378308123</v>
      </c>
      <c r="D14" s="480">
        <f>IF(OR(AND(B14&gt;=-50,B14&lt;=50),ISNUMBER(B14)=FALSE),B14,"")</f>
        <v>2.8528434467291839</v>
      </c>
      <c r="E14" s="480">
        <f>IF(OR(AND(C14&gt;=-50,C14&lt;=50),ISNUMBER(C14)=FALSE),C14,"")</f>
        <v>-5.1585991378308123</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31.316725978647685</v>
      </c>
      <c r="C15" s="479">
        <f>'Tabelle 3.3'!J12</f>
        <v>-15.107913669064748</v>
      </c>
      <c r="D15" s="480">
        <f t="shared" ref="D15:E45" si="3">IF(OR(AND(B15&gt;=-50,B15&lt;=50),ISNUMBER(B15)=FALSE),B15,"")</f>
        <v>31.316725978647685</v>
      </c>
      <c r="E15" s="480">
        <f t="shared" si="3"/>
        <v>-15.107913669064748</v>
      </c>
      <c r="F15" s="475" t="str">
        <f t="shared" ref="F15:G45" si="4">IF(ISNUMBER(B15)=FALSE,"",IF(B15&lt;-50,"&lt; -50",IF(B15&gt;50,"&gt; 50","")))</f>
        <v/>
      </c>
      <c r="G15" s="475" t="str">
        <f t="shared" si="4"/>
        <v/>
      </c>
      <c r="H15" s="481" t="str">
        <f t="shared" ref="H15:I45" si="5">IF(B15&lt;-50,0.75,IF(B15&gt;50,-0.75,""))</f>
        <v/>
      </c>
      <c r="I15" s="481" t="str">
        <f t="shared" si="5"/>
        <v/>
      </c>
      <c r="J15" s="475" t="e">
        <f t="shared" ref="J15:J45" si="6">IF(OR(B15&lt;-50,B15&gt;50),N15,#N/A)</f>
        <v>#N/A</v>
      </c>
      <c r="K15" s="475" t="e">
        <f t="shared" ref="K15:K45" si="7">IF(B15&lt;-50,-45,IF(B15&gt;50,45,#N/A))</f>
        <v>#N/A</v>
      </c>
      <c r="L15" s="475" t="e">
        <f t="shared" ref="L15:L45" si="8">IF(OR(C15&lt;-50,C15&gt;50),N15,#N/A)</f>
        <v>#N/A</v>
      </c>
      <c r="M15" s="475" t="e">
        <f t="shared" ref="M15:M45" si="9">IF(C15&lt;-50,-45,IF(C15&gt;50,45,#N/A))</f>
        <v>#N/A</v>
      </c>
      <c r="N15" s="475">
        <v>15</v>
      </c>
    </row>
    <row r="16" spans="1:14" s="474" customFormat="1" ht="15" customHeight="1" x14ac:dyDescent="0.2">
      <c r="A16" s="474">
        <v>3</v>
      </c>
      <c r="B16" s="478">
        <f>'Tabelle 2.3'!J13</f>
        <v>29.23806541094358</v>
      </c>
      <c r="C16" s="479">
        <f>'Tabelle 3.3'!J13</f>
        <v>-3.7249283667621778</v>
      </c>
      <c r="D16" s="480">
        <f t="shared" si="3"/>
        <v>29.23806541094358</v>
      </c>
      <c r="E16" s="480">
        <f t="shared" si="3"/>
        <v>-3.7249283667621778</v>
      </c>
      <c r="F16" s="475" t="str">
        <f t="shared" si="4"/>
        <v/>
      </c>
      <c r="G16" s="475" t="str">
        <f t="shared" si="4"/>
        <v/>
      </c>
      <c r="H16" s="481" t="str">
        <f t="shared" si="5"/>
        <v/>
      </c>
      <c r="I16" s="481" t="str">
        <f t="shared" si="5"/>
        <v/>
      </c>
      <c r="J16" s="475" t="e">
        <f t="shared" si="6"/>
        <v>#N/A</v>
      </c>
      <c r="K16" s="475" t="e">
        <f t="shared" si="7"/>
        <v>#N/A</v>
      </c>
      <c r="L16" s="475" t="e">
        <f t="shared" si="8"/>
        <v>#N/A</v>
      </c>
      <c r="M16" s="475" t="e">
        <f t="shared" si="9"/>
        <v>#N/A</v>
      </c>
      <c r="N16" s="475">
        <v>25</v>
      </c>
    </row>
    <row r="17" spans="1:14" s="474" customFormat="1" ht="15" customHeight="1" x14ac:dyDescent="0.2">
      <c r="A17" s="474">
        <v>4</v>
      </c>
      <c r="B17" s="478">
        <f>'Tabelle 2.3'!J14</f>
        <v>-5.7053078252150788</v>
      </c>
      <c r="C17" s="479">
        <f>'Tabelle 3.3'!J14</f>
        <v>-4.1591968447472212</v>
      </c>
      <c r="D17" s="480">
        <f t="shared" si="3"/>
        <v>-5.7053078252150788</v>
      </c>
      <c r="E17" s="480">
        <f t="shared" si="3"/>
        <v>-4.1591968447472212</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-1.9785922802465132</v>
      </c>
      <c r="C18" s="479">
        <f>'Tabelle 3.3'!J15</f>
        <v>-3.6282858200666421</v>
      </c>
      <c r="D18" s="480">
        <f t="shared" si="3"/>
        <v>-1.9785922802465132</v>
      </c>
      <c r="E18" s="480">
        <f t="shared" si="3"/>
        <v>-3.6282858200666421</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-8.9888458514139273</v>
      </c>
      <c r="C19" s="479">
        <f>'Tabelle 3.3'!J16</f>
        <v>-3.8854805725971371</v>
      </c>
      <c r="D19" s="480">
        <f t="shared" si="3"/>
        <v>-8.9888458514139273</v>
      </c>
      <c r="E19" s="480">
        <f t="shared" si="3"/>
        <v>-3.8854805725971371</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3.3609312238708089</v>
      </c>
      <c r="C20" s="479">
        <f>'Tabelle 3.3'!J17</f>
        <v>-9.0277777777777786</v>
      </c>
      <c r="D20" s="480">
        <f t="shared" si="3"/>
        <v>3.3609312238708089</v>
      </c>
      <c r="E20" s="480">
        <f t="shared" si="3"/>
        <v>-9.0277777777777786</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3.8718564980362271</v>
      </c>
      <c r="C21" s="479">
        <f>'Tabelle 3.3'!J18</f>
        <v>-0.77529742013099856</v>
      </c>
      <c r="D21" s="480">
        <f t="shared" si="3"/>
        <v>3.8718564980362271</v>
      </c>
      <c r="E21" s="480">
        <f t="shared" si="3"/>
        <v>-0.77529742013099856</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1.7345894153237402</v>
      </c>
      <c r="C22" s="479">
        <f>'Tabelle 3.3'!J19</f>
        <v>-1.6907045752536056</v>
      </c>
      <c r="D22" s="480">
        <f t="shared" si="3"/>
        <v>1.7345894153237402</v>
      </c>
      <c r="E22" s="480">
        <f t="shared" si="3"/>
        <v>-1.6907045752536056</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3.855298443504465</v>
      </c>
      <c r="C23" s="479">
        <f>'Tabelle 3.3'!J20</f>
        <v>-11.931201469483176</v>
      </c>
      <c r="D23" s="480">
        <f t="shared" si="3"/>
        <v>3.855298443504465</v>
      </c>
      <c r="E23" s="480">
        <f t="shared" si="3"/>
        <v>-11.931201469483176</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-1.2041556178983641</v>
      </c>
      <c r="C24" s="479">
        <f>'Tabelle 3.3'!J21</f>
        <v>-15.385073028527234</v>
      </c>
      <c r="D24" s="480">
        <f t="shared" si="3"/>
        <v>-1.2041556178983641</v>
      </c>
      <c r="E24" s="480">
        <f t="shared" si="3"/>
        <v>-15.385073028527234</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7.97925173821874</v>
      </c>
      <c r="C25" s="479">
        <f>'Tabelle 3.3'!J22</f>
        <v>-0.8981424780567463</v>
      </c>
      <c r="D25" s="480">
        <f t="shared" si="3"/>
        <v>7.97925173821874</v>
      </c>
      <c r="E25" s="480">
        <f t="shared" si="3"/>
        <v>-0.8981424780567463</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9.0963938022761557</v>
      </c>
      <c r="C26" s="479">
        <f>'Tabelle 3.3'!J23</f>
        <v>3.1108230719377836</v>
      </c>
      <c r="D26" s="480">
        <f t="shared" si="3"/>
        <v>9.0963938022761557</v>
      </c>
      <c r="E26" s="480">
        <f t="shared" si="3"/>
        <v>3.1108230719377836</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2.787981903252001</v>
      </c>
      <c r="C27" s="479">
        <f>'Tabelle 3.3'!J24</f>
        <v>-1.463505001852538</v>
      </c>
      <c r="D27" s="480">
        <f t="shared" si="3"/>
        <v>2.787981903252001</v>
      </c>
      <c r="E27" s="480">
        <f t="shared" si="3"/>
        <v>-1.463505001852538</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2.6457515491678292</v>
      </c>
      <c r="C28" s="479">
        <f>'Tabelle 3.3'!J25</f>
        <v>-5.3675612602100351</v>
      </c>
      <c r="D28" s="480">
        <f t="shared" si="3"/>
        <v>2.6457515491678292</v>
      </c>
      <c r="E28" s="480">
        <f t="shared" si="3"/>
        <v>-5.3675612602100351</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-3.8536006495534321</v>
      </c>
      <c r="C29" s="479">
        <f>'Tabelle 3.3'!J26</f>
        <v>-4.0031193137509744</v>
      </c>
      <c r="D29" s="480">
        <f t="shared" si="3"/>
        <v>-3.8536006495534321</v>
      </c>
      <c r="E29" s="480">
        <f t="shared" si="3"/>
        <v>-4.0031193137509744</v>
      </c>
      <c r="F29" s="475" t="str">
        <f t="shared" si="4"/>
        <v/>
      </c>
      <c r="G29" s="475" t="str">
        <f t="shared" si="4"/>
        <v/>
      </c>
      <c r="H29" s="481" t="str">
        <f t="shared" si="5"/>
        <v/>
      </c>
      <c r="I29" s="481" t="str">
        <f t="shared" si="5"/>
        <v/>
      </c>
      <c r="J29" s="475" t="e">
        <f t="shared" si="6"/>
        <v>#N/A</v>
      </c>
      <c r="K29" s="475" t="e">
        <f t="shared" si="7"/>
        <v>#N/A</v>
      </c>
      <c r="L29" s="475" t="e">
        <f t="shared" si="8"/>
        <v>#N/A</v>
      </c>
      <c r="M29" s="475" t="e">
        <f t="shared" si="9"/>
        <v>#N/A</v>
      </c>
      <c r="N29" s="475">
        <v>160</v>
      </c>
    </row>
    <row r="30" spans="1:14" s="474" customFormat="1" ht="15" customHeight="1" x14ac:dyDescent="0.2">
      <c r="A30" s="474">
        <v>17</v>
      </c>
      <c r="B30" s="478">
        <f>'Tabelle 2.3'!J27</f>
        <v>2.3948776542190346</v>
      </c>
      <c r="C30" s="479">
        <f>'Tabelle 3.3'!J27</f>
        <v>3.0927835051546393</v>
      </c>
      <c r="D30" s="480">
        <f t="shared" si="3"/>
        <v>2.3948776542190346</v>
      </c>
      <c r="E30" s="480">
        <f t="shared" si="3"/>
        <v>3.0927835051546393</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5.3586647387220028</v>
      </c>
      <c r="C31" s="479">
        <f>'Tabelle 3.3'!J28</f>
        <v>-2.2530040053404541</v>
      </c>
      <c r="D31" s="480">
        <f t="shared" si="3"/>
        <v>5.3586647387220028</v>
      </c>
      <c r="E31" s="480">
        <f t="shared" si="3"/>
        <v>-2.2530040053404541</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2.5828967200172253</v>
      </c>
      <c r="C32" s="479">
        <f>'Tabelle 3.3'!J29</f>
        <v>0.26595744680851063</v>
      </c>
      <c r="D32" s="480">
        <f t="shared" si="3"/>
        <v>2.5828967200172253</v>
      </c>
      <c r="E32" s="480">
        <f t="shared" si="3"/>
        <v>0.26595744680851063</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2.6918441141020488</v>
      </c>
      <c r="C33" s="479">
        <f>'Tabelle 3.3'!J30</f>
        <v>-0.25335076822491009</v>
      </c>
      <c r="D33" s="480">
        <f t="shared" si="3"/>
        <v>2.6918441141020488</v>
      </c>
      <c r="E33" s="480">
        <f t="shared" si="3"/>
        <v>-0.25335076822491009</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3.0326845730664322</v>
      </c>
      <c r="C34" s="479">
        <f>'Tabelle 3.3'!J31</f>
        <v>-5.5349534480037876</v>
      </c>
      <c r="D34" s="480">
        <f t="shared" si="3"/>
        <v>3.0326845730664322</v>
      </c>
      <c r="E34" s="480">
        <f t="shared" si="3"/>
        <v>-5.5349534480037876</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f>'Tabelle 2.3'!J32</f>
        <v>-71.428571428571431</v>
      </c>
      <c r="C35" s="479">
        <f>'Tabelle 3.3'!J32</f>
        <v>-40</v>
      </c>
      <c r="D35" s="480" t="str">
        <f t="shared" si="3"/>
        <v/>
      </c>
      <c r="E35" s="480">
        <f t="shared" si="3"/>
        <v>-40</v>
      </c>
      <c r="F35" s="475" t="str">
        <f t="shared" si="4"/>
        <v>&lt; -50</v>
      </c>
      <c r="G35" s="475" t="str">
        <f t="shared" si="4"/>
        <v/>
      </c>
      <c r="H35" s="481">
        <f t="shared" si="5"/>
        <v>0.75</v>
      </c>
      <c r="I35" s="481" t="str">
        <f t="shared" si="5"/>
        <v/>
      </c>
      <c r="J35" s="475">
        <f t="shared" si="6"/>
        <v>222</v>
      </c>
      <c r="K35" s="475">
        <f t="shared" si="7"/>
        <v>-45</v>
      </c>
      <c r="L35" s="475" t="e">
        <f t="shared" si="8"/>
        <v>#N/A</v>
      </c>
      <c r="M35" s="475" t="e">
        <f t="shared" si="9"/>
        <v>#N/A</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31.316725978647685</v>
      </c>
      <c r="C37" s="479">
        <f>'Tabelle 3.3'!J34</f>
        <v>-15.107913669064748</v>
      </c>
      <c r="D37" s="480">
        <f t="shared" si="3"/>
        <v>31.316725978647685</v>
      </c>
      <c r="E37" s="480">
        <f t="shared" si="3"/>
        <v>-15.107913669064748</v>
      </c>
      <c r="F37" s="475" t="str">
        <f t="shared" si="4"/>
        <v/>
      </c>
      <c r="G37" s="475" t="str">
        <f t="shared" si="4"/>
        <v/>
      </c>
      <c r="H37" s="481" t="str">
        <f t="shared" si="5"/>
        <v/>
      </c>
      <c r="I37" s="481" t="str">
        <f t="shared" si="5"/>
        <v/>
      </c>
      <c r="J37" s="475" t="e">
        <f t="shared" si="6"/>
        <v>#N/A</v>
      </c>
      <c r="K37" s="475" t="e">
        <f t="shared" si="7"/>
        <v>#N/A</v>
      </c>
      <c r="L37" s="475" t="e">
        <f t="shared" si="8"/>
        <v>#N/A</v>
      </c>
      <c r="M37" s="475" t="e">
        <f t="shared" si="9"/>
        <v>#N/A</v>
      </c>
      <c r="N37" s="475">
        <v>242</v>
      </c>
    </row>
    <row r="38" spans="1:14" s="474" customFormat="1" ht="15" customHeight="1" x14ac:dyDescent="0.2">
      <c r="A38" s="474">
        <v>25</v>
      </c>
      <c r="B38" s="478">
        <f>'Tabelle 2.3'!J35</f>
        <v>1.3861288249542736</v>
      </c>
      <c r="C38" s="479">
        <f>'Tabelle 3.3'!J35</f>
        <v>-2.2598448687350836</v>
      </c>
      <c r="D38" s="480">
        <f t="shared" si="3"/>
        <v>1.3861288249542736</v>
      </c>
      <c r="E38" s="480">
        <f t="shared" si="3"/>
        <v>-2.2598448687350836</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3.0677200456146174</v>
      </c>
      <c r="C39" s="479">
        <f>'Tabelle 3.3'!J36</f>
        <v>-5.3437690769131505</v>
      </c>
      <c r="D39" s="480">
        <f t="shared" si="3"/>
        <v>3.0677200456146174</v>
      </c>
      <c r="E39" s="480">
        <f t="shared" si="3"/>
        <v>-5.3437690769131505</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3.0677200456146174</v>
      </c>
      <c r="C45" s="479">
        <f>'Tabelle 3.3'!J36</f>
        <v>-5.3437690769131505</v>
      </c>
      <c r="D45" s="480">
        <f t="shared" si="3"/>
        <v>3.0677200456146174</v>
      </c>
      <c r="E45" s="480">
        <f t="shared" si="3"/>
        <v>-5.3437690769131505</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453</v>
      </c>
      <c r="E48" s="475"/>
      <c r="F48" s="475"/>
      <c r="G48" s="475"/>
      <c r="H48" s="475"/>
      <c r="I48" s="475"/>
      <c r="J48" s="475"/>
      <c r="K48" s="475"/>
      <c r="L48" s="475"/>
      <c r="M48" s="475"/>
      <c r="N48" s="475"/>
    </row>
    <row r="49" spans="1:14" ht="15" customHeight="1" x14ac:dyDescent="0.2">
      <c r="A49" s="678" t="s">
        <v>454</v>
      </c>
      <c r="B49" s="679" t="s">
        <v>102</v>
      </c>
      <c r="C49" s="679"/>
      <c r="D49" s="679"/>
      <c r="E49" s="680" t="s">
        <v>455</v>
      </c>
      <c r="F49" s="680"/>
      <c r="G49" s="680"/>
      <c r="H49" s="681" t="s">
        <v>456</v>
      </c>
      <c r="I49" s="682" t="s">
        <v>457</v>
      </c>
      <c r="J49" s="682"/>
      <c r="K49" s="682"/>
      <c r="L49" s="483" t="s">
        <v>458</v>
      </c>
      <c r="M49" s="460"/>
      <c r="N49" s="452"/>
    </row>
    <row r="50" spans="1:14" ht="39.950000000000003" customHeight="1" x14ac:dyDescent="0.2">
      <c r="A50" s="678"/>
      <c r="B50" s="484" t="s">
        <v>441</v>
      </c>
      <c r="C50" s="484" t="s">
        <v>120</v>
      </c>
      <c r="D50" s="484" t="s">
        <v>121</v>
      </c>
      <c r="E50" s="484" t="s">
        <v>441</v>
      </c>
      <c r="F50" s="484" t="s">
        <v>120</v>
      </c>
      <c r="G50" s="484" t="s">
        <v>121</v>
      </c>
      <c r="H50" s="681"/>
      <c r="I50" s="484" t="s">
        <v>441</v>
      </c>
      <c r="J50" s="484" t="s">
        <v>120</v>
      </c>
      <c r="K50" s="484" t="s">
        <v>121</v>
      </c>
      <c r="L50" s="484" t="s">
        <v>459</v>
      </c>
      <c r="M50" s="484"/>
      <c r="N50" s="484"/>
    </row>
    <row r="51" spans="1:14" ht="15" customHeight="1" x14ac:dyDescent="0.2">
      <c r="A51" s="485" t="s">
        <v>460</v>
      </c>
      <c r="B51" s="486">
        <v>1257533</v>
      </c>
      <c r="C51" s="486">
        <v>151074</v>
      </c>
      <c r="D51" s="486">
        <v>55725</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461</v>
      </c>
      <c r="B52" s="486">
        <v>1269425</v>
      </c>
      <c r="C52" s="486">
        <v>152871</v>
      </c>
      <c r="D52" s="486">
        <v>57183</v>
      </c>
      <c r="E52" s="487">
        <f t="shared" ref="E52:G70" si="11">IF($A$51=37802,IF(COUNTBLANK(B$51:B$70)&gt;0,#N/A,B52/B$51*100),IF(COUNTBLANK(B$51:B$75)&gt;0,#N/A,B52/B$51*100))</f>
        <v>100.94566106813896</v>
      </c>
      <c r="F52" s="487">
        <f t="shared" si="11"/>
        <v>101.18948329957504</v>
      </c>
      <c r="G52" s="487">
        <f t="shared" si="11"/>
        <v>102.61641991924631</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1289330</v>
      </c>
      <c r="C53" s="486">
        <v>150152</v>
      </c>
      <c r="D53" s="486">
        <v>58791</v>
      </c>
      <c r="E53" s="487">
        <f t="shared" si="11"/>
        <v>102.52852211433019</v>
      </c>
      <c r="F53" s="487">
        <f t="shared" si="11"/>
        <v>99.389703059427831</v>
      </c>
      <c r="G53" s="487">
        <f t="shared" si="11"/>
        <v>105.50201884253028</v>
      </c>
      <c r="H53" s="488">
        <f>IF(ISERROR(L53)=TRUE,IF(MONTH(A53)=MONTH(MAX(A$51:A$75)),A53,""),"")</f>
        <v>41883</v>
      </c>
      <c r="I53" s="487">
        <f t="shared" si="12"/>
        <v>102.52852211433019</v>
      </c>
      <c r="J53" s="487">
        <f t="shared" si="10"/>
        <v>99.389703059427831</v>
      </c>
      <c r="K53" s="487">
        <f t="shared" si="10"/>
        <v>105.50201884253028</v>
      </c>
      <c r="L53" s="487" t="e">
        <f t="shared" si="13"/>
        <v>#N/A</v>
      </c>
    </row>
    <row r="54" spans="1:14" ht="15" customHeight="1" x14ac:dyDescent="0.2">
      <c r="A54" s="489" t="s">
        <v>462</v>
      </c>
      <c r="B54" s="486">
        <v>1288354</v>
      </c>
      <c r="C54" s="486">
        <v>152186</v>
      </c>
      <c r="D54" s="486">
        <v>58855</v>
      </c>
      <c r="E54" s="487">
        <f t="shared" si="11"/>
        <v>102.45090983695854</v>
      </c>
      <c r="F54" s="487">
        <f t="shared" si="11"/>
        <v>100.73606312138421</v>
      </c>
      <c r="G54" s="487">
        <f t="shared" si="11"/>
        <v>105.61686855091969</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463</v>
      </c>
      <c r="B55" s="486">
        <v>1298305</v>
      </c>
      <c r="C55" s="486">
        <v>144436</v>
      </c>
      <c r="D55" s="486">
        <v>58114</v>
      </c>
      <c r="E55" s="487">
        <f t="shared" si="11"/>
        <v>103.24222107889018</v>
      </c>
      <c r="F55" s="487">
        <f t="shared" si="11"/>
        <v>95.606126798787344</v>
      </c>
      <c r="G55" s="487">
        <f t="shared" si="11"/>
        <v>104.28712427097354</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464</v>
      </c>
      <c r="B56" s="486">
        <v>1311413</v>
      </c>
      <c r="C56" s="486">
        <v>145844</v>
      </c>
      <c r="D56" s="486">
        <v>59639</v>
      </c>
      <c r="E56" s="487">
        <f t="shared" si="11"/>
        <v>104.28457941063971</v>
      </c>
      <c r="F56" s="487">
        <f t="shared" si="11"/>
        <v>96.538120391331404</v>
      </c>
      <c r="G56" s="487">
        <f t="shared" si="11"/>
        <v>107.02377747868998</v>
      </c>
      <c r="H56" s="488" t="str">
        <f t="shared" si="14"/>
        <v/>
      </c>
      <c r="I56" s="487" t="str">
        <f t="shared" si="12"/>
        <v/>
      </c>
      <c r="J56" s="487" t="str">
        <f t="shared" si="10"/>
        <v/>
      </c>
      <c r="K56" s="487" t="str">
        <f t="shared" si="10"/>
        <v/>
      </c>
      <c r="L56" s="487" t="e">
        <f t="shared" si="13"/>
        <v>#N/A</v>
      </c>
    </row>
    <row r="57" spans="1:14" ht="15" customHeight="1" x14ac:dyDescent="0.2">
      <c r="A57" s="489">
        <v>42248</v>
      </c>
      <c r="B57" s="486">
        <v>1337072</v>
      </c>
      <c r="C57" s="486">
        <v>143846</v>
      </c>
      <c r="D57" s="486">
        <v>61848</v>
      </c>
      <c r="E57" s="487">
        <f t="shared" si="11"/>
        <v>106.32500300190929</v>
      </c>
      <c r="F57" s="487">
        <f t="shared" si="11"/>
        <v>95.215589711002551</v>
      </c>
      <c r="G57" s="487">
        <f t="shared" si="11"/>
        <v>110.98788694481831</v>
      </c>
      <c r="H57" s="488">
        <f t="shared" si="14"/>
        <v>42248</v>
      </c>
      <c r="I57" s="487">
        <f t="shared" si="12"/>
        <v>106.32500300190929</v>
      </c>
      <c r="J57" s="487">
        <f t="shared" si="10"/>
        <v>95.215589711002551</v>
      </c>
      <c r="K57" s="487">
        <f t="shared" si="10"/>
        <v>110.98788694481831</v>
      </c>
      <c r="L57" s="487" t="e">
        <f t="shared" si="13"/>
        <v>#N/A</v>
      </c>
    </row>
    <row r="58" spans="1:14" ht="15" customHeight="1" x14ac:dyDescent="0.2">
      <c r="A58" s="489" t="s">
        <v>465</v>
      </c>
      <c r="B58" s="486">
        <v>1340192</v>
      </c>
      <c r="C58" s="486">
        <v>145930</v>
      </c>
      <c r="D58" s="486">
        <v>62311</v>
      </c>
      <c r="E58" s="487">
        <f t="shared" si="11"/>
        <v>106.57310782301539</v>
      </c>
      <c r="F58" s="487">
        <f t="shared" si="11"/>
        <v>96.595046136330538</v>
      </c>
      <c r="G58" s="487">
        <f t="shared" si="11"/>
        <v>111.81875280394794</v>
      </c>
      <c r="H58" s="488" t="str">
        <f t="shared" si="14"/>
        <v/>
      </c>
      <c r="I58" s="487" t="str">
        <f t="shared" si="12"/>
        <v/>
      </c>
      <c r="J58" s="487" t="str">
        <f t="shared" si="10"/>
        <v/>
      </c>
      <c r="K58" s="487" t="str">
        <f t="shared" si="10"/>
        <v/>
      </c>
      <c r="L58" s="487" t="e">
        <f t="shared" si="13"/>
        <v>#N/A</v>
      </c>
    </row>
    <row r="59" spans="1:14" ht="15" customHeight="1" x14ac:dyDescent="0.2">
      <c r="A59" s="489" t="s">
        <v>466</v>
      </c>
      <c r="B59" s="486">
        <v>1351190</v>
      </c>
      <c r="C59" s="486">
        <v>144064</v>
      </c>
      <c r="D59" s="486">
        <v>62069</v>
      </c>
      <c r="E59" s="487">
        <f t="shared" si="11"/>
        <v>107.44767731741433</v>
      </c>
      <c r="F59" s="487">
        <f t="shared" si="11"/>
        <v>95.359889855302697</v>
      </c>
      <c r="G59" s="487">
        <f t="shared" si="11"/>
        <v>111.38447734410049</v>
      </c>
      <c r="H59" s="488" t="str">
        <f t="shared" si="14"/>
        <v/>
      </c>
      <c r="I59" s="487" t="str">
        <f t="shared" si="12"/>
        <v/>
      </c>
      <c r="J59" s="487" t="str">
        <f t="shared" si="10"/>
        <v/>
      </c>
      <c r="K59" s="487" t="str">
        <f t="shared" si="10"/>
        <v/>
      </c>
      <c r="L59" s="487" t="e">
        <f t="shared" si="13"/>
        <v>#N/A</v>
      </c>
    </row>
    <row r="60" spans="1:14" ht="15" customHeight="1" x14ac:dyDescent="0.2">
      <c r="A60" s="489" t="s">
        <v>467</v>
      </c>
      <c r="B60" s="486">
        <v>1367680</v>
      </c>
      <c r="C60" s="486">
        <v>146772</v>
      </c>
      <c r="D60" s="486">
        <v>64005</v>
      </c>
      <c r="E60" s="487">
        <f t="shared" si="11"/>
        <v>108.7589749135808</v>
      </c>
      <c r="F60" s="487">
        <f t="shared" si="11"/>
        <v>97.152388895508153</v>
      </c>
      <c r="G60" s="487">
        <f t="shared" si="11"/>
        <v>114.85868102288022</v>
      </c>
      <c r="H60" s="488" t="str">
        <f t="shared" si="14"/>
        <v/>
      </c>
      <c r="I60" s="487" t="str">
        <f t="shared" si="12"/>
        <v/>
      </c>
      <c r="J60" s="487" t="str">
        <f t="shared" si="10"/>
        <v/>
      </c>
      <c r="K60" s="487" t="str">
        <f t="shared" si="10"/>
        <v/>
      </c>
      <c r="L60" s="487" t="e">
        <f t="shared" si="13"/>
        <v>#N/A</v>
      </c>
    </row>
    <row r="61" spans="1:14" ht="15" customHeight="1" x14ac:dyDescent="0.2">
      <c r="A61" s="489">
        <v>42614</v>
      </c>
      <c r="B61" s="486">
        <v>1393752</v>
      </c>
      <c r="C61" s="486">
        <v>144036</v>
      </c>
      <c r="D61" s="486">
        <v>65720</v>
      </c>
      <c r="E61" s="487">
        <f t="shared" si="11"/>
        <v>110.83224058533654</v>
      </c>
      <c r="F61" s="487">
        <f t="shared" si="11"/>
        <v>95.341355891814601</v>
      </c>
      <c r="G61" s="487">
        <f t="shared" si="11"/>
        <v>117.93629430237775</v>
      </c>
      <c r="H61" s="488">
        <f t="shared" si="14"/>
        <v>42614</v>
      </c>
      <c r="I61" s="487">
        <f t="shared" si="12"/>
        <v>110.83224058533654</v>
      </c>
      <c r="J61" s="487">
        <f t="shared" si="10"/>
        <v>95.341355891814601</v>
      </c>
      <c r="K61" s="487">
        <f t="shared" si="10"/>
        <v>117.93629430237775</v>
      </c>
      <c r="L61" s="487" t="e">
        <f t="shared" si="13"/>
        <v>#N/A</v>
      </c>
    </row>
    <row r="62" spans="1:14" ht="15" customHeight="1" x14ac:dyDescent="0.2">
      <c r="A62" s="489" t="s">
        <v>468</v>
      </c>
      <c r="B62" s="486">
        <v>1397409</v>
      </c>
      <c r="C62" s="486">
        <v>145167</v>
      </c>
      <c r="D62" s="486">
        <v>66502</v>
      </c>
      <c r="E62" s="487">
        <f t="shared" si="11"/>
        <v>111.12304806315223</v>
      </c>
      <c r="F62" s="487">
        <f t="shared" si="11"/>
        <v>96.089995631280033</v>
      </c>
      <c r="G62" s="487">
        <f t="shared" si="11"/>
        <v>119.33961417676089</v>
      </c>
      <c r="H62" s="488" t="str">
        <f t="shared" si="14"/>
        <v/>
      </c>
      <c r="I62" s="487" t="str">
        <f t="shared" si="12"/>
        <v/>
      </c>
      <c r="J62" s="487" t="str">
        <f t="shared" si="10"/>
        <v/>
      </c>
      <c r="K62" s="487" t="str">
        <f t="shared" si="10"/>
        <v/>
      </c>
      <c r="L62" s="487" t="e">
        <f t="shared" si="13"/>
        <v>#N/A</v>
      </c>
    </row>
    <row r="63" spans="1:14" ht="15" customHeight="1" x14ac:dyDescent="0.2">
      <c r="A63" s="489" t="s">
        <v>469</v>
      </c>
      <c r="B63" s="486">
        <v>1409492</v>
      </c>
      <c r="C63" s="486">
        <v>143124</v>
      </c>
      <c r="D63" s="486">
        <v>66411</v>
      </c>
      <c r="E63" s="487">
        <f t="shared" si="11"/>
        <v>112.08389759950634</v>
      </c>
      <c r="F63" s="487">
        <f t="shared" si="11"/>
        <v>94.73767822391676</v>
      </c>
      <c r="G63" s="487">
        <f t="shared" si="11"/>
        <v>119.17631224764469</v>
      </c>
      <c r="H63" s="488" t="str">
        <f t="shared" si="14"/>
        <v/>
      </c>
      <c r="I63" s="487" t="str">
        <f t="shared" si="12"/>
        <v/>
      </c>
      <c r="J63" s="487" t="str">
        <f t="shared" si="10"/>
        <v/>
      </c>
      <c r="K63" s="487" t="str">
        <f t="shared" si="10"/>
        <v/>
      </c>
      <c r="L63" s="487" t="e">
        <f t="shared" si="13"/>
        <v>#N/A</v>
      </c>
    </row>
    <row r="64" spans="1:14" ht="15" customHeight="1" x14ac:dyDescent="0.2">
      <c r="A64" s="489" t="s">
        <v>470</v>
      </c>
      <c r="B64" s="486">
        <v>1426462</v>
      </c>
      <c r="C64" s="486">
        <v>144237</v>
      </c>
      <c r="D64" s="486">
        <v>68520</v>
      </c>
      <c r="E64" s="487">
        <f t="shared" si="11"/>
        <v>113.43336516815066</v>
      </c>
      <c r="F64" s="487">
        <f t="shared" si="11"/>
        <v>95.474403272568409</v>
      </c>
      <c r="G64" s="487">
        <f t="shared" si="11"/>
        <v>122.96096904441454</v>
      </c>
      <c r="H64" s="488" t="str">
        <f t="shared" si="14"/>
        <v/>
      </c>
      <c r="I64" s="487" t="str">
        <f t="shared" si="12"/>
        <v/>
      </c>
      <c r="J64" s="487" t="str">
        <f t="shared" si="10"/>
        <v/>
      </c>
      <c r="K64" s="487" t="str">
        <f t="shared" si="10"/>
        <v/>
      </c>
      <c r="L64" s="487" t="e">
        <f t="shared" si="13"/>
        <v>#N/A</v>
      </c>
    </row>
    <row r="65" spans="1:12" ht="15" customHeight="1" x14ac:dyDescent="0.2">
      <c r="A65" s="489">
        <v>42979</v>
      </c>
      <c r="B65" s="486">
        <v>1451676</v>
      </c>
      <c r="C65" s="486">
        <v>141283</v>
      </c>
      <c r="D65" s="486">
        <v>70022</v>
      </c>
      <c r="E65" s="487">
        <f t="shared" si="11"/>
        <v>115.43840201410221</v>
      </c>
      <c r="F65" s="487">
        <f t="shared" si="11"/>
        <v>93.519070124574711</v>
      </c>
      <c r="G65" s="487">
        <f t="shared" si="11"/>
        <v>125.65634813817856</v>
      </c>
      <c r="H65" s="488">
        <f t="shared" si="14"/>
        <v>42979</v>
      </c>
      <c r="I65" s="487">
        <f t="shared" si="12"/>
        <v>115.43840201410221</v>
      </c>
      <c r="J65" s="487">
        <f t="shared" si="10"/>
        <v>93.519070124574711</v>
      </c>
      <c r="K65" s="487">
        <f t="shared" si="10"/>
        <v>125.65634813817856</v>
      </c>
      <c r="L65" s="487" t="e">
        <f t="shared" si="13"/>
        <v>#N/A</v>
      </c>
    </row>
    <row r="66" spans="1:12" ht="15" customHeight="1" x14ac:dyDescent="0.2">
      <c r="A66" s="489" t="s">
        <v>471</v>
      </c>
      <c r="B66" s="486">
        <v>1457214</v>
      </c>
      <c r="C66" s="486">
        <v>142168</v>
      </c>
      <c r="D66" s="486">
        <v>70811</v>
      </c>
      <c r="E66" s="487">
        <f t="shared" si="11"/>
        <v>115.87878807156551</v>
      </c>
      <c r="F66" s="487">
        <f t="shared" si="11"/>
        <v>94.1048757562519</v>
      </c>
      <c r="G66" s="487">
        <f t="shared" si="11"/>
        <v>127.07222969941678</v>
      </c>
      <c r="H66" s="488" t="str">
        <f t="shared" si="14"/>
        <v/>
      </c>
      <c r="I66" s="487" t="str">
        <f t="shared" si="12"/>
        <v/>
      </c>
      <c r="J66" s="487" t="str">
        <f t="shared" si="10"/>
        <v/>
      </c>
      <c r="K66" s="487" t="str">
        <f t="shared" si="10"/>
        <v/>
      </c>
      <c r="L66" s="487" t="e">
        <f t="shared" si="13"/>
        <v>#N/A</v>
      </c>
    </row>
    <row r="67" spans="1:12" ht="15" customHeight="1" x14ac:dyDescent="0.2">
      <c r="A67" s="489" t="s">
        <v>472</v>
      </c>
      <c r="B67" s="486">
        <v>1463659</v>
      </c>
      <c r="C67" s="486">
        <v>140564</v>
      </c>
      <c r="D67" s="486">
        <v>71037</v>
      </c>
      <c r="E67" s="487">
        <f t="shared" si="11"/>
        <v>116.39129947285679</v>
      </c>
      <c r="F67" s="487">
        <f t="shared" si="11"/>
        <v>93.04314441929121</v>
      </c>
      <c r="G67" s="487">
        <f t="shared" si="11"/>
        <v>127.47779273216689</v>
      </c>
      <c r="H67" s="488" t="str">
        <f t="shared" si="14"/>
        <v/>
      </c>
      <c r="I67" s="487" t="str">
        <f t="shared" si="12"/>
        <v/>
      </c>
      <c r="J67" s="487" t="str">
        <f t="shared" si="12"/>
        <v/>
      </c>
      <c r="K67" s="487" t="str">
        <f t="shared" si="12"/>
        <v/>
      </c>
      <c r="L67" s="487" t="e">
        <f t="shared" si="13"/>
        <v>#N/A</v>
      </c>
    </row>
    <row r="68" spans="1:12" ht="15" customHeight="1" x14ac:dyDescent="0.2">
      <c r="A68" s="489" t="s">
        <v>473</v>
      </c>
      <c r="B68" s="486">
        <v>1476248</v>
      </c>
      <c r="C68" s="486">
        <v>142644</v>
      </c>
      <c r="D68" s="486">
        <v>73270</v>
      </c>
      <c r="E68" s="487">
        <f t="shared" si="11"/>
        <v>117.39238652186464</v>
      </c>
      <c r="F68" s="487">
        <f t="shared" si="11"/>
        <v>94.419953135549463</v>
      </c>
      <c r="G68" s="487">
        <f t="shared" si="11"/>
        <v>131.48497083894125</v>
      </c>
      <c r="H68" s="488" t="str">
        <f t="shared" si="14"/>
        <v/>
      </c>
      <c r="I68" s="487" t="str">
        <f t="shared" si="12"/>
        <v/>
      </c>
      <c r="J68" s="487" t="str">
        <f t="shared" si="12"/>
        <v/>
      </c>
      <c r="K68" s="487" t="str">
        <f t="shared" si="12"/>
        <v/>
      </c>
      <c r="L68" s="487" t="e">
        <f t="shared" si="13"/>
        <v>#N/A</v>
      </c>
    </row>
    <row r="69" spans="1:12" ht="15" customHeight="1" x14ac:dyDescent="0.2">
      <c r="A69" s="489">
        <v>43344</v>
      </c>
      <c r="B69" s="486">
        <v>1501914</v>
      </c>
      <c r="C69" s="486">
        <v>139503</v>
      </c>
      <c r="D69" s="486">
        <v>75587</v>
      </c>
      <c r="E69" s="487">
        <f t="shared" si="11"/>
        <v>119.43336675856617</v>
      </c>
      <c r="F69" s="487">
        <f t="shared" si="11"/>
        <v>92.340839588546004</v>
      </c>
      <c r="G69" s="487">
        <f t="shared" si="11"/>
        <v>135.64288918797666</v>
      </c>
      <c r="H69" s="488">
        <f t="shared" si="14"/>
        <v>43344</v>
      </c>
      <c r="I69" s="487">
        <f t="shared" si="12"/>
        <v>119.43336675856617</v>
      </c>
      <c r="J69" s="487">
        <f t="shared" si="12"/>
        <v>92.340839588546004</v>
      </c>
      <c r="K69" s="487">
        <f t="shared" si="12"/>
        <v>135.64288918797666</v>
      </c>
      <c r="L69" s="487" t="e">
        <f t="shared" si="13"/>
        <v>#N/A</v>
      </c>
    </row>
    <row r="70" spans="1:12" ht="15" customHeight="1" x14ac:dyDescent="0.2">
      <c r="A70" s="489" t="s">
        <v>474</v>
      </c>
      <c r="B70" s="486">
        <v>1510736</v>
      </c>
      <c r="C70" s="486">
        <v>140540</v>
      </c>
      <c r="D70" s="486">
        <v>76356</v>
      </c>
      <c r="E70" s="487">
        <f t="shared" si="11"/>
        <v>120.13489904439882</v>
      </c>
      <c r="F70" s="487">
        <f t="shared" si="11"/>
        <v>93.027258164872833</v>
      </c>
      <c r="G70" s="487">
        <f t="shared" si="11"/>
        <v>137.02288021534321</v>
      </c>
      <c r="H70" s="488" t="str">
        <f t="shared" si="14"/>
        <v/>
      </c>
      <c r="I70" s="487" t="str">
        <f t="shared" si="12"/>
        <v/>
      </c>
      <c r="J70" s="487" t="str">
        <f t="shared" si="12"/>
        <v/>
      </c>
      <c r="K70" s="487" t="str">
        <f t="shared" si="12"/>
        <v/>
      </c>
      <c r="L70" s="487" t="e">
        <f t="shared" si="13"/>
        <v>#N/A</v>
      </c>
    </row>
    <row r="71" spans="1:12" ht="15" customHeight="1" x14ac:dyDescent="0.2">
      <c r="A71" s="489" t="s">
        <v>475</v>
      </c>
      <c r="B71" s="486">
        <v>1516487</v>
      </c>
      <c r="C71" s="486">
        <v>138697</v>
      </c>
      <c r="D71" s="486">
        <v>76342</v>
      </c>
      <c r="E71" s="490">
        <f t="shared" ref="E71:G75" si="15">IF($A$51=37802,IF(COUNTBLANK(B$51:B$70)&gt;0,#N/A,IF(ISBLANK(B71)=FALSE,B71/B$51*100,#N/A)),IF(COUNTBLANK(B$51:B$75)&gt;0,#N/A,B71/B$51*100))</f>
        <v>120.59222302714917</v>
      </c>
      <c r="F71" s="490">
        <f t="shared" si="15"/>
        <v>91.807326210995939</v>
      </c>
      <c r="G71" s="490">
        <f t="shared" si="15"/>
        <v>136.99775684163302</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476</v>
      </c>
      <c r="B72" s="486">
        <v>1527912</v>
      </c>
      <c r="C72" s="486">
        <v>139906</v>
      </c>
      <c r="D72" s="486">
        <v>78031</v>
      </c>
      <c r="E72" s="490">
        <f t="shared" si="15"/>
        <v>121.50074789289825</v>
      </c>
      <c r="F72" s="490">
        <f t="shared" si="15"/>
        <v>92.607596277321051</v>
      </c>
      <c r="G72" s="490">
        <f t="shared" si="15"/>
        <v>140.02871242709736</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1550902</v>
      </c>
      <c r="C73" s="486">
        <v>135998</v>
      </c>
      <c r="D73" s="486">
        <v>79998</v>
      </c>
      <c r="E73" s="490">
        <f t="shared" si="15"/>
        <v>123.3289305330357</v>
      </c>
      <c r="F73" s="490">
        <f t="shared" si="15"/>
        <v>90.020784516197367</v>
      </c>
      <c r="G73" s="490">
        <f t="shared" si="15"/>
        <v>143.55854643337821</v>
      </c>
      <c r="H73" s="491">
        <f>IF(A$51=37802,IF(ISERROR(L73)=TRUE,IF(ISBLANK(A73)=FALSE,IF(MONTH(A73)=MONTH(MAX(A$51:A$75)),A73,""),""),""),IF(ISERROR(L73)=TRUE,IF(MONTH(A73)=MONTH(MAX(A$51:A$75)),A73,""),""))</f>
        <v>43709</v>
      </c>
      <c r="I73" s="487">
        <f t="shared" si="12"/>
        <v>123.3289305330357</v>
      </c>
      <c r="J73" s="487">
        <f t="shared" si="12"/>
        <v>90.020784516197367</v>
      </c>
      <c r="K73" s="487">
        <f t="shared" si="12"/>
        <v>143.55854643337821</v>
      </c>
      <c r="L73" s="487" t="e">
        <f t="shared" si="13"/>
        <v>#N/A</v>
      </c>
    </row>
    <row r="74" spans="1:12" ht="15" customHeight="1" x14ac:dyDescent="0.2">
      <c r="A74" s="489" t="s">
        <v>477</v>
      </c>
      <c r="B74" s="486">
        <v>1558740</v>
      </c>
      <c r="C74" s="486">
        <v>136346</v>
      </c>
      <c r="D74" s="486">
        <v>80508</v>
      </c>
      <c r="E74" s="490">
        <f t="shared" si="15"/>
        <v>123.95221437528876</v>
      </c>
      <c r="F74" s="490">
        <f t="shared" si="15"/>
        <v>90.251135205263637</v>
      </c>
      <c r="G74" s="490">
        <f t="shared" si="15"/>
        <v>144.47375504710632</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478</v>
      </c>
      <c r="B75" s="486">
        <v>1559750</v>
      </c>
      <c r="C75" s="492">
        <v>127065</v>
      </c>
      <c r="D75" s="492">
        <v>76881</v>
      </c>
      <c r="E75" s="490">
        <f t="shared" si="15"/>
        <v>124.03253035904424</v>
      </c>
      <c r="F75" s="490">
        <f t="shared" si="15"/>
        <v>84.1077882362286</v>
      </c>
      <c r="G75" s="490">
        <f t="shared" si="15"/>
        <v>137.96500672947508</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123.3289305330357</v>
      </c>
      <c r="J77" s="487">
        <f>IF(J75&lt;&gt;"",J75,IF(J74&lt;&gt;"",J74,IF(J73&lt;&gt;"",J73,IF(J72&lt;&gt;"",J72,IF(J71&lt;&gt;"",J71,IF(J70&lt;&gt;"",J70,""))))))</f>
        <v>90.020784516197367</v>
      </c>
      <c r="K77" s="487">
        <f>IF(K75&lt;&gt;"",K75,IF(K74&lt;&gt;"",K74,IF(K73&lt;&gt;"",K73,IF(K72&lt;&gt;"",K72,IF(K71&lt;&gt;"",K71,IF(K70&lt;&gt;"",K70,""))))))</f>
        <v>143.55854643337821</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+23,3%</v>
      </c>
      <c r="J79" s="487" t="str">
        <f>"GeB - ausschließlich: "&amp;IF(J77&gt;100,"+","")&amp;TEXT(J77-100,"0,0")&amp;"%"</f>
        <v>GeB - ausschließlich: -10,0%</v>
      </c>
      <c r="K79" s="487" t="str">
        <f>"GeB - im Nebenjob: "&amp;IF(K77&gt;100,"+","")&amp;TEXT(K77-100,"0,0")&amp;"%"</f>
        <v>GeB - im Nebenjob: +43,6%</v>
      </c>
    </row>
    <row r="81" spans="9:9" ht="15" customHeight="1" x14ac:dyDescent="0.2">
      <c r="I81" s="487" t="str">
        <f>IF(ISERROR(HLOOKUP(1,I$78:K$79,2,FALSE)),"",HLOOKUP(1,I$78:K$79,2,FALSE))</f>
        <v>GeB - im Nebenjob: +43,6%</v>
      </c>
    </row>
    <row r="82" spans="9:9" ht="15" customHeight="1" x14ac:dyDescent="0.2">
      <c r="I82" s="487" t="str">
        <f>IF(ISERROR(HLOOKUP(2,I$78:K$79,2,FALSE)),"",HLOOKUP(2,I$78:K$79,2,FALSE))</f>
        <v>SvB: +23,3%</v>
      </c>
    </row>
    <row r="83" spans="9:9" ht="15" customHeight="1" x14ac:dyDescent="0.2">
      <c r="I83" s="487" t="str">
        <f>IF(ISERROR(HLOOKUP(3,I$78:K$79,2,FALSE)),"",HLOOKUP(3,I$78:K$79,2,FALSE))</f>
        <v>GeB - ausschließlich: -10,0%</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479</v>
      </c>
      <c r="H2" s="501"/>
      <c r="I2" s="501"/>
      <c r="K2" s="497"/>
    </row>
    <row r="3" spans="1:11" s="496" customFormat="1" ht="19.5" customHeight="1" x14ac:dyDescent="0.25">
      <c r="A3" s="502" t="s">
        <v>480</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481</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482</v>
      </c>
      <c r="C8" s="506"/>
      <c r="D8" s="506"/>
      <c r="E8" s="507"/>
      <c r="F8" s="508"/>
      <c r="G8" s="508"/>
      <c r="H8" s="501"/>
      <c r="I8" s="501"/>
    </row>
    <row r="9" spans="1:11" s="504" customFormat="1" ht="13.15" customHeight="1" x14ac:dyDescent="0.2">
      <c r="A9" s="509"/>
      <c r="B9" s="684" t="s">
        <v>483</v>
      </c>
      <c r="C9" s="684"/>
      <c r="D9" s="685"/>
      <c r="E9" s="460"/>
      <c r="F9" s="460"/>
      <c r="H9" s="501"/>
      <c r="I9" s="501"/>
    </row>
    <row r="10" spans="1:11" s="504" customFormat="1" ht="13.15" customHeight="1" x14ac:dyDescent="0.2">
      <c r="A10" s="509"/>
      <c r="B10" s="684" t="s">
        <v>484</v>
      </c>
      <c r="C10" s="684"/>
      <c r="D10" s="685"/>
      <c r="E10" s="510"/>
      <c r="G10" s="511"/>
      <c r="H10" s="512"/>
      <c r="I10" s="512"/>
    </row>
    <row r="11" spans="1:11" s="504" customFormat="1" ht="13.15" customHeight="1" x14ac:dyDescent="0.2">
      <c r="A11" s="509"/>
      <c r="B11" s="684" t="s">
        <v>485</v>
      </c>
      <c r="C11" s="684"/>
      <c r="D11" s="685"/>
      <c r="E11" s="510"/>
      <c r="G11" s="511"/>
      <c r="H11" s="513"/>
      <c r="I11" s="513"/>
    </row>
    <row r="12" spans="1:11" s="504" customFormat="1" ht="13.15" customHeight="1" x14ac:dyDescent="0.2">
      <c r="A12" s="509"/>
      <c r="B12" s="684" t="s">
        <v>486</v>
      </c>
      <c r="C12" s="684"/>
      <c r="D12" s="685"/>
      <c r="E12" s="510"/>
      <c r="G12" s="511"/>
      <c r="H12" s="513"/>
      <c r="I12" s="513"/>
    </row>
    <row r="13" spans="1:11" s="504" customFormat="1" ht="13.15" customHeight="1" x14ac:dyDescent="0.2">
      <c r="A13" s="509"/>
      <c r="B13" s="684" t="s">
        <v>487</v>
      </c>
      <c r="C13" s="684"/>
      <c r="D13" s="685"/>
      <c r="E13" s="510"/>
      <c r="G13" s="511"/>
    </row>
    <row r="14" spans="1:11" s="504" customFormat="1" ht="13.15" customHeight="1" x14ac:dyDescent="0.2">
      <c r="A14" s="509"/>
      <c r="B14" s="684" t="s">
        <v>488</v>
      </c>
      <c r="C14" s="684"/>
      <c r="D14" s="685"/>
      <c r="E14" s="510"/>
      <c r="G14" s="511"/>
    </row>
    <row r="15" spans="1:11" s="504" customFormat="1" ht="13.15" customHeight="1" x14ac:dyDescent="0.2">
      <c r="A15" s="509"/>
      <c r="B15" s="684" t="s">
        <v>489</v>
      </c>
      <c r="C15" s="684"/>
      <c r="D15" s="685"/>
      <c r="E15" s="510"/>
      <c r="G15" s="511"/>
    </row>
    <row r="16" spans="1:11" s="504" customFormat="1" ht="13.15" customHeight="1" x14ac:dyDescent="0.2">
      <c r="A16" s="509"/>
      <c r="B16" s="684" t="s">
        <v>490</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491</v>
      </c>
      <c r="C18" s="515"/>
      <c r="D18" s="514"/>
      <c r="E18" s="510"/>
      <c r="G18" s="511"/>
    </row>
    <row r="19" spans="1:8" s="504" customFormat="1" ht="13.15" customHeight="1" x14ac:dyDescent="0.2">
      <c r="A19" s="509"/>
      <c r="B19" s="684" t="s">
        <v>492</v>
      </c>
      <c r="C19" s="684"/>
      <c r="D19" s="685"/>
      <c r="E19" s="510"/>
      <c r="G19" s="511"/>
    </row>
    <row r="20" spans="1:8" s="504" customFormat="1" ht="13.15" customHeight="1" x14ac:dyDescent="0.2">
      <c r="A20" s="509"/>
      <c r="B20" s="684" t="s">
        <v>493</v>
      </c>
      <c r="C20" s="684"/>
      <c r="D20" s="685"/>
      <c r="E20" s="510"/>
      <c r="G20" s="511"/>
    </row>
    <row r="21" spans="1:8" s="504" customFormat="1" ht="13.15" customHeight="1" x14ac:dyDescent="0.2">
      <c r="A21" s="509"/>
      <c r="B21" s="684" t="s">
        <v>494</v>
      </c>
      <c r="C21" s="684"/>
      <c r="D21" s="685"/>
      <c r="E21" s="510"/>
      <c r="G21" s="511"/>
    </row>
    <row r="22" spans="1:8" s="504" customFormat="1" ht="13.15" customHeight="1" x14ac:dyDescent="0.2">
      <c r="A22" s="509"/>
      <c r="B22" s="684" t="s">
        <v>495</v>
      </c>
      <c r="C22" s="684"/>
      <c r="D22" s="685"/>
      <c r="E22" s="510"/>
      <c r="G22" s="511"/>
    </row>
    <row r="23" spans="1:8" s="504" customFormat="1" ht="13.15" customHeight="1" x14ac:dyDescent="0.2">
      <c r="A23" s="509"/>
      <c r="B23" s="684" t="s">
        <v>496</v>
      </c>
      <c r="C23" s="684"/>
      <c r="D23" s="685"/>
      <c r="E23" s="510"/>
      <c r="G23" s="511"/>
    </row>
    <row r="24" spans="1:8" s="504" customFormat="1" ht="13.15" customHeight="1" x14ac:dyDescent="0.2">
      <c r="A24" s="509"/>
      <c r="B24" s="684" t="s">
        <v>497</v>
      </c>
      <c r="C24" s="684"/>
      <c r="D24" s="685"/>
      <c r="E24" s="510"/>
      <c r="G24" s="511"/>
    </row>
    <row r="25" spans="1:8" s="504" customFormat="1" ht="13.15" customHeight="1" x14ac:dyDescent="0.2">
      <c r="A25" s="509"/>
      <c r="B25" s="684" t="s">
        <v>498</v>
      </c>
      <c r="C25" s="684"/>
      <c r="D25" s="685"/>
      <c r="E25" s="510"/>
      <c r="G25" s="511"/>
    </row>
    <row r="26" spans="1:8" s="504" customFormat="1" ht="13.15" customHeight="1" x14ac:dyDescent="0.2">
      <c r="A26" s="509"/>
      <c r="B26" s="684" t="s">
        <v>499</v>
      </c>
      <c r="C26" s="684"/>
      <c r="D26" s="685"/>
      <c r="E26" s="510"/>
      <c r="G26" s="71"/>
    </row>
    <row r="27" spans="1:8" s="504" customFormat="1" ht="13.15" customHeight="1" x14ac:dyDescent="0.2">
      <c r="A27" s="509"/>
      <c r="B27" s="684" t="s">
        <v>500</v>
      </c>
      <c r="C27" s="684"/>
      <c r="D27" s="685"/>
      <c r="E27" s="510"/>
      <c r="G27" s="71"/>
    </row>
    <row r="28" spans="1:8" s="71" customFormat="1" ht="13.15" customHeight="1" x14ac:dyDescent="0.2">
      <c r="A28" s="509"/>
      <c r="B28" s="684" t="s">
        <v>501</v>
      </c>
      <c r="C28" s="684"/>
      <c r="D28" s="685"/>
      <c r="E28" s="510"/>
      <c r="F28" s="504"/>
    </row>
    <row r="29" spans="1:8" s="71" customFormat="1" ht="13.15" customHeight="1" x14ac:dyDescent="0.2">
      <c r="A29" s="509"/>
      <c r="B29" s="684" t="s">
        <v>502</v>
      </c>
      <c r="C29" s="684"/>
      <c r="D29" s="685"/>
      <c r="E29" s="510"/>
    </row>
    <row r="30" spans="1:8" s="71" customFormat="1" ht="13.15" customHeight="1" x14ac:dyDescent="0.2">
      <c r="A30" s="509"/>
      <c r="B30" s="684" t="s">
        <v>503</v>
      </c>
      <c r="C30" s="684"/>
      <c r="D30" s="685"/>
      <c r="E30" s="510"/>
    </row>
    <row r="31" spans="1:8" s="71" customFormat="1" ht="13.15" customHeight="1" x14ac:dyDescent="0.2">
      <c r="A31" s="509"/>
      <c r="B31" s="684" t="s">
        <v>504</v>
      </c>
      <c r="C31" s="684"/>
      <c r="D31" s="685"/>
      <c r="E31" s="510"/>
      <c r="H31" s="516"/>
    </row>
    <row r="32" spans="1:8" s="71" customFormat="1" ht="13.15" customHeight="1" x14ac:dyDescent="0.2">
      <c r="A32" s="509"/>
      <c r="B32" s="684" t="s">
        <v>505</v>
      </c>
      <c r="C32" s="684"/>
      <c r="D32" s="685"/>
      <c r="E32" s="510"/>
      <c r="H32" s="516"/>
    </row>
    <row r="33" spans="1:8" s="504" customFormat="1" ht="13.15" customHeight="1" x14ac:dyDescent="0.2">
      <c r="A33" s="509"/>
      <c r="B33" s="684" t="s">
        <v>506</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507</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508</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509</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510</v>
      </c>
      <c r="B42" s="694"/>
      <c r="C42" s="694"/>
      <c r="D42" s="694"/>
      <c r="E42" s="694"/>
      <c r="F42" s="694"/>
      <c r="G42" s="694"/>
    </row>
    <row r="43" spans="1:8" ht="13.15" customHeight="1" x14ac:dyDescent="0.2">
      <c r="A43" s="689" t="s">
        <v>511</v>
      </c>
      <c r="B43" s="689"/>
      <c r="C43" s="531" t="s">
        <v>512</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1559750</v>
      </c>
      <c r="E12" s="114">
        <v>1558740</v>
      </c>
      <c r="F12" s="114">
        <v>1550902</v>
      </c>
      <c r="G12" s="114">
        <v>1527912</v>
      </c>
      <c r="H12" s="114">
        <v>1516487</v>
      </c>
      <c r="I12" s="115">
        <v>43263</v>
      </c>
      <c r="J12" s="116">
        <v>2.8528434467291839</v>
      </c>
      <c r="N12" s="117"/>
    </row>
    <row r="13" spans="1:15" s="110" customFormat="1" ht="13.5" customHeight="1" x14ac:dyDescent="0.2">
      <c r="A13" s="118" t="s">
        <v>105</v>
      </c>
      <c r="B13" s="119" t="s">
        <v>106</v>
      </c>
      <c r="C13" s="113">
        <v>50.5827215899984</v>
      </c>
      <c r="D13" s="114">
        <v>788964</v>
      </c>
      <c r="E13" s="114">
        <v>788330</v>
      </c>
      <c r="F13" s="114">
        <v>785496</v>
      </c>
      <c r="G13" s="114">
        <v>771532</v>
      </c>
      <c r="H13" s="114">
        <v>762937</v>
      </c>
      <c r="I13" s="115">
        <v>26027</v>
      </c>
      <c r="J13" s="116">
        <v>3.411421912949562</v>
      </c>
    </row>
    <row r="14" spans="1:15" s="110" customFormat="1" ht="13.5" customHeight="1" x14ac:dyDescent="0.2">
      <c r="A14" s="120"/>
      <c r="B14" s="119" t="s">
        <v>107</v>
      </c>
      <c r="C14" s="113">
        <v>49.4172784100016</v>
      </c>
      <c r="D14" s="114">
        <v>770786</v>
      </c>
      <c r="E14" s="114">
        <v>770410</v>
      </c>
      <c r="F14" s="114">
        <v>765406</v>
      </c>
      <c r="G14" s="114">
        <v>756380</v>
      </c>
      <c r="H14" s="114">
        <v>753550</v>
      </c>
      <c r="I14" s="115">
        <v>17236</v>
      </c>
      <c r="J14" s="116">
        <v>2.2873067480591867</v>
      </c>
    </row>
    <row r="15" spans="1:15" s="110" customFormat="1" ht="13.5" customHeight="1" x14ac:dyDescent="0.2">
      <c r="A15" s="118" t="s">
        <v>105</v>
      </c>
      <c r="B15" s="121" t="s">
        <v>108</v>
      </c>
      <c r="C15" s="113">
        <v>8.1037345728482126</v>
      </c>
      <c r="D15" s="114">
        <v>126398</v>
      </c>
      <c r="E15" s="114">
        <v>129833</v>
      </c>
      <c r="F15" s="114">
        <v>128484</v>
      </c>
      <c r="G15" s="114">
        <v>120669</v>
      </c>
      <c r="H15" s="114">
        <v>121980</v>
      </c>
      <c r="I15" s="115">
        <v>4418</v>
      </c>
      <c r="J15" s="116">
        <v>3.6219052303656336</v>
      </c>
    </row>
    <row r="16" spans="1:15" s="110" customFormat="1" ht="13.5" customHeight="1" x14ac:dyDescent="0.2">
      <c r="A16" s="118"/>
      <c r="B16" s="121" t="s">
        <v>109</v>
      </c>
      <c r="C16" s="113">
        <v>72.508735374258691</v>
      </c>
      <c r="D16" s="114">
        <v>1130955</v>
      </c>
      <c r="E16" s="114">
        <v>1129797</v>
      </c>
      <c r="F16" s="114">
        <v>1127758</v>
      </c>
      <c r="G16" s="114">
        <v>1118680</v>
      </c>
      <c r="H16" s="114">
        <v>1111690</v>
      </c>
      <c r="I16" s="115">
        <v>19265</v>
      </c>
      <c r="J16" s="116">
        <v>1.7329471345429031</v>
      </c>
    </row>
    <row r="17" spans="1:10" s="110" customFormat="1" ht="13.5" customHeight="1" x14ac:dyDescent="0.2">
      <c r="A17" s="118"/>
      <c r="B17" s="121" t="s">
        <v>110</v>
      </c>
      <c r="C17" s="113">
        <v>18.127905112998878</v>
      </c>
      <c r="D17" s="114">
        <v>282750</v>
      </c>
      <c r="E17" s="114">
        <v>279542</v>
      </c>
      <c r="F17" s="114">
        <v>275693</v>
      </c>
      <c r="G17" s="114">
        <v>270562</v>
      </c>
      <c r="H17" s="114">
        <v>265384</v>
      </c>
      <c r="I17" s="115">
        <v>17366</v>
      </c>
      <c r="J17" s="116">
        <v>6.5437253187833475</v>
      </c>
    </row>
    <row r="18" spans="1:10" s="110" customFormat="1" ht="13.5" customHeight="1" x14ac:dyDescent="0.2">
      <c r="A18" s="120"/>
      <c r="B18" s="121" t="s">
        <v>111</v>
      </c>
      <c r="C18" s="113">
        <v>1.2596249398942139</v>
      </c>
      <c r="D18" s="114">
        <v>19647</v>
      </c>
      <c r="E18" s="114">
        <v>19567</v>
      </c>
      <c r="F18" s="114">
        <v>18966</v>
      </c>
      <c r="G18" s="114">
        <v>17998</v>
      </c>
      <c r="H18" s="114">
        <v>17431</v>
      </c>
      <c r="I18" s="115">
        <v>2216</v>
      </c>
      <c r="J18" s="116">
        <v>12.712982617176294</v>
      </c>
    </row>
    <row r="19" spans="1:10" s="110" customFormat="1" ht="13.5" customHeight="1" x14ac:dyDescent="0.2">
      <c r="A19" s="120"/>
      <c r="B19" s="121" t="s">
        <v>112</v>
      </c>
      <c r="C19" s="113">
        <v>0.37858631190895975</v>
      </c>
      <c r="D19" s="114">
        <v>5905</v>
      </c>
      <c r="E19" s="114">
        <v>5737</v>
      </c>
      <c r="F19" s="114">
        <v>5766</v>
      </c>
      <c r="G19" s="114">
        <v>5002</v>
      </c>
      <c r="H19" s="114">
        <v>4717</v>
      </c>
      <c r="I19" s="115">
        <v>1188</v>
      </c>
      <c r="J19" s="116">
        <v>25.185499258002967</v>
      </c>
    </row>
    <row r="20" spans="1:10" s="110" customFormat="1" ht="13.5" customHeight="1" x14ac:dyDescent="0.2">
      <c r="A20" s="118" t="s">
        <v>113</v>
      </c>
      <c r="B20" s="122" t="s">
        <v>114</v>
      </c>
      <c r="C20" s="113">
        <v>66.222150985734899</v>
      </c>
      <c r="D20" s="114">
        <v>1032900</v>
      </c>
      <c r="E20" s="114">
        <v>1030250</v>
      </c>
      <c r="F20" s="114">
        <v>1028887</v>
      </c>
      <c r="G20" s="114">
        <v>1014478</v>
      </c>
      <c r="H20" s="114">
        <v>1010088</v>
      </c>
      <c r="I20" s="115">
        <v>22812</v>
      </c>
      <c r="J20" s="116">
        <v>2.2584170884120986</v>
      </c>
    </row>
    <row r="21" spans="1:10" s="110" customFormat="1" ht="13.5" customHeight="1" x14ac:dyDescent="0.2">
      <c r="A21" s="120"/>
      <c r="B21" s="122" t="s">
        <v>115</v>
      </c>
      <c r="C21" s="113">
        <v>33.777849014265108</v>
      </c>
      <c r="D21" s="114">
        <v>526850</v>
      </c>
      <c r="E21" s="114">
        <v>528490</v>
      </c>
      <c r="F21" s="114">
        <v>522015</v>
      </c>
      <c r="G21" s="114">
        <v>513434</v>
      </c>
      <c r="H21" s="114">
        <v>506399</v>
      </c>
      <c r="I21" s="115">
        <v>20451</v>
      </c>
      <c r="J21" s="116">
        <v>4.038515083955537</v>
      </c>
    </row>
    <row r="22" spans="1:10" s="110" customFormat="1" ht="13.5" customHeight="1" x14ac:dyDescent="0.2">
      <c r="A22" s="118" t="s">
        <v>113</v>
      </c>
      <c r="B22" s="122" t="s">
        <v>116</v>
      </c>
      <c r="C22" s="113">
        <v>83.928321846449748</v>
      </c>
      <c r="D22" s="114">
        <v>1309072</v>
      </c>
      <c r="E22" s="114">
        <v>1310976</v>
      </c>
      <c r="F22" s="114">
        <v>1308488</v>
      </c>
      <c r="G22" s="114">
        <v>1288119</v>
      </c>
      <c r="H22" s="114">
        <v>1283736</v>
      </c>
      <c r="I22" s="115">
        <v>25336</v>
      </c>
      <c r="J22" s="116">
        <v>1.9736145126412283</v>
      </c>
    </row>
    <row r="23" spans="1:10" s="110" customFormat="1" ht="13.5" customHeight="1" x14ac:dyDescent="0.2">
      <c r="A23" s="123"/>
      <c r="B23" s="124" t="s">
        <v>117</v>
      </c>
      <c r="C23" s="125">
        <v>15.858374739541594</v>
      </c>
      <c r="D23" s="114">
        <v>247351</v>
      </c>
      <c r="E23" s="114">
        <v>244530</v>
      </c>
      <c r="F23" s="114">
        <v>239278</v>
      </c>
      <c r="G23" s="114">
        <v>236576</v>
      </c>
      <c r="H23" s="114">
        <v>229635</v>
      </c>
      <c r="I23" s="115">
        <v>17716</v>
      </c>
      <c r="J23" s="116">
        <v>7.7148518300781674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203946</v>
      </c>
      <c r="E26" s="114">
        <v>216854</v>
      </c>
      <c r="F26" s="114">
        <v>215996</v>
      </c>
      <c r="G26" s="114">
        <v>217937</v>
      </c>
      <c r="H26" s="140">
        <v>215039</v>
      </c>
      <c r="I26" s="115">
        <v>-11093</v>
      </c>
      <c r="J26" s="116">
        <v>-5.1585991378308123</v>
      </c>
    </row>
    <row r="27" spans="1:10" s="110" customFormat="1" ht="13.5" customHeight="1" x14ac:dyDescent="0.2">
      <c r="A27" s="118" t="s">
        <v>105</v>
      </c>
      <c r="B27" s="119" t="s">
        <v>106</v>
      </c>
      <c r="C27" s="113">
        <v>46.177909838878918</v>
      </c>
      <c r="D27" s="115">
        <v>94178</v>
      </c>
      <c r="E27" s="114">
        <v>100028</v>
      </c>
      <c r="F27" s="114">
        <v>99630</v>
      </c>
      <c r="G27" s="114">
        <v>100199</v>
      </c>
      <c r="H27" s="140">
        <v>99291</v>
      </c>
      <c r="I27" s="115">
        <v>-5113</v>
      </c>
      <c r="J27" s="116">
        <v>-5.1495100260849425</v>
      </c>
    </row>
    <row r="28" spans="1:10" s="110" customFormat="1" ht="13.5" customHeight="1" x14ac:dyDescent="0.2">
      <c r="A28" s="120"/>
      <c r="B28" s="119" t="s">
        <v>107</v>
      </c>
      <c r="C28" s="113">
        <v>53.822090161121082</v>
      </c>
      <c r="D28" s="115">
        <v>109768</v>
      </c>
      <c r="E28" s="114">
        <v>116826</v>
      </c>
      <c r="F28" s="114">
        <v>116366</v>
      </c>
      <c r="G28" s="114">
        <v>117738</v>
      </c>
      <c r="H28" s="140">
        <v>115748</v>
      </c>
      <c r="I28" s="115">
        <v>-5980</v>
      </c>
      <c r="J28" s="116">
        <v>-5.1663959636451597</v>
      </c>
    </row>
    <row r="29" spans="1:10" s="110" customFormat="1" ht="13.5" customHeight="1" x14ac:dyDescent="0.2">
      <c r="A29" s="118" t="s">
        <v>105</v>
      </c>
      <c r="B29" s="121" t="s">
        <v>108</v>
      </c>
      <c r="C29" s="113">
        <v>19.614015474684475</v>
      </c>
      <c r="D29" s="115">
        <v>40002</v>
      </c>
      <c r="E29" s="114">
        <v>43806</v>
      </c>
      <c r="F29" s="114">
        <v>43636</v>
      </c>
      <c r="G29" s="114">
        <v>45520</v>
      </c>
      <c r="H29" s="140">
        <v>43600</v>
      </c>
      <c r="I29" s="115">
        <v>-3598</v>
      </c>
      <c r="J29" s="116">
        <v>-8.2522935779816518</v>
      </c>
    </row>
    <row r="30" spans="1:10" s="110" customFormat="1" ht="13.5" customHeight="1" x14ac:dyDescent="0.2">
      <c r="A30" s="118"/>
      <c r="B30" s="121" t="s">
        <v>109</v>
      </c>
      <c r="C30" s="113">
        <v>50.749217930236433</v>
      </c>
      <c r="D30" s="115">
        <v>103501</v>
      </c>
      <c r="E30" s="114">
        <v>110840</v>
      </c>
      <c r="F30" s="114">
        <v>110399</v>
      </c>
      <c r="G30" s="114">
        <v>110655</v>
      </c>
      <c r="H30" s="140">
        <v>110078</v>
      </c>
      <c r="I30" s="115">
        <v>-6577</v>
      </c>
      <c r="J30" s="116">
        <v>-5.9748541942985884</v>
      </c>
    </row>
    <row r="31" spans="1:10" s="110" customFormat="1" ht="13.5" customHeight="1" x14ac:dyDescent="0.2">
      <c r="A31" s="118"/>
      <c r="B31" s="121" t="s">
        <v>110</v>
      </c>
      <c r="C31" s="113">
        <v>14.999558706716483</v>
      </c>
      <c r="D31" s="115">
        <v>30591</v>
      </c>
      <c r="E31" s="114">
        <v>31422</v>
      </c>
      <c r="F31" s="114">
        <v>31383</v>
      </c>
      <c r="G31" s="114">
        <v>31514</v>
      </c>
      <c r="H31" s="140">
        <v>31490</v>
      </c>
      <c r="I31" s="115">
        <v>-899</v>
      </c>
      <c r="J31" s="116">
        <v>-2.8548745633534454</v>
      </c>
    </row>
    <row r="32" spans="1:10" s="110" customFormat="1" ht="13.5" customHeight="1" x14ac:dyDescent="0.2">
      <c r="A32" s="120"/>
      <c r="B32" s="121" t="s">
        <v>111</v>
      </c>
      <c r="C32" s="113">
        <v>14.635736910750886</v>
      </c>
      <c r="D32" s="115">
        <v>29849</v>
      </c>
      <c r="E32" s="114">
        <v>30784</v>
      </c>
      <c r="F32" s="114">
        <v>30577</v>
      </c>
      <c r="G32" s="114">
        <v>30247</v>
      </c>
      <c r="H32" s="140">
        <v>29870</v>
      </c>
      <c r="I32" s="115">
        <v>-21</v>
      </c>
      <c r="J32" s="116">
        <v>-7.0304653498493477E-2</v>
      </c>
    </row>
    <row r="33" spans="1:10" s="110" customFormat="1" ht="13.5" customHeight="1" x14ac:dyDescent="0.2">
      <c r="A33" s="120"/>
      <c r="B33" s="121" t="s">
        <v>112</v>
      </c>
      <c r="C33" s="113">
        <v>1.2557245545389466</v>
      </c>
      <c r="D33" s="115">
        <v>2561</v>
      </c>
      <c r="E33" s="114">
        <v>2768</v>
      </c>
      <c r="F33" s="114">
        <v>2812</v>
      </c>
      <c r="G33" s="114">
        <v>2475</v>
      </c>
      <c r="H33" s="140">
        <v>2454</v>
      </c>
      <c r="I33" s="115">
        <v>107</v>
      </c>
      <c r="J33" s="116">
        <v>4.3602281988590059</v>
      </c>
    </row>
    <row r="34" spans="1:10" s="110" customFormat="1" ht="13.5" customHeight="1" x14ac:dyDescent="0.2">
      <c r="A34" s="118" t="s">
        <v>113</v>
      </c>
      <c r="B34" s="122" t="s">
        <v>116</v>
      </c>
      <c r="C34" s="113">
        <v>81.576495739068179</v>
      </c>
      <c r="D34" s="115">
        <v>166372</v>
      </c>
      <c r="E34" s="114">
        <v>175775</v>
      </c>
      <c r="F34" s="114">
        <v>175630</v>
      </c>
      <c r="G34" s="114">
        <v>176785</v>
      </c>
      <c r="H34" s="140">
        <v>175024</v>
      </c>
      <c r="I34" s="115">
        <v>-8652</v>
      </c>
      <c r="J34" s="116">
        <v>-4.9433220586890938</v>
      </c>
    </row>
    <row r="35" spans="1:10" s="110" customFormat="1" ht="13.5" customHeight="1" x14ac:dyDescent="0.2">
      <c r="A35" s="118"/>
      <c r="B35" s="119" t="s">
        <v>117</v>
      </c>
      <c r="C35" s="113">
        <v>17.732635109293636</v>
      </c>
      <c r="D35" s="115">
        <v>36165</v>
      </c>
      <c r="E35" s="114">
        <v>39520</v>
      </c>
      <c r="F35" s="114">
        <v>38869</v>
      </c>
      <c r="G35" s="114">
        <v>39575</v>
      </c>
      <c r="H35" s="140">
        <v>38497</v>
      </c>
      <c r="I35" s="115">
        <v>-2332</v>
      </c>
      <c r="J35" s="116">
        <v>-6.0576148790814868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127065</v>
      </c>
      <c r="E37" s="114">
        <v>136346</v>
      </c>
      <c r="F37" s="114">
        <v>135998</v>
      </c>
      <c r="G37" s="114">
        <v>139906</v>
      </c>
      <c r="H37" s="140">
        <v>138697</v>
      </c>
      <c r="I37" s="115">
        <v>-11632</v>
      </c>
      <c r="J37" s="116">
        <v>-8.3866269638132049</v>
      </c>
    </row>
    <row r="38" spans="1:10" s="110" customFormat="1" ht="13.5" customHeight="1" x14ac:dyDescent="0.2">
      <c r="A38" s="118" t="s">
        <v>105</v>
      </c>
      <c r="B38" s="119" t="s">
        <v>106</v>
      </c>
      <c r="C38" s="113">
        <v>46.529728878920238</v>
      </c>
      <c r="D38" s="115">
        <v>59123</v>
      </c>
      <c r="E38" s="114">
        <v>63251</v>
      </c>
      <c r="F38" s="114">
        <v>63165</v>
      </c>
      <c r="G38" s="114">
        <v>64836</v>
      </c>
      <c r="H38" s="140">
        <v>64793</v>
      </c>
      <c r="I38" s="115">
        <v>-5670</v>
      </c>
      <c r="J38" s="116">
        <v>-8.7509453181670853</v>
      </c>
    </row>
    <row r="39" spans="1:10" s="110" customFormat="1" ht="13.5" customHeight="1" x14ac:dyDescent="0.2">
      <c r="A39" s="120"/>
      <c r="B39" s="119" t="s">
        <v>107</v>
      </c>
      <c r="C39" s="113">
        <v>53.470271121079762</v>
      </c>
      <c r="D39" s="115">
        <v>67942</v>
      </c>
      <c r="E39" s="114">
        <v>73095</v>
      </c>
      <c r="F39" s="114">
        <v>72833</v>
      </c>
      <c r="G39" s="114">
        <v>75070</v>
      </c>
      <c r="H39" s="140">
        <v>73904</v>
      </c>
      <c r="I39" s="115">
        <v>-5962</v>
      </c>
      <c r="J39" s="116">
        <v>-8.0672223424983756</v>
      </c>
    </row>
    <row r="40" spans="1:10" s="110" customFormat="1" ht="13.5" customHeight="1" x14ac:dyDescent="0.2">
      <c r="A40" s="118" t="s">
        <v>105</v>
      </c>
      <c r="B40" s="121" t="s">
        <v>108</v>
      </c>
      <c r="C40" s="113">
        <v>25.061976153936961</v>
      </c>
      <c r="D40" s="115">
        <v>31845</v>
      </c>
      <c r="E40" s="114">
        <v>34901</v>
      </c>
      <c r="F40" s="114">
        <v>34645</v>
      </c>
      <c r="G40" s="114">
        <v>37103</v>
      </c>
      <c r="H40" s="140">
        <v>35335</v>
      </c>
      <c r="I40" s="115">
        <v>-3490</v>
      </c>
      <c r="J40" s="116">
        <v>-9.8768925994056875</v>
      </c>
    </row>
    <row r="41" spans="1:10" s="110" customFormat="1" ht="13.5" customHeight="1" x14ac:dyDescent="0.2">
      <c r="A41" s="118"/>
      <c r="B41" s="121" t="s">
        <v>109</v>
      </c>
      <c r="C41" s="113">
        <v>37.675205603431316</v>
      </c>
      <c r="D41" s="115">
        <v>47872</v>
      </c>
      <c r="E41" s="114">
        <v>52491</v>
      </c>
      <c r="F41" s="114">
        <v>52362</v>
      </c>
      <c r="G41" s="114">
        <v>53696</v>
      </c>
      <c r="H41" s="140">
        <v>54334</v>
      </c>
      <c r="I41" s="115">
        <v>-6462</v>
      </c>
      <c r="J41" s="116">
        <v>-11.893105606066182</v>
      </c>
    </row>
    <row r="42" spans="1:10" s="110" customFormat="1" ht="13.5" customHeight="1" x14ac:dyDescent="0.2">
      <c r="A42" s="118"/>
      <c r="B42" s="121" t="s">
        <v>110</v>
      </c>
      <c r="C42" s="113">
        <v>14.694054224215952</v>
      </c>
      <c r="D42" s="115">
        <v>18671</v>
      </c>
      <c r="E42" s="114">
        <v>19355</v>
      </c>
      <c r="F42" s="114">
        <v>19555</v>
      </c>
      <c r="G42" s="114">
        <v>19938</v>
      </c>
      <c r="H42" s="140">
        <v>20185</v>
      </c>
      <c r="I42" s="115">
        <v>-1514</v>
      </c>
      <c r="J42" s="116">
        <v>-7.5006192717364382</v>
      </c>
    </row>
    <row r="43" spans="1:10" s="110" customFormat="1" ht="13.5" customHeight="1" x14ac:dyDescent="0.2">
      <c r="A43" s="120"/>
      <c r="B43" s="121" t="s">
        <v>111</v>
      </c>
      <c r="C43" s="113">
        <v>22.566403022075317</v>
      </c>
      <c r="D43" s="115">
        <v>28674</v>
      </c>
      <c r="E43" s="114">
        <v>29597</v>
      </c>
      <c r="F43" s="114">
        <v>29435</v>
      </c>
      <c r="G43" s="114">
        <v>29168</v>
      </c>
      <c r="H43" s="140">
        <v>28842</v>
      </c>
      <c r="I43" s="115">
        <v>-168</v>
      </c>
      <c r="J43" s="116">
        <v>-0.58248387767838572</v>
      </c>
    </row>
    <row r="44" spans="1:10" s="110" customFormat="1" ht="13.5" customHeight="1" x14ac:dyDescent="0.2">
      <c r="A44" s="120"/>
      <c r="B44" s="121" t="s">
        <v>112</v>
      </c>
      <c r="C44" s="113">
        <v>1.8171801833707157</v>
      </c>
      <c r="D44" s="115">
        <v>2309</v>
      </c>
      <c r="E44" s="114">
        <v>2509</v>
      </c>
      <c r="F44" s="114">
        <v>2544</v>
      </c>
      <c r="G44" s="114">
        <v>2242</v>
      </c>
      <c r="H44" s="140">
        <v>2242</v>
      </c>
      <c r="I44" s="115">
        <v>67</v>
      </c>
      <c r="J44" s="116">
        <v>2.9884032114183765</v>
      </c>
    </row>
    <row r="45" spans="1:10" s="110" customFormat="1" ht="13.5" customHeight="1" x14ac:dyDescent="0.2">
      <c r="A45" s="118" t="s">
        <v>113</v>
      </c>
      <c r="B45" s="122" t="s">
        <v>116</v>
      </c>
      <c r="C45" s="113">
        <v>80.264431590131039</v>
      </c>
      <c r="D45" s="115">
        <v>101988</v>
      </c>
      <c r="E45" s="114">
        <v>108505</v>
      </c>
      <c r="F45" s="114">
        <v>108581</v>
      </c>
      <c r="G45" s="114">
        <v>111528</v>
      </c>
      <c r="H45" s="140">
        <v>110882</v>
      </c>
      <c r="I45" s="115">
        <v>-8894</v>
      </c>
      <c r="J45" s="116">
        <v>-8.0211395898342381</v>
      </c>
    </row>
    <row r="46" spans="1:10" s="110" customFormat="1" ht="13.5" customHeight="1" x14ac:dyDescent="0.2">
      <c r="A46" s="118"/>
      <c r="B46" s="119" t="s">
        <v>117</v>
      </c>
      <c r="C46" s="113">
        <v>18.644788100578445</v>
      </c>
      <c r="D46" s="115">
        <v>23691</v>
      </c>
      <c r="E46" s="114">
        <v>26305</v>
      </c>
      <c r="F46" s="114">
        <v>25943</v>
      </c>
      <c r="G46" s="114">
        <v>26829</v>
      </c>
      <c r="H46" s="140">
        <v>26323</v>
      </c>
      <c r="I46" s="115">
        <v>-2632</v>
      </c>
      <c r="J46" s="116">
        <v>-9.9988603122744362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76881</v>
      </c>
      <c r="E48" s="114">
        <v>80508</v>
      </c>
      <c r="F48" s="114">
        <v>79998</v>
      </c>
      <c r="G48" s="114">
        <v>78031</v>
      </c>
      <c r="H48" s="140">
        <v>76342</v>
      </c>
      <c r="I48" s="115">
        <v>539</v>
      </c>
      <c r="J48" s="116">
        <v>0.70603337612323491</v>
      </c>
    </row>
    <row r="49" spans="1:12" s="110" customFormat="1" ht="13.5" customHeight="1" x14ac:dyDescent="0.2">
      <c r="A49" s="118" t="s">
        <v>105</v>
      </c>
      <c r="B49" s="119" t="s">
        <v>106</v>
      </c>
      <c r="C49" s="113">
        <v>45.59644125336559</v>
      </c>
      <c r="D49" s="115">
        <v>35055</v>
      </c>
      <c r="E49" s="114">
        <v>36777</v>
      </c>
      <c r="F49" s="114">
        <v>36465</v>
      </c>
      <c r="G49" s="114">
        <v>35363</v>
      </c>
      <c r="H49" s="140">
        <v>34498</v>
      </c>
      <c r="I49" s="115">
        <v>557</v>
      </c>
      <c r="J49" s="116">
        <v>1.6145863528320483</v>
      </c>
    </row>
    <row r="50" spans="1:12" s="110" customFormat="1" ht="13.5" customHeight="1" x14ac:dyDescent="0.2">
      <c r="A50" s="120"/>
      <c r="B50" s="119" t="s">
        <v>107</v>
      </c>
      <c r="C50" s="113">
        <v>54.40355874663441</v>
      </c>
      <c r="D50" s="115">
        <v>41826</v>
      </c>
      <c r="E50" s="114">
        <v>43731</v>
      </c>
      <c r="F50" s="114">
        <v>43533</v>
      </c>
      <c r="G50" s="114">
        <v>42668</v>
      </c>
      <c r="H50" s="140">
        <v>41844</v>
      </c>
      <c r="I50" s="115">
        <v>-18</v>
      </c>
      <c r="J50" s="116">
        <v>-4.3016919988528822E-2</v>
      </c>
    </row>
    <row r="51" spans="1:12" s="110" customFormat="1" ht="13.5" customHeight="1" x14ac:dyDescent="0.2">
      <c r="A51" s="118" t="s">
        <v>105</v>
      </c>
      <c r="B51" s="121" t="s">
        <v>108</v>
      </c>
      <c r="C51" s="113">
        <v>10.609903617278652</v>
      </c>
      <c r="D51" s="115">
        <v>8157</v>
      </c>
      <c r="E51" s="114">
        <v>8905</v>
      </c>
      <c r="F51" s="114">
        <v>8991</v>
      </c>
      <c r="G51" s="114">
        <v>8417</v>
      </c>
      <c r="H51" s="140">
        <v>8265</v>
      </c>
      <c r="I51" s="115">
        <v>-108</v>
      </c>
      <c r="J51" s="116">
        <v>-1.3067150635208711</v>
      </c>
    </row>
    <row r="52" spans="1:12" s="110" customFormat="1" ht="13.5" customHeight="1" x14ac:dyDescent="0.2">
      <c r="A52" s="118"/>
      <c r="B52" s="121" t="s">
        <v>109</v>
      </c>
      <c r="C52" s="113">
        <v>72.357279431849221</v>
      </c>
      <c r="D52" s="115">
        <v>55629</v>
      </c>
      <c r="E52" s="114">
        <v>58349</v>
      </c>
      <c r="F52" s="114">
        <v>58037</v>
      </c>
      <c r="G52" s="114">
        <v>56959</v>
      </c>
      <c r="H52" s="140">
        <v>55744</v>
      </c>
      <c r="I52" s="115">
        <v>-115</v>
      </c>
      <c r="J52" s="116">
        <v>-0.20630022962112515</v>
      </c>
    </row>
    <row r="53" spans="1:12" s="110" customFormat="1" ht="13.5" customHeight="1" x14ac:dyDescent="0.2">
      <c r="A53" s="118"/>
      <c r="B53" s="121" t="s">
        <v>110</v>
      </c>
      <c r="C53" s="113">
        <v>15.504480951080241</v>
      </c>
      <c r="D53" s="115">
        <v>11920</v>
      </c>
      <c r="E53" s="114">
        <v>12067</v>
      </c>
      <c r="F53" s="114">
        <v>11828</v>
      </c>
      <c r="G53" s="114">
        <v>11576</v>
      </c>
      <c r="H53" s="140">
        <v>11305</v>
      </c>
      <c r="I53" s="115">
        <v>615</v>
      </c>
      <c r="J53" s="116">
        <v>5.4400707651481648</v>
      </c>
    </row>
    <row r="54" spans="1:12" s="110" customFormat="1" ht="13.5" customHeight="1" x14ac:dyDescent="0.2">
      <c r="A54" s="120"/>
      <c r="B54" s="121" t="s">
        <v>111</v>
      </c>
      <c r="C54" s="113">
        <v>1.5283359997918862</v>
      </c>
      <c r="D54" s="115">
        <v>1175</v>
      </c>
      <c r="E54" s="114">
        <v>1187</v>
      </c>
      <c r="F54" s="114">
        <v>1142</v>
      </c>
      <c r="G54" s="114">
        <v>1079</v>
      </c>
      <c r="H54" s="140">
        <v>1028</v>
      </c>
      <c r="I54" s="115">
        <v>147</v>
      </c>
      <c r="J54" s="116">
        <v>14.299610894941635</v>
      </c>
    </row>
    <row r="55" spans="1:12" s="110" customFormat="1" ht="13.5" customHeight="1" x14ac:dyDescent="0.2">
      <c r="A55" s="120"/>
      <c r="B55" s="121" t="s">
        <v>112</v>
      </c>
      <c r="C55" s="113">
        <v>0.32777929527451516</v>
      </c>
      <c r="D55" s="115">
        <v>252</v>
      </c>
      <c r="E55" s="114">
        <v>259</v>
      </c>
      <c r="F55" s="114">
        <v>268</v>
      </c>
      <c r="G55" s="114">
        <v>233</v>
      </c>
      <c r="H55" s="140">
        <v>212</v>
      </c>
      <c r="I55" s="115">
        <v>40</v>
      </c>
      <c r="J55" s="116">
        <v>18.867924528301888</v>
      </c>
    </row>
    <row r="56" spans="1:12" s="110" customFormat="1" ht="13.5" customHeight="1" x14ac:dyDescent="0.2">
      <c r="A56" s="118" t="s">
        <v>113</v>
      </c>
      <c r="B56" s="122" t="s">
        <v>116</v>
      </c>
      <c r="C56" s="113">
        <v>83.74500851966026</v>
      </c>
      <c r="D56" s="115">
        <v>64384</v>
      </c>
      <c r="E56" s="114">
        <v>67270</v>
      </c>
      <c r="F56" s="114">
        <v>67049</v>
      </c>
      <c r="G56" s="114">
        <v>65257</v>
      </c>
      <c r="H56" s="140">
        <v>64142</v>
      </c>
      <c r="I56" s="115">
        <v>242</v>
      </c>
      <c r="J56" s="116">
        <v>0.37728789248854105</v>
      </c>
    </row>
    <row r="57" spans="1:12" s="110" customFormat="1" ht="13.5" customHeight="1" x14ac:dyDescent="0.2">
      <c r="A57" s="142"/>
      <c r="B57" s="124" t="s">
        <v>117</v>
      </c>
      <c r="C57" s="125">
        <v>16.225075116088501</v>
      </c>
      <c r="D57" s="143">
        <v>12474</v>
      </c>
      <c r="E57" s="144">
        <v>13215</v>
      </c>
      <c r="F57" s="144">
        <v>12926</v>
      </c>
      <c r="G57" s="144">
        <v>12746</v>
      </c>
      <c r="H57" s="145">
        <v>12174</v>
      </c>
      <c r="I57" s="143">
        <v>300</v>
      </c>
      <c r="J57" s="146">
        <v>2.4642681123706258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1559750</v>
      </c>
      <c r="E12" s="236">
        <v>1558740</v>
      </c>
      <c r="F12" s="114">
        <v>1550902</v>
      </c>
      <c r="G12" s="114">
        <v>1527912</v>
      </c>
      <c r="H12" s="140">
        <v>1516487</v>
      </c>
      <c r="I12" s="115">
        <v>43263</v>
      </c>
      <c r="J12" s="116">
        <v>2.8528434467291839</v>
      </c>
    </row>
    <row r="13" spans="1:15" s="110" customFormat="1" ht="12" customHeight="1" x14ac:dyDescent="0.2">
      <c r="A13" s="118" t="s">
        <v>105</v>
      </c>
      <c r="B13" s="119" t="s">
        <v>106</v>
      </c>
      <c r="C13" s="113">
        <v>50.5827215899984</v>
      </c>
      <c r="D13" s="115">
        <v>788964</v>
      </c>
      <c r="E13" s="114">
        <v>788330</v>
      </c>
      <c r="F13" s="114">
        <v>785496</v>
      </c>
      <c r="G13" s="114">
        <v>771532</v>
      </c>
      <c r="H13" s="140">
        <v>762937</v>
      </c>
      <c r="I13" s="115">
        <v>26027</v>
      </c>
      <c r="J13" s="116">
        <v>3.411421912949562</v>
      </c>
    </row>
    <row r="14" spans="1:15" s="110" customFormat="1" ht="12" customHeight="1" x14ac:dyDescent="0.2">
      <c r="A14" s="118"/>
      <c r="B14" s="119" t="s">
        <v>107</v>
      </c>
      <c r="C14" s="113">
        <v>49.4172784100016</v>
      </c>
      <c r="D14" s="115">
        <v>770786</v>
      </c>
      <c r="E14" s="114">
        <v>770410</v>
      </c>
      <c r="F14" s="114">
        <v>765406</v>
      </c>
      <c r="G14" s="114">
        <v>756380</v>
      </c>
      <c r="H14" s="140">
        <v>753550</v>
      </c>
      <c r="I14" s="115">
        <v>17236</v>
      </c>
      <c r="J14" s="116">
        <v>2.2873067480591867</v>
      </c>
    </row>
    <row r="15" spans="1:15" s="110" customFormat="1" ht="12" customHeight="1" x14ac:dyDescent="0.2">
      <c r="A15" s="118" t="s">
        <v>105</v>
      </c>
      <c r="B15" s="121" t="s">
        <v>108</v>
      </c>
      <c r="C15" s="113">
        <v>8.1037345728482126</v>
      </c>
      <c r="D15" s="115">
        <v>126398</v>
      </c>
      <c r="E15" s="114">
        <v>129833</v>
      </c>
      <c r="F15" s="114">
        <v>128484</v>
      </c>
      <c r="G15" s="114">
        <v>120669</v>
      </c>
      <c r="H15" s="140">
        <v>121980</v>
      </c>
      <c r="I15" s="115">
        <v>4418</v>
      </c>
      <c r="J15" s="116">
        <v>3.6219052303656336</v>
      </c>
    </row>
    <row r="16" spans="1:15" s="110" customFormat="1" ht="12" customHeight="1" x14ac:dyDescent="0.2">
      <c r="A16" s="118"/>
      <c r="B16" s="121" t="s">
        <v>109</v>
      </c>
      <c r="C16" s="113">
        <v>72.508735374258691</v>
      </c>
      <c r="D16" s="115">
        <v>1130955</v>
      </c>
      <c r="E16" s="114">
        <v>1129797</v>
      </c>
      <c r="F16" s="114">
        <v>1127758</v>
      </c>
      <c r="G16" s="114">
        <v>1118680</v>
      </c>
      <c r="H16" s="140">
        <v>1111690</v>
      </c>
      <c r="I16" s="115">
        <v>19265</v>
      </c>
      <c r="J16" s="116">
        <v>1.7329471345429031</v>
      </c>
    </row>
    <row r="17" spans="1:10" s="110" customFormat="1" ht="12" customHeight="1" x14ac:dyDescent="0.2">
      <c r="A17" s="118"/>
      <c r="B17" s="121" t="s">
        <v>110</v>
      </c>
      <c r="C17" s="113">
        <v>18.127905112998878</v>
      </c>
      <c r="D17" s="115">
        <v>282750</v>
      </c>
      <c r="E17" s="114">
        <v>279542</v>
      </c>
      <c r="F17" s="114">
        <v>275693</v>
      </c>
      <c r="G17" s="114">
        <v>270562</v>
      </c>
      <c r="H17" s="140">
        <v>265384</v>
      </c>
      <c r="I17" s="115">
        <v>17366</v>
      </c>
      <c r="J17" s="116">
        <v>6.5437253187833475</v>
      </c>
    </row>
    <row r="18" spans="1:10" s="110" customFormat="1" ht="12" customHeight="1" x14ac:dyDescent="0.2">
      <c r="A18" s="120"/>
      <c r="B18" s="121" t="s">
        <v>111</v>
      </c>
      <c r="C18" s="113">
        <v>1.2596249398942139</v>
      </c>
      <c r="D18" s="115">
        <v>19647</v>
      </c>
      <c r="E18" s="114">
        <v>19567</v>
      </c>
      <c r="F18" s="114">
        <v>18966</v>
      </c>
      <c r="G18" s="114">
        <v>17998</v>
      </c>
      <c r="H18" s="140">
        <v>17431</v>
      </c>
      <c r="I18" s="115">
        <v>2216</v>
      </c>
      <c r="J18" s="116">
        <v>12.712982617176294</v>
      </c>
    </row>
    <row r="19" spans="1:10" s="110" customFormat="1" ht="12" customHeight="1" x14ac:dyDescent="0.2">
      <c r="A19" s="120"/>
      <c r="B19" s="121" t="s">
        <v>112</v>
      </c>
      <c r="C19" s="113">
        <v>0.37858631190895975</v>
      </c>
      <c r="D19" s="115">
        <v>5905</v>
      </c>
      <c r="E19" s="114">
        <v>5737</v>
      </c>
      <c r="F19" s="114">
        <v>5766</v>
      </c>
      <c r="G19" s="114">
        <v>5002</v>
      </c>
      <c r="H19" s="140">
        <v>4717</v>
      </c>
      <c r="I19" s="115">
        <v>1188</v>
      </c>
      <c r="J19" s="116">
        <v>25.185499258002967</v>
      </c>
    </row>
    <row r="20" spans="1:10" s="110" customFormat="1" ht="12" customHeight="1" x14ac:dyDescent="0.2">
      <c r="A20" s="118" t="s">
        <v>113</v>
      </c>
      <c r="B20" s="119" t="s">
        <v>181</v>
      </c>
      <c r="C20" s="113">
        <v>66.222150985734899</v>
      </c>
      <c r="D20" s="115">
        <v>1032900</v>
      </c>
      <c r="E20" s="114">
        <v>1030250</v>
      </c>
      <c r="F20" s="114">
        <v>1028887</v>
      </c>
      <c r="G20" s="114">
        <v>1014478</v>
      </c>
      <c r="H20" s="140">
        <v>1010088</v>
      </c>
      <c r="I20" s="115">
        <v>22812</v>
      </c>
      <c r="J20" s="116">
        <v>2.2584170884120986</v>
      </c>
    </row>
    <row r="21" spans="1:10" s="110" customFormat="1" ht="12" customHeight="1" x14ac:dyDescent="0.2">
      <c r="A21" s="118"/>
      <c r="B21" s="119" t="s">
        <v>182</v>
      </c>
      <c r="C21" s="113">
        <v>33.777849014265108</v>
      </c>
      <c r="D21" s="115">
        <v>526850</v>
      </c>
      <c r="E21" s="114">
        <v>528490</v>
      </c>
      <c r="F21" s="114">
        <v>522015</v>
      </c>
      <c r="G21" s="114">
        <v>513434</v>
      </c>
      <c r="H21" s="140">
        <v>506399</v>
      </c>
      <c r="I21" s="115">
        <v>20451</v>
      </c>
      <c r="J21" s="116">
        <v>4.038515083955537</v>
      </c>
    </row>
    <row r="22" spans="1:10" s="110" customFormat="1" ht="12" customHeight="1" x14ac:dyDescent="0.2">
      <c r="A22" s="118" t="s">
        <v>113</v>
      </c>
      <c r="B22" s="119" t="s">
        <v>116</v>
      </c>
      <c r="C22" s="113">
        <v>83.928321846449748</v>
      </c>
      <c r="D22" s="115">
        <v>1309072</v>
      </c>
      <c r="E22" s="114">
        <v>1310976</v>
      </c>
      <c r="F22" s="114">
        <v>1308488</v>
      </c>
      <c r="G22" s="114">
        <v>1288119</v>
      </c>
      <c r="H22" s="140">
        <v>1283736</v>
      </c>
      <c r="I22" s="115">
        <v>25336</v>
      </c>
      <c r="J22" s="116">
        <v>1.9736145126412283</v>
      </c>
    </row>
    <row r="23" spans="1:10" s="110" customFormat="1" ht="12" customHeight="1" x14ac:dyDescent="0.2">
      <c r="A23" s="118"/>
      <c r="B23" s="119" t="s">
        <v>117</v>
      </c>
      <c r="C23" s="113">
        <v>15.858374739541594</v>
      </c>
      <c r="D23" s="115">
        <v>247351</v>
      </c>
      <c r="E23" s="114">
        <v>244530</v>
      </c>
      <c r="F23" s="114">
        <v>239278</v>
      </c>
      <c r="G23" s="114">
        <v>236576</v>
      </c>
      <c r="H23" s="140">
        <v>229635</v>
      </c>
      <c r="I23" s="115">
        <v>17716</v>
      </c>
      <c r="J23" s="116">
        <v>7.7148518300781674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1559750</v>
      </c>
      <c r="E25" s="236">
        <v>1558740</v>
      </c>
      <c r="F25" s="236">
        <v>1550902</v>
      </c>
      <c r="G25" s="236">
        <v>1527912</v>
      </c>
      <c r="H25" s="241">
        <v>1516487</v>
      </c>
      <c r="I25" s="235">
        <v>43263</v>
      </c>
      <c r="J25" s="116">
        <v>2.8528434467291839</v>
      </c>
    </row>
    <row r="26" spans="1:10" s="110" customFormat="1" ht="12" customHeight="1" x14ac:dyDescent="0.2">
      <c r="A26" s="118" t="s">
        <v>105</v>
      </c>
      <c r="B26" s="119" t="s">
        <v>106</v>
      </c>
      <c r="C26" s="113">
        <v>50.5827215899984</v>
      </c>
      <c r="D26" s="115">
        <v>788964</v>
      </c>
      <c r="E26" s="114">
        <v>788330</v>
      </c>
      <c r="F26" s="114">
        <v>785496</v>
      </c>
      <c r="G26" s="114">
        <v>771532</v>
      </c>
      <c r="H26" s="140">
        <v>762937</v>
      </c>
      <c r="I26" s="115">
        <v>26027</v>
      </c>
      <c r="J26" s="116">
        <v>3.411421912949562</v>
      </c>
    </row>
    <row r="27" spans="1:10" s="110" customFormat="1" ht="12" customHeight="1" x14ac:dyDescent="0.2">
      <c r="A27" s="118"/>
      <c r="B27" s="119" t="s">
        <v>107</v>
      </c>
      <c r="C27" s="113">
        <v>49.4172784100016</v>
      </c>
      <c r="D27" s="115">
        <v>770786</v>
      </c>
      <c r="E27" s="114">
        <v>770410</v>
      </c>
      <c r="F27" s="114">
        <v>765406</v>
      </c>
      <c r="G27" s="114">
        <v>756380</v>
      </c>
      <c r="H27" s="140">
        <v>753550</v>
      </c>
      <c r="I27" s="115">
        <v>17236</v>
      </c>
      <c r="J27" s="116">
        <v>2.2873067480591867</v>
      </c>
    </row>
    <row r="28" spans="1:10" s="110" customFormat="1" ht="12" customHeight="1" x14ac:dyDescent="0.2">
      <c r="A28" s="118" t="s">
        <v>105</v>
      </c>
      <c r="B28" s="121" t="s">
        <v>108</v>
      </c>
      <c r="C28" s="113">
        <v>8.1037345728482126</v>
      </c>
      <c r="D28" s="115">
        <v>126398</v>
      </c>
      <c r="E28" s="114">
        <v>129833</v>
      </c>
      <c r="F28" s="114">
        <v>128484</v>
      </c>
      <c r="G28" s="114">
        <v>120669</v>
      </c>
      <c r="H28" s="140">
        <v>121980</v>
      </c>
      <c r="I28" s="115">
        <v>4418</v>
      </c>
      <c r="J28" s="116">
        <v>3.6219052303656336</v>
      </c>
    </row>
    <row r="29" spans="1:10" s="110" customFormat="1" ht="12" customHeight="1" x14ac:dyDescent="0.2">
      <c r="A29" s="118"/>
      <c r="B29" s="121" t="s">
        <v>109</v>
      </c>
      <c r="C29" s="113">
        <v>72.508735374258691</v>
      </c>
      <c r="D29" s="115">
        <v>1130955</v>
      </c>
      <c r="E29" s="114">
        <v>1129797</v>
      </c>
      <c r="F29" s="114">
        <v>1127758</v>
      </c>
      <c r="G29" s="114">
        <v>1118680</v>
      </c>
      <c r="H29" s="140">
        <v>1111690</v>
      </c>
      <c r="I29" s="115">
        <v>19265</v>
      </c>
      <c r="J29" s="116">
        <v>1.7329471345429031</v>
      </c>
    </row>
    <row r="30" spans="1:10" s="110" customFormat="1" ht="12" customHeight="1" x14ac:dyDescent="0.2">
      <c r="A30" s="118"/>
      <c r="B30" s="121" t="s">
        <v>110</v>
      </c>
      <c r="C30" s="113">
        <v>18.127905112998878</v>
      </c>
      <c r="D30" s="115">
        <v>282750</v>
      </c>
      <c r="E30" s="114">
        <v>279542</v>
      </c>
      <c r="F30" s="114">
        <v>275693</v>
      </c>
      <c r="G30" s="114">
        <v>270562</v>
      </c>
      <c r="H30" s="140">
        <v>265384</v>
      </c>
      <c r="I30" s="115">
        <v>17366</v>
      </c>
      <c r="J30" s="116">
        <v>6.5437253187833475</v>
      </c>
    </row>
    <row r="31" spans="1:10" s="110" customFormat="1" ht="12" customHeight="1" x14ac:dyDescent="0.2">
      <c r="A31" s="120"/>
      <c r="B31" s="121" t="s">
        <v>111</v>
      </c>
      <c r="C31" s="113">
        <v>1.2596249398942139</v>
      </c>
      <c r="D31" s="115">
        <v>19647</v>
      </c>
      <c r="E31" s="114">
        <v>19567</v>
      </c>
      <c r="F31" s="114">
        <v>18966</v>
      </c>
      <c r="G31" s="114">
        <v>17998</v>
      </c>
      <c r="H31" s="140">
        <v>17431</v>
      </c>
      <c r="I31" s="115">
        <v>2216</v>
      </c>
      <c r="J31" s="116">
        <v>12.712982617176294</v>
      </c>
    </row>
    <row r="32" spans="1:10" s="110" customFormat="1" ht="12" customHeight="1" x14ac:dyDescent="0.2">
      <c r="A32" s="120"/>
      <c r="B32" s="121" t="s">
        <v>112</v>
      </c>
      <c r="C32" s="113">
        <v>0.37858631190895975</v>
      </c>
      <c r="D32" s="115">
        <v>5905</v>
      </c>
      <c r="E32" s="114">
        <v>5737</v>
      </c>
      <c r="F32" s="114">
        <v>5766</v>
      </c>
      <c r="G32" s="114">
        <v>5002</v>
      </c>
      <c r="H32" s="140">
        <v>4717</v>
      </c>
      <c r="I32" s="115">
        <v>1188</v>
      </c>
      <c r="J32" s="116">
        <v>25.185499258002967</v>
      </c>
    </row>
    <row r="33" spans="1:10" s="110" customFormat="1" ht="12" customHeight="1" x14ac:dyDescent="0.2">
      <c r="A33" s="118" t="s">
        <v>113</v>
      </c>
      <c r="B33" s="119" t="s">
        <v>181</v>
      </c>
      <c r="C33" s="113">
        <v>66.222150985734899</v>
      </c>
      <c r="D33" s="115">
        <v>1032900</v>
      </c>
      <c r="E33" s="114">
        <v>1030250</v>
      </c>
      <c r="F33" s="114">
        <v>1028887</v>
      </c>
      <c r="G33" s="114">
        <v>1014478</v>
      </c>
      <c r="H33" s="140">
        <v>1010088</v>
      </c>
      <c r="I33" s="115">
        <v>22812</v>
      </c>
      <c r="J33" s="116">
        <v>2.2584170884120986</v>
      </c>
    </row>
    <row r="34" spans="1:10" s="110" customFormat="1" ht="12" customHeight="1" x14ac:dyDescent="0.2">
      <c r="A34" s="118"/>
      <c r="B34" s="119" t="s">
        <v>182</v>
      </c>
      <c r="C34" s="113">
        <v>33.777849014265108</v>
      </c>
      <c r="D34" s="115">
        <v>526850</v>
      </c>
      <c r="E34" s="114">
        <v>528490</v>
      </c>
      <c r="F34" s="114">
        <v>522015</v>
      </c>
      <c r="G34" s="114">
        <v>513434</v>
      </c>
      <c r="H34" s="140">
        <v>506399</v>
      </c>
      <c r="I34" s="115">
        <v>20451</v>
      </c>
      <c r="J34" s="116">
        <v>4.038515083955537</v>
      </c>
    </row>
    <row r="35" spans="1:10" s="110" customFormat="1" ht="12" customHeight="1" x14ac:dyDescent="0.2">
      <c r="A35" s="118" t="s">
        <v>113</v>
      </c>
      <c r="B35" s="119" t="s">
        <v>116</v>
      </c>
      <c r="C35" s="113">
        <v>83.928321846449748</v>
      </c>
      <c r="D35" s="115">
        <v>1309072</v>
      </c>
      <c r="E35" s="114">
        <v>1310976</v>
      </c>
      <c r="F35" s="114">
        <v>1308488</v>
      </c>
      <c r="G35" s="114">
        <v>1288119</v>
      </c>
      <c r="H35" s="140">
        <v>1283736</v>
      </c>
      <c r="I35" s="115">
        <v>25336</v>
      </c>
      <c r="J35" s="116">
        <v>1.9736145126412283</v>
      </c>
    </row>
    <row r="36" spans="1:10" s="110" customFormat="1" ht="12" customHeight="1" x14ac:dyDescent="0.2">
      <c r="A36" s="118"/>
      <c r="B36" s="119" t="s">
        <v>117</v>
      </c>
      <c r="C36" s="113">
        <v>15.858374739541594</v>
      </c>
      <c r="D36" s="115">
        <v>247351</v>
      </c>
      <c r="E36" s="114">
        <v>244530</v>
      </c>
      <c r="F36" s="114">
        <v>239278</v>
      </c>
      <c r="G36" s="114">
        <v>236576</v>
      </c>
      <c r="H36" s="140">
        <v>229635</v>
      </c>
      <c r="I36" s="115">
        <v>17716</v>
      </c>
      <c r="J36" s="116">
        <v>7.7148518300781674</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1405534</v>
      </c>
      <c r="E64" s="236">
        <v>1404858</v>
      </c>
      <c r="F64" s="236">
        <v>1400188</v>
      </c>
      <c r="G64" s="236">
        <v>1380329</v>
      </c>
      <c r="H64" s="140">
        <v>1368298</v>
      </c>
      <c r="I64" s="115">
        <v>37236</v>
      </c>
      <c r="J64" s="116">
        <v>2.7213370186903729</v>
      </c>
    </row>
    <row r="65" spans="1:12" s="110" customFormat="1" ht="12" customHeight="1" x14ac:dyDescent="0.2">
      <c r="A65" s="118" t="s">
        <v>105</v>
      </c>
      <c r="B65" s="119" t="s">
        <v>106</v>
      </c>
      <c r="C65" s="113">
        <v>51.200326708567708</v>
      </c>
      <c r="D65" s="235">
        <v>719638</v>
      </c>
      <c r="E65" s="236">
        <v>719453</v>
      </c>
      <c r="F65" s="236">
        <v>718785</v>
      </c>
      <c r="G65" s="236">
        <v>707492</v>
      </c>
      <c r="H65" s="140">
        <v>699053</v>
      </c>
      <c r="I65" s="115">
        <v>20585</v>
      </c>
      <c r="J65" s="116">
        <v>2.9446980414932775</v>
      </c>
    </row>
    <row r="66" spans="1:12" s="110" customFormat="1" ht="12" customHeight="1" x14ac:dyDescent="0.2">
      <c r="A66" s="118"/>
      <c r="B66" s="119" t="s">
        <v>107</v>
      </c>
      <c r="C66" s="113">
        <v>48.799673291432292</v>
      </c>
      <c r="D66" s="235">
        <v>685896</v>
      </c>
      <c r="E66" s="236">
        <v>685405</v>
      </c>
      <c r="F66" s="236">
        <v>681403</v>
      </c>
      <c r="G66" s="236">
        <v>672837</v>
      </c>
      <c r="H66" s="140">
        <v>669245</v>
      </c>
      <c r="I66" s="115">
        <v>16651</v>
      </c>
      <c r="J66" s="116">
        <v>2.4880275534370822</v>
      </c>
    </row>
    <row r="67" spans="1:12" s="110" customFormat="1" ht="12" customHeight="1" x14ac:dyDescent="0.2">
      <c r="A67" s="118" t="s">
        <v>105</v>
      </c>
      <c r="B67" s="121" t="s">
        <v>108</v>
      </c>
      <c r="C67" s="113">
        <v>7.8868956567397159</v>
      </c>
      <c r="D67" s="235">
        <v>110853</v>
      </c>
      <c r="E67" s="236">
        <v>113458</v>
      </c>
      <c r="F67" s="236">
        <v>112182</v>
      </c>
      <c r="G67" s="236">
        <v>105901</v>
      </c>
      <c r="H67" s="140">
        <v>106776</v>
      </c>
      <c r="I67" s="115">
        <v>4077</v>
      </c>
      <c r="J67" s="116">
        <v>3.8182737693863791</v>
      </c>
    </row>
    <row r="68" spans="1:12" s="110" customFormat="1" ht="12" customHeight="1" x14ac:dyDescent="0.2">
      <c r="A68" s="118"/>
      <c r="B68" s="121" t="s">
        <v>109</v>
      </c>
      <c r="C68" s="113">
        <v>73.457276736101718</v>
      </c>
      <c r="D68" s="235">
        <v>1032467</v>
      </c>
      <c r="E68" s="236">
        <v>1031545</v>
      </c>
      <c r="F68" s="236">
        <v>1031420</v>
      </c>
      <c r="G68" s="236">
        <v>1023434</v>
      </c>
      <c r="H68" s="140">
        <v>1015548</v>
      </c>
      <c r="I68" s="115">
        <v>16919</v>
      </c>
      <c r="J68" s="116">
        <v>1.6659970774399635</v>
      </c>
    </row>
    <row r="69" spans="1:12" s="110" customFormat="1" ht="12" customHeight="1" x14ac:dyDescent="0.2">
      <c r="A69" s="118"/>
      <c r="B69" s="121" t="s">
        <v>110</v>
      </c>
      <c r="C69" s="113">
        <v>17.339601887965713</v>
      </c>
      <c r="D69" s="235">
        <v>243714</v>
      </c>
      <c r="E69" s="236">
        <v>241403</v>
      </c>
      <c r="F69" s="236">
        <v>238762</v>
      </c>
      <c r="G69" s="236">
        <v>234025</v>
      </c>
      <c r="H69" s="140">
        <v>229541</v>
      </c>
      <c r="I69" s="115">
        <v>14173</v>
      </c>
      <c r="J69" s="116">
        <v>6.1744960595274918</v>
      </c>
    </row>
    <row r="70" spans="1:12" s="110" customFormat="1" ht="12" customHeight="1" x14ac:dyDescent="0.2">
      <c r="A70" s="120"/>
      <c r="B70" s="121" t="s">
        <v>111</v>
      </c>
      <c r="C70" s="113">
        <v>1.3162257191928477</v>
      </c>
      <c r="D70" s="235">
        <v>18500</v>
      </c>
      <c r="E70" s="236">
        <v>18452</v>
      </c>
      <c r="F70" s="236">
        <v>17824</v>
      </c>
      <c r="G70" s="236">
        <v>16968</v>
      </c>
      <c r="H70" s="140">
        <v>16432</v>
      </c>
      <c r="I70" s="115">
        <v>2068</v>
      </c>
      <c r="J70" s="116">
        <v>12.585199610516066</v>
      </c>
    </row>
    <row r="71" spans="1:12" s="110" customFormat="1" ht="12" customHeight="1" x14ac:dyDescent="0.2">
      <c r="A71" s="120"/>
      <c r="B71" s="121" t="s">
        <v>112</v>
      </c>
      <c r="C71" s="113">
        <v>0.39308903235353965</v>
      </c>
      <c r="D71" s="235">
        <v>5525</v>
      </c>
      <c r="E71" s="236">
        <v>5366</v>
      </c>
      <c r="F71" s="236">
        <v>5383</v>
      </c>
      <c r="G71" s="236">
        <v>4677</v>
      </c>
      <c r="H71" s="140">
        <v>4431</v>
      </c>
      <c r="I71" s="115">
        <v>1094</v>
      </c>
      <c r="J71" s="116">
        <v>24.689686301060707</v>
      </c>
    </row>
    <row r="72" spans="1:12" s="110" customFormat="1" ht="12" customHeight="1" x14ac:dyDescent="0.2">
      <c r="A72" s="118" t="s">
        <v>113</v>
      </c>
      <c r="B72" s="119" t="s">
        <v>181</v>
      </c>
      <c r="C72" s="113">
        <v>65.666572277867346</v>
      </c>
      <c r="D72" s="235">
        <v>922966</v>
      </c>
      <c r="E72" s="236">
        <v>920741</v>
      </c>
      <c r="F72" s="236">
        <v>920693</v>
      </c>
      <c r="G72" s="236">
        <v>908331</v>
      </c>
      <c r="H72" s="140">
        <v>903099</v>
      </c>
      <c r="I72" s="115">
        <v>19867</v>
      </c>
      <c r="J72" s="116">
        <v>2.1998695602586205</v>
      </c>
    </row>
    <row r="73" spans="1:12" s="110" customFormat="1" ht="12" customHeight="1" x14ac:dyDescent="0.2">
      <c r="A73" s="118"/>
      <c r="B73" s="119" t="s">
        <v>182</v>
      </c>
      <c r="C73" s="113">
        <v>34.333427722132654</v>
      </c>
      <c r="D73" s="115">
        <v>482568</v>
      </c>
      <c r="E73" s="114">
        <v>484117</v>
      </c>
      <c r="F73" s="114">
        <v>479495</v>
      </c>
      <c r="G73" s="114">
        <v>471998</v>
      </c>
      <c r="H73" s="140">
        <v>465199</v>
      </c>
      <c r="I73" s="115">
        <v>17369</v>
      </c>
      <c r="J73" s="116">
        <v>3.733670966618587</v>
      </c>
    </row>
    <row r="74" spans="1:12" s="110" customFormat="1" ht="12" customHeight="1" x14ac:dyDescent="0.2">
      <c r="A74" s="118" t="s">
        <v>113</v>
      </c>
      <c r="B74" s="119" t="s">
        <v>116</v>
      </c>
      <c r="C74" s="113">
        <v>82.381144817556887</v>
      </c>
      <c r="D74" s="115">
        <v>1157895</v>
      </c>
      <c r="E74" s="114">
        <v>1160603</v>
      </c>
      <c r="F74" s="114">
        <v>1161280</v>
      </c>
      <c r="G74" s="114">
        <v>1143834</v>
      </c>
      <c r="H74" s="140">
        <v>1138328</v>
      </c>
      <c r="I74" s="115">
        <v>19567</v>
      </c>
      <c r="J74" s="116">
        <v>1.7189245981825976</v>
      </c>
    </row>
    <row r="75" spans="1:12" s="110" customFormat="1" ht="12" customHeight="1" x14ac:dyDescent="0.2">
      <c r="A75" s="142"/>
      <c r="B75" s="124" t="s">
        <v>117</v>
      </c>
      <c r="C75" s="125">
        <v>17.384567004426788</v>
      </c>
      <c r="D75" s="143">
        <v>244346</v>
      </c>
      <c r="E75" s="144">
        <v>241050</v>
      </c>
      <c r="F75" s="144">
        <v>235767</v>
      </c>
      <c r="G75" s="144">
        <v>233259</v>
      </c>
      <c r="H75" s="145">
        <v>226867</v>
      </c>
      <c r="I75" s="143">
        <v>17479</v>
      </c>
      <c r="J75" s="146">
        <v>7.7045140985687652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1559750</v>
      </c>
      <c r="G11" s="114">
        <v>1558740</v>
      </c>
      <c r="H11" s="114">
        <v>1550902</v>
      </c>
      <c r="I11" s="114">
        <v>1527912</v>
      </c>
      <c r="J11" s="140">
        <v>1516487</v>
      </c>
      <c r="K11" s="114">
        <v>43263</v>
      </c>
      <c r="L11" s="116">
        <v>2.8528434467291839</v>
      </c>
    </row>
    <row r="12" spans="1:17" s="110" customFormat="1" ht="24.95" customHeight="1" x14ac:dyDescent="0.2">
      <c r="A12" s="606" t="s">
        <v>185</v>
      </c>
      <c r="B12" s="607"/>
      <c r="C12" s="607"/>
      <c r="D12" s="608"/>
      <c r="E12" s="113">
        <v>50.5827215899984</v>
      </c>
      <c r="F12" s="115">
        <v>788964</v>
      </c>
      <c r="G12" s="114">
        <v>788330</v>
      </c>
      <c r="H12" s="114">
        <v>785496</v>
      </c>
      <c r="I12" s="114">
        <v>771532</v>
      </c>
      <c r="J12" s="140">
        <v>762937</v>
      </c>
      <c r="K12" s="114">
        <v>26027</v>
      </c>
      <c r="L12" s="116">
        <v>3.411421912949562</v>
      </c>
    </row>
    <row r="13" spans="1:17" s="110" customFormat="1" ht="15" customHeight="1" x14ac:dyDescent="0.2">
      <c r="A13" s="120"/>
      <c r="B13" s="609" t="s">
        <v>107</v>
      </c>
      <c r="C13" s="609"/>
      <c r="E13" s="113">
        <v>49.4172784100016</v>
      </c>
      <c r="F13" s="115">
        <v>770786</v>
      </c>
      <c r="G13" s="114">
        <v>770410</v>
      </c>
      <c r="H13" s="114">
        <v>765406</v>
      </c>
      <c r="I13" s="114">
        <v>756380</v>
      </c>
      <c r="J13" s="140">
        <v>753550</v>
      </c>
      <c r="K13" s="114">
        <v>17236</v>
      </c>
      <c r="L13" s="116">
        <v>2.2873067480591867</v>
      </c>
    </row>
    <row r="14" spans="1:17" s="110" customFormat="1" ht="24.95" customHeight="1" x14ac:dyDescent="0.2">
      <c r="A14" s="606" t="s">
        <v>186</v>
      </c>
      <c r="B14" s="607"/>
      <c r="C14" s="607"/>
      <c r="D14" s="608"/>
      <c r="E14" s="113">
        <v>8.1037345728482126</v>
      </c>
      <c r="F14" s="115">
        <v>126398</v>
      </c>
      <c r="G14" s="114">
        <v>129833</v>
      </c>
      <c r="H14" s="114">
        <v>128484</v>
      </c>
      <c r="I14" s="114">
        <v>120669</v>
      </c>
      <c r="J14" s="140">
        <v>121980</v>
      </c>
      <c r="K14" s="114">
        <v>4418</v>
      </c>
      <c r="L14" s="116">
        <v>3.6219052303656336</v>
      </c>
    </row>
    <row r="15" spans="1:17" s="110" customFormat="1" ht="15" customHeight="1" x14ac:dyDescent="0.2">
      <c r="A15" s="120"/>
      <c r="B15" s="119"/>
      <c r="C15" s="258" t="s">
        <v>106</v>
      </c>
      <c r="E15" s="113">
        <v>52.654314150540358</v>
      </c>
      <c r="F15" s="115">
        <v>66554</v>
      </c>
      <c r="G15" s="114">
        <v>68573</v>
      </c>
      <c r="H15" s="114">
        <v>68236</v>
      </c>
      <c r="I15" s="114">
        <v>63472</v>
      </c>
      <c r="J15" s="140">
        <v>63821</v>
      </c>
      <c r="K15" s="114">
        <v>2733</v>
      </c>
      <c r="L15" s="116">
        <v>4.2822895285250935</v>
      </c>
    </row>
    <row r="16" spans="1:17" s="110" customFormat="1" ht="15" customHeight="1" x14ac:dyDescent="0.2">
      <c r="A16" s="120"/>
      <c r="B16" s="119"/>
      <c r="C16" s="258" t="s">
        <v>107</v>
      </c>
      <c r="E16" s="113">
        <v>47.345685849459642</v>
      </c>
      <c r="F16" s="115">
        <v>59844</v>
      </c>
      <c r="G16" s="114">
        <v>61260</v>
      </c>
      <c r="H16" s="114">
        <v>60248</v>
      </c>
      <c r="I16" s="114">
        <v>57197</v>
      </c>
      <c r="J16" s="140">
        <v>58159</v>
      </c>
      <c r="K16" s="114">
        <v>1685</v>
      </c>
      <c r="L16" s="116">
        <v>2.8972300073935244</v>
      </c>
    </row>
    <row r="17" spans="1:12" s="110" customFormat="1" ht="15" customHeight="1" x14ac:dyDescent="0.2">
      <c r="A17" s="120"/>
      <c r="B17" s="121" t="s">
        <v>109</v>
      </c>
      <c r="C17" s="258"/>
      <c r="E17" s="113">
        <v>72.508735374258691</v>
      </c>
      <c r="F17" s="115">
        <v>1130955</v>
      </c>
      <c r="G17" s="114">
        <v>1129797</v>
      </c>
      <c r="H17" s="114">
        <v>1127758</v>
      </c>
      <c r="I17" s="114">
        <v>1118680</v>
      </c>
      <c r="J17" s="140">
        <v>1111690</v>
      </c>
      <c r="K17" s="114">
        <v>19265</v>
      </c>
      <c r="L17" s="116">
        <v>1.7329471345429031</v>
      </c>
    </row>
    <row r="18" spans="1:12" s="110" customFormat="1" ht="15" customHeight="1" x14ac:dyDescent="0.2">
      <c r="A18" s="120"/>
      <c r="B18" s="119"/>
      <c r="C18" s="258" t="s">
        <v>106</v>
      </c>
      <c r="E18" s="113">
        <v>50.683272101896186</v>
      </c>
      <c r="F18" s="115">
        <v>573205</v>
      </c>
      <c r="G18" s="114">
        <v>572223</v>
      </c>
      <c r="H18" s="114">
        <v>571867</v>
      </c>
      <c r="I18" s="114">
        <v>566117</v>
      </c>
      <c r="J18" s="140">
        <v>560391</v>
      </c>
      <c r="K18" s="114">
        <v>12814</v>
      </c>
      <c r="L18" s="116">
        <v>2.2866177365446627</v>
      </c>
    </row>
    <row r="19" spans="1:12" s="110" customFormat="1" ht="15" customHeight="1" x14ac:dyDescent="0.2">
      <c r="A19" s="120"/>
      <c r="B19" s="119"/>
      <c r="C19" s="258" t="s">
        <v>107</v>
      </c>
      <c r="E19" s="113">
        <v>49.316727898103814</v>
      </c>
      <c r="F19" s="115">
        <v>557750</v>
      </c>
      <c r="G19" s="114">
        <v>557574</v>
      </c>
      <c r="H19" s="114">
        <v>555891</v>
      </c>
      <c r="I19" s="114">
        <v>552563</v>
      </c>
      <c r="J19" s="140">
        <v>551299</v>
      </c>
      <c r="K19" s="114">
        <v>6451</v>
      </c>
      <c r="L19" s="116">
        <v>1.1701454201803376</v>
      </c>
    </row>
    <row r="20" spans="1:12" s="110" customFormat="1" ht="15" customHeight="1" x14ac:dyDescent="0.2">
      <c r="A20" s="120"/>
      <c r="B20" s="121" t="s">
        <v>110</v>
      </c>
      <c r="C20" s="258"/>
      <c r="E20" s="113">
        <v>18.127905112998878</v>
      </c>
      <c r="F20" s="115">
        <v>282750</v>
      </c>
      <c r="G20" s="114">
        <v>279542</v>
      </c>
      <c r="H20" s="114">
        <v>275693</v>
      </c>
      <c r="I20" s="114">
        <v>270562</v>
      </c>
      <c r="J20" s="140">
        <v>265384</v>
      </c>
      <c r="K20" s="114">
        <v>17366</v>
      </c>
      <c r="L20" s="116">
        <v>6.5437253187833475</v>
      </c>
    </row>
    <row r="21" spans="1:12" s="110" customFormat="1" ht="15" customHeight="1" x14ac:dyDescent="0.2">
      <c r="A21" s="120"/>
      <c r="B21" s="119"/>
      <c r="C21" s="258" t="s">
        <v>106</v>
      </c>
      <c r="E21" s="113">
        <v>48.795048629531387</v>
      </c>
      <c r="F21" s="115">
        <v>137968</v>
      </c>
      <c r="G21" s="114">
        <v>136315</v>
      </c>
      <c r="H21" s="114">
        <v>134478</v>
      </c>
      <c r="I21" s="114">
        <v>131510</v>
      </c>
      <c r="J21" s="140">
        <v>128620</v>
      </c>
      <c r="K21" s="114">
        <v>9348</v>
      </c>
      <c r="L21" s="116">
        <v>7.2679210076193437</v>
      </c>
    </row>
    <row r="22" spans="1:12" s="110" customFormat="1" ht="15" customHeight="1" x14ac:dyDescent="0.2">
      <c r="A22" s="120"/>
      <c r="B22" s="119"/>
      <c r="C22" s="258" t="s">
        <v>107</v>
      </c>
      <c r="E22" s="113">
        <v>51.204951370468613</v>
      </c>
      <c r="F22" s="115">
        <v>144782</v>
      </c>
      <c r="G22" s="114">
        <v>143227</v>
      </c>
      <c r="H22" s="114">
        <v>141215</v>
      </c>
      <c r="I22" s="114">
        <v>139052</v>
      </c>
      <c r="J22" s="140">
        <v>136764</v>
      </c>
      <c r="K22" s="114">
        <v>8018</v>
      </c>
      <c r="L22" s="116">
        <v>5.8626539147728938</v>
      </c>
    </row>
    <row r="23" spans="1:12" s="110" customFormat="1" ht="15" customHeight="1" x14ac:dyDescent="0.2">
      <c r="A23" s="120"/>
      <c r="B23" s="121" t="s">
        <v>111</v>
      </c>
      <c r="C23" s="258"/>
      <c r="E23" s="113">
        <v>1.2596249398942139</v>
      </c>
      <c r="F23" s="115">
        <v>19647</v>
      </c>
      <c r="G23" s="114">
        <v>19567</v>
      </c>
      <c r="H23" s="114">
        <v>18966</v>
      </c>
      <c r="I23" s="114">
        <v>17998</v>
      </c>
      <c r="J23" s="140">
        <v>17431</v>
      </c>
      <c r="K23" s="114">
        <v>2216</v>
      </c>
      <c r="L23" s="116">
        <v>12.712982617176294</v>
      </c>
    </row>
    <row r="24" spans="1:12" s="110" customFormat="1" ht="15" customHeight="1" x14ac:dyDescent="0.2">
      <c r="A24" s="120"/>
      <c r="B24" s="119"/>
      <c r="C24" s="258" t="s">
        <v>106</v>
      </c>
      <c r="E24" s="113">
        <v>57.194482618211431</v>
      </c>
      <c r="F24" s="115">
        <v>11237</v>
      </c>
      <c r="G24" s="114">
        <v>11219</v>
      </c>
      <c r="H24" s="114">
        <v>10915</v>
      </c>
      <c r="I24" s="114">
        <v>10431</v>
      </c>
      <c r="J24" s="140">
        <v>10104</v>
      </c>
      <c r="K24" s="114">
        <v>1133</v>
      </c>
      <c r="L24" s="116">
        <v>11.213380839271576</v>
      </c>
    </row>
    <row r="25" spans="1:12" s="110" customFormat="1" ht="15" customHeight="1" x14ac:dyDescent="0.2">
      <c r="A25" s="120"/>
      <c r="B25" s="119"/>
      <c r="C25" s="258" t="s">
        <v>107</v>
      </c>
      <c r="E25" s="113">
        <v>42.805517381788569</v>
      </c>
      <c r="F25" s="115">
        <v>8410</v>
      </c>
      <c r="G25" s="114">
        <v>8348</v>
      </c>
      <c r="H25" s="114">
        <v>8051</v>
      </c>
      <c r="I25" s="114">
        <v>7567</v>
      </c>
      <c r="J25" s="140">
        <v>7327</v>
      </c>
      <c r="K25" s="114">
        <v>1083</v>
      </c>
      <c r="L25" s="116">
        <v>14.780947181656886</v>
      </c>
    </row>
    <row r="26" spans="1:12" s="110" customFormat="1" ht="15" customHeight="1" x14ac:dyDescent="0.2">
      <c r="A26" s="120"/>
      <c r="C26" s="121" t="s">
        <v>187</v>
      </c>
      <c r="D26" s="110" t="s">
        <v>188</v>
      </c>
      <c r="E26" s="113">
        <v>0.37858631190895975</v>
      </c>
      <c r="F26" s="115">
        <v>5905</v>
      </c>
      <c r="G26" s="114">
        <v>5737</v>
      </c>
      <c r="H26" s="114">
        <v>5766</v>
      </c>
      <c r="I26" s="114">
        <v>5002</v>
      </c>
      <c r="J26" s="140">
        <v>4717</v>
      </c>
      <c r="K26" s="114">
        <v>1188</v>
      </c>
      <c r="L26" s="116">
        <v>25.185499258002967</v>
      </c>
    </row>
    <row r="27" spans="1:12" s="110" customFormat="1" ht="15" customHeight="1" x14ac:dyDescent="0.2">
      <c r="A27" s="120"/>
      <c r="B27" s="119"/>
      <c r="D27" s="259" t="s">
        <v>106</v>
      </c>
      <c r="E27" s="113">
        <v>50.99068585944115</v>
      </c>
      <c r="F27" s="115">
        <v>3011</v>
      </c>
      <c r="G27" s="114">
        <v>2928</v>
      </c>
      <c r="H27" s="114">
        <v>2916</v>
      </c>
      <c r="I27" s="114">
        <v>2570</v>
      </c>
      <c r="J27" s="140">
        <v>2391</v>
      </c>
      <c r="K27" s="114">
        <v>620</v>
      </c>
      <c r="L27" s="116">
        <v>25.930572982015892</v>
      </c>
    </row>
    <row r="28" spans="1:12" s="110" customFormat="1" ht="15" customHeight="1" x14ac:dyDescent="0.2">
      <c r="A28" s="120"/>
      <c r="B28" s="119"/>
      <c r="D28" s="259" t="s">
        <v>107</v>
      </c>
      <c r="E28" s="113">
        <v>49.00931414055885</v>
      </c>
      <c r="F28" s="115">
        <v>2894</v>
      </c>
      <c r="G28" s="114">
        <v>2809</v>
      </c>
      <c r="H28" s="114">
        <v>2850</v>
      </c>
      <c r="I28" s="114">
        <v>2432</v>
      </c>
      <c r="J28" s="140">
        <v>2326</v>
      </c>
      <c r="K28" s="114">
        <v>568</v>
      </c>
      <c r="L28" s="116">
        <v>24.419604471195186</v>
      </c>
    </row>
    <row r="29" spans="1:12" s="110" customFormat="1" ht="24.95" customHeight="1" x14ac:dyDescent="0.2">
      <c r="A29" s="606" t="s">
        <v>189</v>
      </c>
      <c r="B29" s="607"/>
      <c r="C29" s="607"/>
      <c r="D29" s="608"/>
      <c r="E29" s="113">
        <v>83.928321846449748</v>
      </c>
      <c r="F29" s="115">
        <v>1309072</v>
      </c>
      <c r="G29" s="114">
        <v>1310976</v>
      </c>
      <c r="H29" s="114">
        <v>1308488</v>
      </c>
      <c r="I29" s="114">
        <v>1288119</v>
      </c>
      <c r="J29" s="140">
        <v>1283736</v>
      </c>
      <c r="K29" s="114">
        <v>25336</v>
      </c>
      <c r="L29" s="116">
        <v>1.9736145126412283</v>
      </c>
    </row>
    <row r="30" spans="1:12" s="110" customFormat="1" ht="15" customHeight="1" x14ac:dyDescent="0.2">
      <c r="A30" s="120"/>
      <c r="B30" s="119"/>
      <c r="C30" s="258" t="s">
        <v>106</v>
      </c>
      <c r="E30" s="113">
        <v>49.206995489934855</v>
      </c>
      <c r="F30" s="115">
        <v>644155</v>
      </c>
      <c r="G30" s="114">
        <v>644872</v>
      </c>
      <c r="H30" s="114">
        <v>644541</v>
      </c>
      <c r="I30" s="114">
        <v>632207</v>
      </c>
      <c r="J30" s="140">
        <v>628285</v>
      </c>
      <c r="K30" s="114">
        <v>15870</v>
      </c>
      <c r="L30" s="116">
        <v>2.5259237447973453</v>
      </c>
    </row>
    <row r="31" spans="1:12" s="110" customFormat="1" ht="15" customHeight="1" x14ac:dyDescent="0.2">
      <c r="A31" s="120"/>
      <c r="B31" s="119"/>
      <c r="C31" s="258" t="s">
        <v>107</v>
      </c>
      <c r="E31" s="113">
        <v>50.793004510065145</v>
      </c>
      <c r="F31" s="115">
        <v>664917</v>
      </c>
      <c r="G31" s="114">
        <v>666104</v>
      </c>
      <c r="H31" s="114">
        <v>663947</v>
      </c>
      <c r="I31" s="114">
        <v>655912</v>
      </c>
      <c r="J31" s="140">
        <v>655451</v>
      </c>
      <c r="K31" s="114">
        <v>9466</v>
      </c>
      <c r="L31" s="116">
        <v>1.4441964387879491</v>
      </c>
    </row>
    <row r="32" spans="1:12" s="110" customFormat="1" ht="15" customHeight="1" x14ac:dyDescent="0.2">
      <c r="A32" s="120"/>
      <c r="B32" s="119" t="s">
        <v>117</v>
      </c>
      <c r="C32" s="258"/>
      <c r="E32" s="113">
        <v>15.858374739541594</v>
      </c>
      <c r="F32" s="115">
        <v>247351</v>
      </c>
      <c r="G32" s="114">
        <v>244530</v>
      </c>
      <c r="H32" s="114">
        <v>239278</v>
      </c>
      <c r="I32" s="114">
        <v>236576</v>
      </c>
      <c r="J32" s="140">
        <v>229635</v>
      </c>
      <c r="K32" s="114">
        <v>17716</v>
      </c>
      <c r="L32" s="116">
        <v>7.7148518300781674</v>
      </c>
    </row>
    <row r="33" spans="1:12" s="110" customFormat="1" ht="15" customHeight="1" x14ac:dyDescent="0.2">
      <c r="A33" s="120"/>
      <c r="B33" s="119"/>
      <c r="C33" s="258" t="s">
        <v>106</v>
      </c>
      <c r="E33" s="113">
        <v>57.647634333396674</v>
      </c>
      <c r="F33" s="115">
        <v>142592</v>
      </c>
      <c r="G33" s="114">
        <v>141283</v>
      </c>
      <c r="H33" s="114">
        <v>138851</v>
      </c>
      <c r="I33" s="114">
        <v>137163</v>
      </c>
      <c r="J33" s="140">
        <v>132577</v>
      </c>
      <c r="K33" s="114">
        <v>10015</v>
      </c>
      <c r="L33" s="116">
        <v>7.5541006358568978</v>
      </c>
    </row>
    <row r="34" spans="1:12" s="110" customFormat="1" ht="15" customHeight="1" x14ac:dyDescent="0.2">
      <c r="A34" s="120"/>
      <c r="B34" s="119"/>
      <c r="C34" s="258" t="s">
        <v>107</v>
      </c>
      <c r="E34" s="113">
        <v>42.352365666603326</v>
      </c>
      <c r="F34" s="115">
        <v>104759</v>
      </c>
      <c r="G34" s="114">
        <v>103247</v>
      </c>
      <c r="H34" s="114">
        <v>100427</v>
      </c>
      <c r="I34" s="114">
        <v>99413</v>
      </c>
      <c r="J34" s="140">
        <v>97058</v>
      </c>
      <c r="K34" s="114">
        <v>7701</v>
      </c>
      <c r="L34" s="116">
        <v>7.934430958808135</v>
      </c>
    </row>
    <row r="35" spans="1:12" s="110" customFormat="1" ht="24.95" customHeight="1" x14ac:dyDescent="0.2">
      <c r="A35" s="606" t="s">
        <v>190</v>
      </c>
      <c r="B35" s="607"/>
      <c r="C35" s="607"/>
      <c r="D35" s="608"/>
      <c r="E35" s="113">
        <v>66.222150985734899</v>
      </c>
      <c r="F35" s="115">
        <v>1032900</v>
      </c>
      <c r="G35" s="114">
        <v>1030250</v>
      </c>
      <c r="H35" s="114">
        <v>1028887</v>
      </c>
      <c r="I35" s="114">
        <v>1014478</v>
      </c>
      <c r="J35" s="140">
        <v>1010088</v>
      </c>
      <c r="K35" s="114">
        <v>22812</v>
      </c>
      <c r="L35" s="116">
        <v>2.2584170884120986</v>
      </c>
    </row>
    <row r="36" spans="1:12" s="110" customFormat="1" ht="15" customHeight="1" x14ac:dyDescent="0.2">
      <c r="A36" s="120"/>
      <c r="B36" s="119"/>
      <c r="C36" s="258" t="s">
        <v>106</v>
      </c>
      <c r="E36" s="113">
        <v>58.788266047051991</v>
      </c>
      <c r="F36" s="115">
        <v>607224</v>
      </c>
      <c r="G36" s="114">
        <v>605673</v>
      </c>
      <c r="H36" s="114">
        <v>605580</v>
      </c>
      <c r="I36" s="114">
        <v>595099</v>
      </c>
      <c r="J36" s="140">
        <v>590879</v>
      </c>
      <c r="K36" s="114">
        <v>16345</v>
      </c>
      <c r="L36" s="116">
        <v>2.7662177873980967</v>
      </c>
    </row>
    <row r="37" spans="1:12" s="110" customFormat="1" ht="15" customHeight="1" x14ac:dyDescent="0.2">
      <c r="A37" s="120"/>
      <c r="B37" s="119"/>
      <c r="C37" s="258" t="s">
        <v>107</v>
      </c>
      <c r="E37" s="113">
        <v>41.211733952948009</v>
      </c>
      <c r="F37" s="115">
        <v>425676</v>
      </c>
      <c r="G37" s="114">
        <v>424577</v>
      </c>
      <c r="H37" s="114">
        <v>423307</v>
      </c>
      <c r="I37" s="114">
        <v>419379</v>
      </c>
      <c r="J37" s="140">
        <v>419209</v>
      </c>
      <c r="K37" s="114">
        <v>6467</v>
      </c>
      <c r="L37" s="116">
        <v>1.5426672614376122</v>
      </c>
    </row>
    <row r="38" spans="1:12" s="110" customFormat="1" ht="15" customHeight="1" x14ac:dyDescent="0.2">
      <c r="A38" s="120"/>
      <c r="B38" s="119" t="s">
        <v>182</v>
      </c>
      <c r="C38" s="258"/>
      <c r="E38" s="113">
        <v>33.777849014265108</v>
      </c>
      <c r="F38" s="115">
        <v>526850</v>
      </c>
      <c r="G38" s="114">
        <v>528490</v>
      </c>
      <c r="H38" s="114">
        <v>522015</v>
      </c>
      <c r="I38" s="114">
        <v>513434</v>
      </c>
      <c r="J38" s="140">
        <v>506399</v>
      </c>
      <c r="K38" s="114">
        <v>20451</v>
      </c>
      <c r="L38" s="116">
        <v>4.038515083955537</v>
      </c>
    </row>
    <row r="39" spans="1:12" s="110" customFormat="1" ht="15" customHeight="1" x14ac:dyDescent="0.2">
      <c r="A39" s="120"/>
      <c r="B39" s="119"/>
      <c r="C39" s="258" t="s">
        <v>106</v>
      </c>
      <c r="E39" s="113">
        <v>34.495586979216093</v>
      </c>
      <c r="F39" s="115">
        <v>181740</v>
      </c>
      <c r="G39" s="114">
        <v>182657</v>
      </c>
      <c r="H39" s="114">
        <v>179916</v>
      </c>
      <c r="I39" s="114">
        <v>176433</v>
      </c>
      <c r="J39" s="140">
        <v>172058</v>
      </c>
      <c r="K39" s="114">
        <v>9682</v>
      </c>
      <c r="L39" s="116">
        <v>5.627172232619233</v>
      </c>
    </row>
    <row r="40" spans="1:12" s="110" customFormat="1" ht="15" customHeight="1" x14ac:dyDescent="0.2">
      <c r="A40" s="120"/>
      <c r="B40" s="119"/>
      <c r="C40" s="258" t="s">
        <v>107</v>
      </c>
      <c r="E40" s="113">
        <v>65.5044130207839</v>
      </c>
      <c r="F40" s="115">
        <v>345110</v>
      </c>
      <c r="G40" s="114">
        <v>345833</v>
      </c>
      <c r="H40" s="114">
        <v>342099</v>
      </c>
      <c r="I40" s="114">
        <v>337001</v>
      </c>
      <c r="J40" s="140">
        <v>334341</v>
      </c>
      <c r="K40" s="114">
        <v>10769</v>
      </c>
      <c r="L40" s="116">
        <v>3.2209630287640465</v>
      </c>
    </row>
    <row r="41" spans="1:12" s="110" customFormat="1" ht="24.75" customHeight="1" x14ac:dyDescent="0.2">
      <c r="A41" s="606" t="s">
        <v>518</v>
      </c>
      <c r="B41" s="607"/>
      <c r="C41" s="607"/>
      <c r="D41" s="608"/>
      <c r="E41" s="113">
        <v>2.9486776727039588</v>
      </c>
      <c r="F41" s="115">
        <v>45992</v>
      </c>
      <c r="G41" s="114">
        <v>49489</v>
      </c>
      <c r="H41" s="114">
        <v>49107</v>
      </c>
      <c r="I41" s="114">
        <v>41240</v>
      </c>
      <c r="J41" s="140">
        <v>44488</v>
      </c>
      <c r="K41" s="114">
        <v>1504</v>
      </c>
      <c r="L41" s="116">
        <v>3.3806869268117246</v>
      </c>
    </row>
    <row r="42" spans="1:12" s="110" customFormat="1" ht="15" customHeight="1" x14ac:dyDescent="0.2">
      <c r="A42" s="120"/>
      <c r="B42" s="119"/>
      <c r="C42" s="258" t="s">
        <v>106</v>
      </c>
      <c r="E42" s="113">
        <v>52.730909723430159</v>
      </c>
      <c r="F42" s="115">
        <v>24252</v>
      </c>
      <c r="G42" s="114">
        <v>26472</v>
      </c>
      <c r="H42" s="114">
        <v>26516</v>
      </c>
      <c r="I42" s="114">
        <v>21887</v>
      </c>
      <c r="J42" s="140">
        <v>23436</v>
      </c>
      <c r="K42" s="114">
        <v>816</v>
      </c>
      <c r="L42" s="116">
        <v>3.4818228366615465</v>
      </c>
    </row>
    <row r="43" spans="1:12" s="110" customFormat="1" ht="15" customHeight="1" x14ac:dyDescent="0.2">
      <c r="A43" s="123"/>
      <c r="B43" s="124"/>
      <c r="C43" s="260" t="s">
        <v>107</v>
      </c>
      <c r="D43" s="261"/>
      <c r="E43" s="125">
        <v>47.269090276569841</v>
      </c>
      <c r="F43" s="143">
        <v>21740</v>
      </c>
      <c r="G43" s="144">
        <v>23017</v>
      </c>
      <c r="H43" s="144">
        <v>22591</v>
      </c>
      <c r="I43" s="144">
        <v>19353</v>
      </c>
      <c r="J43" s="145">
        <v>21052</v>
      </c>
      <c r="K43" s="144">
        <v>688</v>
      </c>
      <c r="L43" s="146">
        <v>3.268098042941288</v>
      </c>
    </row>
    <row r="44" spans="1:12" s="110" customFormat="1" ht="45.75" customHeight="1" x14ac:dyDescent="0.2">
      <c r="A44" s="606" t="s">
        <v>191</v>
      </c>
      <c r="B44" s="607"/>
      <c r="C44" s="607"/>
      <c r="D44" s="608"/>
      <c r="E44" s="113">
        <v>0.68010899182561313</v>
      </c>
      <c r="F44" s="115">
        <v>10608</v>
      </c>
      <c r="G44" s="114">
        <v>10590</v>
      </c>
      <c r="H44" s="114">
        <v>10390</v>
      </c>
      <c r="I44" s="114">
        <v>10263</v>
      </c>
      <c r="J44" s="140">
        <v>10435</v>
      </c>
      <c r="K44" s="114">
        <v>173</v>
      </c>
      <c r="L44" s="116">
        <v>1.6578821274556781</v>
      </c>
    </row>
    <row r="45" spans="1:12" s="110" customFormat="1" ht="15" customHeight="1" x14ac:dyDescent="0.2">
      <c r="A45" s="120"/>
      <c r="B45" s="119"/>
      <c r="C45" s="258" t="s">
        <v>106</v>
      </c>
      <c r="E45" s="113">
        <v>59.464555052790345</v>
      </c>
      <c r="F45" s="115">
        <v>6308</v>
      </c>
      <c r="G45" s="114">
        <v>6346</v>
      </c>
      <c r="H45" s="114">
        <v>6235</v>
      </c>
      <c r="I45" s="114">
        <v>6174</v>
      </c>
      <c r="J45" s="140">
        <v>6259</v>
      </c>
      <c r="K45" s="114">
        <v>49</v>
      </c>
      <c r="L45" s="116">
        <v>0.78287266336475481</v>
      </c>
    </row>
    <row r="46" spans="1:12" s="110" customFormat="1" ht="15" customHeight="1" x14ac:dyDescent="0.2">
      <c r="A46" s="123"/>
      <c r="B46" s="124"/>
      <c r="C46" s="260" t="s">
        <v>107</v>
      </c>
      <c r="D46" s="261"/>
      <c r="E46" s="125">
        <v>40.535444947209655</v>
      </c>
      <c r="F46" s="143">
        <v>4300</v>
      </c>
      <c r="G46" s="144">
        <v>4244</v>
      </c>
      <c r="H46" s="144">
        <v>4155</v>
      </c>
      <c r="I46" s="144">
        <v>4089</v>
      </c>
      <c r="J46" s="145">
        <v>4176</v>
      </c>
      <c r="K46" s="144">
        <v>124</v>
      </c>
      <c r="L46" s="146">
        <v>2.9693486590038316</v>
      </c>
    </row>
    <row r="47" spans="1:12" s="110" customFormat="1" ht="39" customHeight="1" x14ac:dyDescent="0.2">
      <c r="A47" s="606" t="s">
        <v>519</v>
      </c>
      <c r="B47" s="610"/>
      <c r="C47" s="610"/>
      <c r="D47" s="611"/>
      <c r="E47" s="113">
        <v>0.2740823849975958</v>
      </c>
      <c r="F47" s="115">
        <v>4275</v>
      </c>
      <c r="G47" s="114">
        <v>4341</v>
      </c>
      <c r="H47" s="114">
        <v>4135</v>
      </c>
      <c r="I47" s="114">
        <v>4108</v>
      </c>
      <c r="J47" s="140">
        <v>4542</v>
      </c>
      <c r="K47" s="114">
        <v>-267</v>
      </c>
      <c r="L47" s="116">
        <v>-5.878467635402906</v>
      </c>
    </row>
    <row r="48" spans="1:12" s="110" customFormat="1" ht="15" customHeight="1" x14ac:dyDescent="0.2">
      <c r="A48" s="120"/>
      <c r="B48" s="119"/>
      <c r="C48" s="258" t="s">
        <v>106</v>
      </c>
      <c r="E48" s="113">
        <v>37.450292397660817</v>
      </c>
      <c r="F48" s="115">
        <v>1601</v>
      </c>
      <c r="G48" s="114">
        <v>1615</v>
      </c>
      <c r="H48" s="114">
        <v>1598</v>
      </c>
      <c r="I48" s="114">
        <v>1661</v>
      </c>
      <c r="J48" s="140">
        <v>1830</v>
      </c>
      <c r="K48" s="114">
        <v>-229</v>
      </c>
      <c r="L48" s="116">
        <v>-12.513661202185792</v>
      </c>
    </row>
    <row r="49" spans="1:12" s="110" customFormat="1" ht="15" customHeight="1" x14ac:dyDescent="0.2">
      <c r="A49" s="123"/>
      <c r="B49" s="124"/>
      <c r="C49" s="260" t="s">
        <v>107</v>
      </c>
      <c r="D49" s="261"/>
      <c r="E49" s="125">
        <v>62.549707602339183</v>
      </c>
      <c r="F49" s="143">
        <v>2674</v>
      </c>
      <c r="G49" s="144">
        <v>2726</v>
      </c>
      <c r="H49" s="144">
        <v>2537</v>
      </c>
      <c r="I49" s="144">
        <v>2447</v>
      </c>
      <c r="J49" s="145">
        <v>2712</v>
      </c>
      <c r="K49" s="144">
        <v>-38</v>
      </c>
      <c r="L49" s="146">
        <v>-1.40117994100295</v>
      </c>
    </row>
    <row r="50" spans="1:12" s="110" customFormat="1" ht="24.95" customHeight="1" x14ac:dyDescent="0.2">
      <c r="A50" s="612" t="s">
        <v>192</v>
      </c>
      <c r="B50" s="613"/>
      <c r="C50" s="613"/>
      <c r="D50" s="614"/>
      <c r="E50" s="262">
        <v>11.516332745632313</v>
      </c>
      <c r="F50" s="263">
        <v>179626</v>
      </c>
      <c r="G50" s="264">
        <v>181369</v>
      </c>
      <c r="H50" s="264">
        <v>179568</v>
      </c>
      <c r="I50" s="264">
        <v>171082</v>
      </c>
      <c r="J50" s="265">
        <v>170455</v>
      </c>
      <c r="K50" s="263">
        <v>9171</v>
      </c>
      <c r="L50" s="266">
        <v>5.3803056525182598</v>
      </c>
    </row>
    <row r="51" spans="1:12" s="110" customFormat="1" ht="15" customHeight="1" x14ac:dyDescent="0.2">
      <c r="A51" s="120"/>
      <c r="B51" s="119"/>
      <c r="C51" s="258" t="s">
        <v>106</v>
      </c>
      <c r="E51" s="113">
        <v>57.287920456949436</v>
      </c>
      <c r="F51" s="115">
        <v>102904</v>
      </c>
      <c r="G51" s="114">
        <v>103944</v>
      </c>
      <c r="H51" s="114">
        <v>103578</v>
      </c>
      <c r="I51" s="114">
        <v>98092</v>
      </c>
      <c r="J51" s="140">
        <v>97155</v>
      </c>
      <c r="K51" s="114">
        <v>5749</v>
      </c>
      <c r="L51" s="116">
        <v>5.9173485667232768</v>
      </c>
    </row>
    <row r="52" spans="1:12" s="110" customFormat="1" ht="15" customHeight="1" x14ac:dyDescent="0.2">
      <c r="A52" s="120"/>
      <c r="B52" s="119"/>
      <c r="C52" s="258" t="s">
        <v>107</v>
      </c>
      <c r="E52" s="113">
        <v>42.712079543050564</v>
      </c>
      <c r="F52" s="115">
        <v>76722</v>
      </c>
      <c r="G52" s="114">
        <v>77425</v>
      </c>
      <c r="H52" s="114">
        <v>75990</v>
      </c>
      <c r="I52" s="114">
        <v>72990</v>
      </c>
      <c r="J52" s="140">
        <v>73300</v>
      </c>
      <c r="K52" s="114">
        <v>3422</v>
      </c>
      <c r="L52" s="116">
        <v>4.6684856753069575</v>
      </c>
    </row>
    <row r="53" spans="1:12" s="110" customFormat="1" ht="15" customHeight="1" x14ac:dyDescent="0.2">
      <c r="A53" s="120"/>
      <c r="B53" s="119"/>
      <c r="C53" s="258" t="s">
        <v>187</v>
      </c>
      <c r="D53" s="110" t="s">
        <v>193</v>
      </c>
      <c r="E53" s="113">
        <v>18.017436228608332</v>
      </c>
      <c r="F53" s="115">
        <v>32364</v>
      </c>
      <c r="G53" s="114">
        <v>34476</v>
      </c>
      <c r="H53" s="114">
        <v>34470</v>
      </c>
      <c r="I53" s="114">
        <v>27692</v>
      </c>
      <c r="J53" s="140">
        <v>30522</v>
      </c>
      <c r="K53" s="114">
        <v>1842</v>
      </c>
      <c r="L53" s="116">
        <v>6.0349911539217613</v>
      </c>
    </row>
    <row r="54" spans="1:12" s="110" customFormat="1" ht="15" customHeight="1" x14ac:dyDescent="0.2">
      <c r="A54" s="120"/>
      <c r="B54" s="119"/>
      <c r="D54" s="267" t="s">
        <v>194</v>
      </c>
      <c r="E54" s="113">
        <v>53.840687183290072</v>
      </c>
      <c r="F54" s="115">
        <v>17425</v>
      </c>
      <c r="G54" s="114">
        <v>18812</v>
      </c>
      <c r="H54" s="114">
        <v>19137</v>
      </c>
      <c r="I54" s="114">
        <v>15079</v>
      </c>
      <c r="J54" s="140">
        <v>16589</v>
      </c>
      <c r="K54" s="114">
        <v>836</v>
      </c>
      <c r="L54" s="116">
        <v>5.0394839954186512</v>
      </c>
    </row>
    <row r="55" spans="1:12" s="110" customFormat="1" ht="15" customHeight="1" x14ac:dyDescent="0.2">
      <c r="A55" s="120"/>
      <c r="B55" s="119"/>
      <c r="D55" s="267" t="s">
        <v>195</v>
      </c>
      <c r="E55" s="113">
        <v>46.159312816709928</v>
      </c>
      <c r="F55" s="115">
        <v>14939</v>
      </c>
      <c r="G55" s="114">
        <v>15664</v>
      </c>
      <c r="H55" s="114">
        <v>15333</v>
      </c>
      <c r="I55" s="114">
        <v>12613</v>
      </c>
      <c r="J55" s="140">
        <v>13933</v>
      </c>
      <c r="K55" s="114">
        <v>1006</v>
      </c>
      <c r="L55" s="116">
        <v>7.2202684274743412</v>
      </c>
    </row>
    <row r="56" spans="1:12" s="110" customFormat="1" ht="15" customHeight="1" x14ac:dyDescent="0.2">
      <c r="A56" s="120"/>
      <c r="B56" s="119" t="s">
        <v>196</v>
      </c>
      <c r="C56" s="258"/>
      <c r="E56" s="113">
        <v>46.622471549927873</v>
      </c>
      <c r="F56" s="115">
        <v>727194</v>
      </c>
      <c r="G56" s="114">
        <v>728428</v>
      </c>
      <c r="H56" s="114">
        <v>728253</v>
      </c>
      <c r="I56" s="114">
        <v>724052</v>
      </c>
      <c r="J56" s="140">
        <v>721316</v>
      </c>
      <c r="K56" s="114">
        <v>5878</v>
      </c>
      <c r="L56" s="116">
        <v>0.8148994338126424</v>
      </c>
    </row>
    <row r="57" spans="1:12" s="110" customFormat="1" ht="15" customHeight="1" x14ac:dyDescent="0.2">
      <c r="A57" s="120"/>
      <c r="B57" s="119"/>
      <c r="C57" s="258" t="s">
        <v>106</v>
      </c>
      <c r="E57" s="113">
        <v>47.859855829393531</v>
      </c>
      <c r="F57" s="115">
        <v>348034</v>
      </c>
      <c r="G57" s="114">
        <v>348265</v>
      </c>
      <c r="H57" s="114">
        <v>348250</v>
      </c>
      <c r="I57" s="114">
        <v>345632</v>
      </c>
      <c r="J57" s="140">
        <v>342864</v>
      </c>
      <c r="K57" s="114">
        <v>5170</v>
      </c>
      <c r="L57" s="116">
        <v>1.5078865089364879</v>
      </c>
    </row>
    <row r="58" spans="1:12" s="110" customFormat="1" ht="15" customHeight="1" x14ac:dyDescent="0.2">
      <c r="A58" s="120"/>
      <c r="B58" s="119"/>
      <c r="C58" s="258" t="s">
        <v>107</v>
      </c>
      <c r="E58" s="113">
        <v>52.140144170606469</v>
      </c>
      <c r="F58" s="115">
        <v>379160</v>
      </c>
      <c r="G58" s="114">
        <v>380163</v>
      </c>
      <c r="H58" s="114">
        <v>380003</v>
      </c>
      <c r="I58" s="114">
        <v>378420</v>
      </c>
      <c r="J58" s="140">
        <v>378452</v>
      </c>
      <c r="K58" s="114">
        <v>708</v>
      </c>
      <c r="L58" s="116">
        <v>0.18707788570281039</v>
      </c>
    </row>
    <row r="59" spans="1:12" s="110" customFormat="1" ht="15" customHeight="1" x14ac:dyDescent="0.2">
      <c r="A59" s="120"/>
      <c r="B59" s="119"/>
      <c r="C59" s="258" t="s">
        <v>105</v>
      </c>
      <c r="D59" s="110" t="s">
        <v>197</v>
      </c>
      <c r="E59" s="113">
        <v>93.127556057943266</v>
      </c>
      <c r="F59" s="115">
        <v>677218</v>
      </c>
      <c r="G59" s="114">
        <v>678701</v>
      </c>
      <c r="H59" s="114">
        <v>678922</v>
      </c>
      <c r="I59" s="114">
        <v>675419</v>
      </c>
      <c r="J59" s="140">
        <v>673101</v>
      </c>
      <c r="K59" s="114">
        <v>4117</v>
      </c>
      <c r="L59" s="116">
        <v>0.61164669195261934</v>
      </c>
    </row>
    <row r="60" spans="1:12" s="110" customFormat="1" ht="15" customHeight="1" x14ac:dyDescent="0.2">
      <c r="A60" s="120"/>
      <c r="B60" s="119"/>
      <c r="C60" s="258"/>
      <c r="D60" s="267" t="s">
        <v>198</v>
      </c>
      <c r="E60" s="113">
        <v>47.373223984005151</v>
      </c>
      <c r="F60" s="115">
        <v>320820</v>
      </c>
      <c r="G60" s="114">
        <v>321243</v>
      </c>
      <c r="H60" s="114">
        <v>321464</v>
      </c>
      <c r="I60" s="114">
        <v>319264</v>
      </c>
      <c r="J60" s="140">
        <v>316786</v>
      </c>
      <c r="K60" s="114">
        <v>4034</v>
      </c>
      <c r="L60" s="116">
        <v>1.2734148605051991</v>
      </c>
    </row>
    <row r="61" spans="1:12" s="110" customFormat="1" ht="15" customHeight="1" x14ac:dyDescent="0.2">
      <c r="A61" s="120"/>
      <c r="B61" s="119"/>
      <c r="C61" s="258"/>
      <c r="D61" s="267" t="s">
        <v>199</v>
      </c>
      <c r="E61" s="113">
        <v>52.626776015994849</v>
      </c>
      <c r="F61" s="115">
        <v>356398</v>
      </c>
      <c r="G61" s="114">
        <v>357458</v>
      </c>
      <c r="H61" s="114">
        <v>357458</v>
      </c>
      <c r="I61" s="114">
        <v>356155</v>
      </c>
      <c r="J61" s="140">
        <v>356315</v>
      </c>
      <c r="K61" s="114">
        <v>83</v>
      </c>
      <c r="L61" s="116">
        <v>2.3293995481526178E-2</v>
      </c>
    </row>
    <row r="62" spans="1:12" s="110" customFormat="1" ht="15" customHeight="1" x14ac:dyDescent="0.2">
      <c r="A62" s="120"/>
      <c r="B62" s="119"/>
      <c r="C62" s="258"/>
      <c r="D62" s="258" t="s">
        <v>200</v>
      </c>
      <c r="E62" s="113">
        <v>6.8724439420567274</v>
      </c>
      <c r="F62" s="115">
        <v>49976</v>
      </c>
      <c r="G62" s="114">
        <v>49727</v>
      </c>
      <c r="H62" s="114">
        <v>49331</v>
      </c>
      <c r="I62" s="114">
        <v>48633</v>
      </c>
      <c r="J62" s="140">
        <v>48215</v>
      </c>
      <c r="K62" s="114">
        <v>1761</v>
      </c>
      <c r="L62" s="116">
        <v>3.6523903349580005</v>
      </c>
    </row>
    <row r="63" spans="1:12" s="110" customFormat="1" ht="15" customHeight="1" x14ac:dyDescent="0.2">
      <c r="A63" s="120"/>
      <c r="B63" s="119"/>
      <c r="C63" s="258"/>
      <c r="D63" s="267" t="s">
        <v>198</v>
      </c>
      <c r="E63" s="113">
        <v>54.454137986233391</v>
      </c>
      <c r="F63" s="115">
        <v>27214</v>
      </c>
      <c r="G63" s="114">
        <v>27022</v>
      </c>
      <c r="H63" s="114">
        <v>26786</v>
      </c>
      <c r="I63" s="114">
        <v>26368</v>
      </c>
      <c r="J63" s="140">
        <v>26078</v>
      </c>
      <c r="K63" s="114">
        <v>1136</v>
      </c>
      <c r="L63" s="116">
        <v>4.3561622823836181</v>
      </c>
    </row>
    <row r="64" spans="1:12" s="110" customFormat="1" ht="15" customHeight="1" x14ac:dyDescent="0.2">
      <c r="A64" s="120"/>
      <c r="B64" s="119"/>
      <c r="C64" s="258"/>
      <c r="D64" s="267" t="s">
        <v>199</v>
      </c>
      <c r="E64" s="113">
        <v>45.545862013766609</v>
      </c>
      <c r="F64" s="115">
        <v>22762</v>
      </c>
      <c r="G64" s="114">
        <v>22705</v>
      </c>
      <c r="H64" s="114">
        <v>22545</v>
      </c>
      <c r="I64" s="114">
        <v>22265</v>
      </c>
      <c r="J64" s="140">
        <v>22137</v>
      </c>
      <c r="K64" s="114">
        <v>625</v>
      </c>
      <c r="L64" s="116">
        <v>2.823327460812215</v>
      </c>
    </row>
    <row r="65" spans="1:12" s="110" customFormat="1" ht="15" customHeight="1" x14ac:dyDescent="0.2">
      <c r="A65" s="120"/>
      <c r="B65" s="119" t="s">
        <v>201</v>
      </c>
      <c r="C65" s="258"/>
      <c r="E65" s="113">
        <v>28.464176951434524</v>
      </c>
      <c r="F65" s="115">
        <v>443970</v>
      </c>
      <c r="G65" s="114">
        <v>438091</v>
      </c>
      <c r="H65" s="114">
        <v>431311</v>
      </c>
      <c r="I65" s="114">
        <v>422953</v>
      </c>
      <c r="J65" s="140">
        <v>414771</v>
      </c>
      <c r="K65" s="114">
        <v>29199</v>
      </c>
      <c r="L65" s="116">
        <v>7.0397882204879316</v>
      </c>
    </row>
    <row r="66" spans="1:12" s="110" customFormat="1" ht="15" customHeight="1" x14ac:dyDescent="0.2">
      <c r="A66" s="120"/>
      <c r="B66" s="119"/>
      <c r="C66" s="258" t="s">
        <v>106</v>
      </c>
      <c r="E66" s="113">
        <v>48.504403450683604</v>
      </c>
      <c r="F66" s="115">
        <v>215345</v>
      </c>
      <c r="G66" s="114">
        <v>212480</v>
      </c>
      <c r="H66" s="114">
        <v>209278</v>
      </c>
      <c r="I66" s="114">
        <v>205065</v>
      </c>
      <c r="J66" s="140">
        <v>200917</v>
      </c>
      <c r="K66" s="114">
        <v>14428</v>
      </c>
      <c r="L66" s="116">
        <v>7.1810747721696027</v>
      </c>
    </row>
    <row r="67" spans="1:12" s="110" customFormat="1" ht="15" customHeight="1" x14ac:dyDescent="0.2">
      <c r="A67" s="120"/>
      <c r="B67" s="119"/>
      <c r="C67" s="258" t="s">
        <v>107</v>
      </c>
      <c r="E67" s="113">
        <v>51.495596549316396</v>
      </c>
      <c r="F67" s="115">
        <v>228625</v>
      </c>
      <c r="G67" s="114">
        <v>225611</v>
      </c>
      <c r="H67" s="114">
        <v>222033</v>
      </c>
      <c r="I67" s="114">
        <v>217888</v>
      </c>
      <c r="J67" s="140">
        <v>213854</v>
      </c>
      <c r="K67" s="114">
        <v>14771</v>
      </c>
      <c r="L67" s="116">
        <v>6.9070487341831344</v>
      </c>
    </row>
    <row r="68" spans="1:12" s="110" customFormat="1" ht="15" customHeight="1" x14ac:dyDescent="0.2">
      <c r="A68" s="120"/>
      <c r="B68" s="119"/>
      <c r="C68" s="258" t="s">
        <v>105</v>
      </c>
      <c r="D68" s="110" t="s">
        <v>202</v>
      </c>
      <c r="E68" s="113">
        <v>21.759353109444334</v>
      </c>
      <c r="F68" s="115">
        <v>96605</v>
      </c>
      <c r="G68" s="114">
        <v>94310</v>
      </c>
      <c r="H68" s="114">
        <v>91136</v>
      </c>
      <c r="I68" s="114">
        <v>88366</v>
      </c>
      <c r="J68" s="140">
        <v>84490</v>
      </c>
      <c r="K68" s="114">
        <v>12115</v>
      </c>
      <c r="L68" s="116">
        <v>14.33897502663037</v>
      </c>
    </row>
    <row r="69" spans="1:12" s="110" customFormat="1" ht="15" customHeight="1" x14ac:dyDescent="0.2">
      <c r="A69" s="120"/>
      <c r="B69" s="119"/>
      <c r="C69" s="258"/>
      <c r="D69" s="267" t="s">
        <v>198</v>
      </c>
      <c r="E69" s="113">
        <v>47.877439055949488</v>
      </c>
      <c r="F69" s="115">
        <v>46252</v>
      </c>
      <c r="G69" s="114">
        <v>45121</v>
      </c>
      <c r="H69" s="114">
        <v>43651</v>
      </c>
      <c r="I69" s="114">
        <v>42254</v>
      </c>
      <c r="J69" s="140">
        <v>40260</v>
      </c>
      <c r="K69" s="114">
        <v>5992</v>
      </c>
      <c r="L69" s="116">
        <v>14.883258817685046</v>
      </c>
    </row>
    <row r="70" spans="1:12" s="110" customFormat="1" ht="15" customHeight="1" x14ac:dyDescent="0.2">
      <c r="A70" s="120"/>
      <c r="B70" s="119"/>
      <c r="C70" s="258"/>
      <c r="D70" s="267" t="s">
        <v>199</v>
      </c>
      <c r="E70" s="113">
        <v>52.122560944050512</v>
      </c>
      <c r="F70" s="115">
        <v>50353</v>
      </c>
      <c r="G70" s="114">
        <v>49189</v>
      </c>
      <c r="H70" s="114">
        <v>47485</v>
      </c>
      <c r="I70" s="114">
        <v>46112</v>
      </c>
      <c r="J70" s="140">
        <v>44230</v>
      </c>
      <c r="K70" s="114">
        <v>6123</v>
      </c>
      <c r="L70" s="116">
        <v>13.843545105132263</v>
      </c>
    </row>
    <row r="71" spans="1:12" s="110" customFormat="1" ht="15" customHeight="1" x14ac:dyDescent="0.2">
      <c r="A71" s="120"/>
      <c r="B71" s="119"/>
      <c r="C71" s="258"/>
      <c r="D71" s="110" t="s">
        <v>203</v>
      </c>
      <c r="E71" s="113">
        <v>70.889024033155394</v>
      </c>
      <c r="F71" s="115">
        <v>314726</v>
      </c>
      <c r="G71" s="114">
        <v>311490</v>
      </c>
      <c r="H71" s="114">
        <v>308259</v>
      </c>
      <c r="I71" s="114">
        <v>303382</v>
      </c>
      <c r="J71" s="140">
        <v>299458</v>
      </c>
      <c r="K71" s="114">
        <v>15268</v>
      </c>
      <c r="L71" s="116">
        <v>5.0985447040987379</v>
      </c>
    </row>
    <row r="72" spans="1:12" s="110" customFormat="1" ht="15" customHeight="1" x14ac:dyDescent="0.2">
      <c r="A72" s="120"/>
      <c r="B72" s="119"/>
      <c r="C72" s="258"/>
      <c r="D72" s="267" t="s">
        <v>198</v>
      </c>
      <c r="E72" s="113">
        <v>48.003978063458376</v>
      </c>
      <c r="F72" s="115">
        <v>151081</v>
      </c>
      <c r="G72" s="114">
        <v>149515</v>
      </c>
      <c r="H72" s="114">
        <v>147981</v>
      </c>
      <c r="I72" s="114">
        <v>145573</v>
      </c>
      <c r="J72" s="140">
        <v>143593</v>
      </c>
      <c r="K72" s="114">
        <v>7488</v>
      </c>
      <c r="L72" s="116">
        <v>5.2147388800289711</v>
      </c>
    </row>
    <row r="73" spans="1:12" s="110" customFormat="1" ht="15" customHeight="1" x14ac:dyDescent="0.2">
      <c r="A73" s="120"/>
      <c r="B73" s="119"/>
      <c r="C73" s="258"/>
      <c r="D73" s="267" t="s">
        <v>199</v>
      </c>
      <c r="E73" s="113">
        <v>51.996021936541624</v>
      </c>
      <c r="F73" s="115">
        <v>163645</v>
      </c>
      <c r="G73" s="114">
        <v>161975</v>
      </c>
      <c r="H73" s="114">
        <v>160278</v>
      </c>
      <c r="I73" s="114">
        <v>157809</v>
      </c>
      <c r="J73" s="140">
        <v>155865</v>
      </c>
      <c r="K73" s="114">
        <v>7780</v>
      </c>
      <c r="L73" s="116">
        <v>4.9914990536682389</v>
      </c>
    </row>
    <row r="74" spans="1:12" s="110" customFormat="1" ht="15" customHeight="1" x14ac:dyDescent="0.2">
      <c r="A74" s="120"/>
      <c r="B74" s="119"/>
      <c r="C74" s="258"/>
      <c r="D74" s="110" t="s">
        <v>204</v>
      </c>
      <c r="E74" s="113">
        <v>7.3516228574002751</v>
      </c>
      <c r="F74" s="115">
        <v>32639</v>
      </c>
      <c r="G74" s="114">
        <v>32291</v>
      </c>
      <c r="H74" s="114">
        <v>31916</v>
      </c>
      <c r="I74" s="114">
        <v>31205</v>
      </c>
      <c r="J74" s="140">
        <v>30823</v>
      </c>
      <c r="K74" s="114">
        <v>1816</v>
      </c>
      <c r="L74" s="116">
        <v>5.8917042468286667</v>
      </c>
    </row>
    <row r="75" spans="1:12" s="110" customFormat="1" ht="15" customHeight="1" x14ac:dyDescent="0.2">
      <c r="A75" s="120"/>
      <c r="B75" s="119"/>
      <c r="C75" s="258"/>
      <c r="D75" s="267" t="s">
        <v>198</v>
      </c>
      <c r="E75" s="113">
        <v>55.18551426207911</v>
      </c>
      <c r="F75" s="115">
        <v>18012</v>
      </c>
      <c r="G75" s="114">
        <v>17844</v>
      </c>
      <c r="H75" s="114">
        <v>17646</v>
      </c>
      <c r="I75" s="114">
        <v>17238</v>
      </c>
      <c r="J75" s="140">
        <v>17064</v>
      </c>
      <c r="K75" s="114">
        <v>948</v>
      </c>
      <c r="L75" s="116">
        <v>5.5555555555555554</v>
      </c>
    </row>
    <row r="76" spans="1:12" s="110" customFormat="1" ht="15" customHeight="1" x14ac:dyDescent="0.2">
      <c r="A76" s="120"/>
      <c r="B76" s="119"/>
      <c r="C76" s="258"/>
      <c r="D76" s="267" t="s">
        <v>199</v>
      </c>
      <c r="E76" s="113">
        <v>44.81448573792089</v>
      </c>
      <c r="F76" s="115">
        <v>14627</v>
      </c>
      <c r="G76" s="114">
        <v>14447</v>
      </c>
      <c r="H76" s="114">
        <v>14270</v>
      </c>
      <c r="I76" s="114">
        <v>13967</v>
      </c>
      <c r="J76" s="140">
        <v>13759</v>
      </c>
      <c r="K76" s="114">
        <v>868</v>
      </c>
      <c r="L76" s="116">
        <v>6.3085980085762046</v>
      </c>
    </row>
    <row r="77" spans="1:12" s="110" customFormat="1" ht="15" customHeight="1" x14ac:dyDescent="0.2">
      <c r="A77" s="533"/>
      <c r="B77" s="119" t="s">
        <v>205</v>
      </c>
      <c r="C77" s="268"/>
      <c r="D77" s="182"/>
      <c r="E77" s="113">
        <v>13.397018753005289</v>
      </c>
      <c r="F77" s="115">
        <v>208960</v>
      </c>
      <c r="G77" s="114">
        <v>210852</v>
      </c>
      <c r="H77" s="114">
        <v>211770</v>
      </c>
      <c r="I77" s="114">
        <v>209825</v>
      </c>
      <c r="J77" s="140">
        <v>209945</v>
      </c>
      <c r="K77" s="114">
        <v>-985</v>
      </c>
      <c r="L77" s="116">
        <v>-0.46917049703493774</v>
      </c>
    </row>
    <row r="78" spans="1:12" s="110" customFormat="1" ht="15" customHeight="1" x14ac:dyDescent="0.2">
      <c r="A78" s="120"/>
      <c r="B78" s="119"/>
      <c r="C78" s="268" t="s">
        <v>106</v>
      </c>
      <c r="D78" s="182"/>
      <c r="E78" s="113">
        <v>58.710279479326189</v>
      </c>
      <c r="F78" s="115">
        <v>122681</v>
      </c>
      <c r="G78" s="114">
        <v>123641</v>
      </c>
      <c r="H78" s="114">
        <v>124390</v>
      </c>
      <c r="I78" s="114">
        <v>122743</v>
      </c>
      <c r="J78" s="140">
        <v>122001</v>
      </c>
      <c r="K78" s="114">
        <v>680</v>
      </c>
      <c r="L78" s="116">
        <v>0.55737248055343813</v>
      </c>
    </row>
    <row r="79" spans="1:12" s="110" customFormat="1" ht="15" customHeight="1" x14ac:dyDescent="0.2">
      <c r="A79" s="123"/>
      <c r="B79" s="124"/>
      <c r="C79" s="260" t="s">
        <v>107</v>
      </c>
      <c r="D79" s="261"/>
      <c r="E79" s="125">
        <v>41.289720520673811</v>
      </c>
      <c r="F79" s="143">
        <v>86279</v>
      </c>
      <c r="G79" s="144">
        <v>87211</v>
      </c>
      <c r="H79" s="144">
        <v>87380</v>
      </c>
      <c r="I79" s="144">
        <v>87082</v>
      </c>
      <c r="J79" s="145">
        <v>87944</v>
      </c>
      <c r="K79" s="144">
        <v>-1665</v>
      </c>
      <c r="L79" s="146">
        <v>-1.8932502501591921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1559750</v>
      </c>
      <c r="E11" s="114">
        <v>1558740</v>
      </c>
      <c r="F11" s="114">
        <v>1550902</v>
      </c>
      <c r="G11" s="114">
        <v>1527912</v>
      </c>
      <c r="H11" s="140">
        <v>1516487</v>
      </c>
      <c r="I11" s="115">
        <v>43263</v>
      </c>
      <c r="J11" s="116">
        <v>2.8528434467291839</v>
      </c>
    </row>
    <row r="12" spans="1:15" s="110" customFormat="1" ht="24.95" customHeight="1" x14ac:dyDescent="0.2">
      <c r="A12" s="193" t="s">
        <v>132</v>
      </c>
      <c r="B12" s="194" t="s">
        <v>133</v>
      </c>
      <c r="C12" s="113">
        <v>4.7315274883795479E-2</v>
      </c>
      <c r="D12" s="115">
        <v>738</v>
      </c>
      <c r="E12" s="114">
        <v>677</v>
      </c>
      <c r="F12" s="114">
        <v>655</v>
      </c>
      <c r="G12" s="114">
        <v>598</v>
      </c>
      <c r="H12" s="140">
        <v>562</v>
      </c>
      <c r="I12" s="115">
        <v>176</v>
      </c>
      <c r="J12" s="116">
        <v>31.316725978647685</v>
      </c>
    </row>
    <row r="13" spans="1:15" s="110" customFormat="1" ht="24.95" customHeight="1" x14ac:dyDescent="0.2">
      <c r="A13" s="193" t="s">
        <v>134</v>
      </c>
      <c r="B13" s="199" t="s">
        <v>214</v>
      </c>
      <c r="C13" s="113">
        <v>1.8519634556820004</v>
      </c>
      <c r="D13" s="115">
        <v>28886</v>
      </c>
      <c r="E13" s="114">
        <v>22970</v>
      </c>
      <c r="F13" s="114">
        <v>22818</v>
      </c>
      <c r="G13" s="114">
        <v>22588</v>
      </c>
      <c r="H13" s="140">
        <v>22351</v>
      </c>
      <c r="I13" s="115">
        <v>6535</v>
      </c>
      <c r="J13" s="116">
        <v>29.23806541094358</v>
      </c>
    </row>
    <row r="14" spans="1:15" s="287" customFormat="1" ht="24" customHeight="1" x14ac:dyDescent="0.2">
      <c r="A14" s="193" t="s">
        <v>215</v>
      </c>
      <c r="B14" s="199" t="s">
        <v>137</v>
      </c>
      <c r="C14" s="113">
        <v>6.7530052893091845</v>
      </c>
      <c r="D14" s="115">
        <v>105330</v>
      </c>
      <c r="E14" s="114">
        <v>112077</v>
      </c>
      <c r="F14" s="114">
        <v>112664</v>
      </c>
      <c r="G14" s="114">
        <v>111733</v>
      </c>
      <c r="H14" s="140">
        <v>111703</v>
      </c>
      <c r="I14" s="115">
        <v>-6373</v>
      </c>
      <c r="J14" s="116">
        <v>-5.7053078252150788</v>
      </c>
      <c r="K14" s="110"/>
      <c r="L14" s="110"/>
      <c r="M14" s="110"/>
      <c r="N14" s="110"/>
      <c r="O14" s="110"/>
    </row>
    <row r="15" spans="1:15" s="110" customFormat="1" ht="24.75" customHeight="1" x14ac:dyDescent="0.2">
      <c r="A15" s="193" t="s">
        <v>216</v>
      </c>
      <c r="B15" s="199" t="s">
        <v>217</v>
      </c>
      <c r="C15" s="113">
        <v>1.9374899823689693</v>
      </c>
      <c r="D15" s="115">
        <v>30220</v>
      </c>
      <c r="E15" s="114">
        <v>30702</v>
      </c>
      <c r="F15" s="114">
        <v>30703</v>
      </c>
      <c r="G15" s="114">
        <v>30770</v>
      </c>
      <c r="H15" s="140">
        <v>30830</v>
      </c>
      <c r="I15" s="115">
        <v>-610</v>
      </c>
      <c r="J15" s="116">
        <v>-1.9785922802465132</v>
      </c>
    </row>
    <row r="16" spans="1:15" s="287" customFormat="1" ht="24.95" customHeight="1" x14ac:dyDescent="0.2">
      <c r="A16" s="193" t="s">
        <v>218</v>
      </c>
      <c r="B16" s="199" t="s">
        <v>141</v>
      </c>
      <c r="C16" s="113">
        <v>4.0071165250841485</v>
      </c>
      <c r="D16" s="115">
        <v>62501</v>
      </c>
      <c r="E16" s="114">
        <v>69009</v>
      </c>
      <c r="F16" s="114">
        <v>69616</v>
      </c>
      <c r="G16" s="114">
        <v>68790</v>
      </c>
      <c r="H16" s="140">
        <v>68674</v>
      </c>
      <c r="I16" s="115">
        <v>-6173</v>
      </c>
      <c r="J16" s="116">
        <v>-8.9888458514139273</v>
      </c>
      <c r="K16" s="110"/>
      <c r="L16" s="110"/>
      <c r="M16" s="110"/>
      <c r="N16" s="110"/>
      <c r="O16" s="110"/>
    </row>
    <row r="17" spans="1:15" s="110" customFormat="1" ht="24.95" customHeight="1" x14ac:dyDescent="0.2">
      <c r="A17" s="193" t="s">
        <v>219</v>
      </c>
      <c r="B17" s="199" t="s">
        <v>220</v>
      </c>
      <c r="C17" s="113">
        <v>0.80839878185606673</v>
      </c>
      <c r="D17" s="115">
        <v>12609</v>
      </c>
      <c r="E17" s="114">
        <v>12366</v>
      </c>
      <c r="F17" s="114">
        <v>12345</v>
      </c>
      <c r="G17" s="114">
        <v>12173</v>
      </c>
      <c r="H17" s="140">
        <v>12199</v>
      </c>
      <c r="I17" s="115">
        <v>410</v>
      </c>
      <c r="J17" s="116">
        <v>3.3609312238708089</v>
      </c>
    </row>
    <row r="18" spans="1:15" s="287" customFormat="1" ht="24.95" customHeight="1" x14ac:dyDescent="0.2">
      <c r="A18" s="201" t="s">
        <v>144</v>
      </c>
      <c r="B18" s="202" t="s">
        <v>145</v>
      </c>
      <c r="C18" s="113">
        <v>4.5441897740022439</v>
      </c>
      <c r="D18" s="115">
        <v>70878</v>
      </c>
      <c r="E18" s="114">
        <v>69742</v>
      </c>
      <c r="F18" s="114">
        <v>71655</v>
      </c>
      <c r="G18" s="114">
        <v>69514</v>
      </c>
      <c r="H18" s="140">
        <v>68236</v>
      </c>
      <c r="I18" s="115">
        <v>2642</v>
      </c>
      <c r="J18" s="116">
        <v>3.8718564980362271</v>
      </c>
      <c r="K18" s="110"/>
      <c r="L18" s="110"/>
      <c r="M18" s="110"/>
      <c r="N18" s="110"/>
      <c r="O18" s="110"/>
    </row>
    <row r="19" spans="1:15" s="110" customFormat="1" ht="24.95" customHeight="1" x14ac:dyDescent="0.2">
      <c r="A19" s="193" t="s">
        <v>146</v>
      </c>
      <c r="B19" s="199" t="s">
        <v>147</v>
      </c>
      <c r="C19" s="113">
        <v>11.340920019233852</v>
      </c>
      <c r="D19" s="115">
        <v>176890</v>
      </c>
      <c r="E19" s="114">
        <v>177997</v>
      </c>
      <c r="F19" s="114">
        <v>175350</v>
      </c>
      <c r="G19" s="114">
        <v>173428</v>
      </c>
      <c r="H19" s="140">
        <v>173874</v>
      </c>
      <c r="I19" s="115">
        <v>3016</v>
      </c>
      <c r="J19" s="116">
        <v>1.7345894153237402</v>
      </c>
    </row>
    <row r="20" spans="1:15" s="287" customFormat="1" ht="24.95" customHeight="1" x14ac:dyDescent="0.2">
      <c r="A20" s="193" t="s">
        <v>148</v>
      </c>
      <c r="B20" s="199" t="s">
        <v>149</v>
      </c>
      <c r="C20" s="113">
        <v>4.8168616765507295</v>
      </c>
      <c r="D20" s="115">
        <v>75131</v>
      </c>
      <c r="E20" s="114">
        <v>75496</v>
      </c>
      <c r="F20" s="114">
        <v>73670</v>
      </c>
      <c r="G20" s="114">
        <v>72223</v>
      </c>
      <c r="H20" s="140">
        <v>72342</v>
      </c>
      <c r="I20" s="115">
        <v>2789</v>
      </c>
      <c r="J20" s="116">
        <v>3.855298443504465</v>
      </c>
      <c r="K20" s="110"/>
      <c r="L20" s="110"/>
      <c r="M20" s="110"/>
      <c r="N20" s="110"/>
      <c r="O20" s="110"/>
    </row>
    <row r="21" spans="1:15" s="110" customFormat="1" ht="24.95" customHeight="1" x14ac:dyDescent="0.2">
      <c r="A21" s="201" t="s">
        <v>150</v>
      </c>
      <c r="B21" s="202" t="s">
        <v>151</v>
      </c>
      <c r="C21" s="113">
        <v>4.9445744510338194</v>
      </c>
      <c r="D21" s="115">
        <v>77123</v>
      </c>
      <c r="E21" s="114">
        <v>79836</v>
      </c>
      <c r="F21" s="114">
        <v>80533</v>
      </c>
      <c r="G21" s="114">
        <v>80103</v>
      </c>
      <c r="H21" s="140">
        <v>78063</v>
      </c>
      <c r="I21" s="115">
        <v>-940</v>
      </c>
      <c r="J21" s="116">
        <v>-1.2041556178983641</v>
      </c>
    </row>
    <row r="22" spans="1:15" s="110" customFormat="1" ht="24.95" customHeight="1" x14ac:dyDescent="0.2">
      <c r="A22" s="201" t="s">
        <v>152</v>
      </c>
      <c r="B22" s="199" t="s">
        <v>153</v>
      </c>
      <c r="C22" s="113">
        <v>7.5273601538708128</v>
      </c>
      <c r="D22" s="115">
        <v>117408</v>
      </c>
      <c r="E22" s="114">
        <v>114518</v>
      </c>
      <c r="F22" s="114">
        <v>114222</v>
      </c>
      <c r="G22" s="114">
        <v>111297</v>
      </c>
      <c r="H22" s="140">
        <v>108732</v>
      </c>
      <c r="I22" s="115">
        <v>8676</v>
      </c>
      <c r="J22" s="116">
        <v>7.97925173821874</v>
      </c>
    </row>
    <row r="23" spans="1:15" s="110" customFormat="1" ht="24.95" customHeight="1" x14ac:dyDescent="0.2">
      <c r="A23" s="193" t="s">
        <v>154</v>
      </c>
      <c r="B23" s="199" t="s">
        <v>155</v>
      </c>
      <c r="C23" s="113">
        <v>2.5505369450232407</v>
      </c>
      <c r="D23" s="115">
        <v>39782</v>
      </c>
      <c r="E23" s="114">
        <v>39607</v>
      </c>
      <c r="F23" s="114">
        <v>37712</v>
      </c>
      <c r="G23" s="114">
        <v>36592</v>
      </c>
      <c r="H23" s="140">
        <v>36465</v>
      </c>
      <c r="I23" s="115">
        <v>3317</v>
      </c>
      <c r="J23" s="116">
        <v>9.0963938022761557</v>
      </c>
    </row>
    <row r="24" spans="1:15" s="110" customFormat="1" ht="24.95" customHeight="1" x14ac:dyDescent="0.2">
      <c r="A24" s="193" t="s">
        <v>156</v>
      </c>
      <c r="B24" s="199" t="s">
        <v>221</v>
      </c>
      <c r="C24" s="113">
        <v>11.929732328898861</v>
      </c>
      <c r="D24" s="115">
        <v>186074</v>
      </c>
      <c r="E24" s="114">
        <v>184552</v>
      </c>
      <c r="F24" s="114">
        <v>183835</v>
      </c>
      <c r="G24" s="114">
        <v>183178</v>
      </c>
      <c r="H24" s="140">
        <v>181027</v>
      </c>
      <c r="I24" s="115">
        <v>5047</v>
      </c>
      <c r="J24" s="116">
        <v>2.787981903252001</v>
      </c>
    </row>
    <row r="25" spans="1:15" s="110" customFormat="1" ht="24.95" customHeight="1" x14ac:dyDescent="0.2">
      <c r="A25" s="193" t="s">
        <v>222</v>
      </c>
      <c r="B25" s="204" t="s">
        <v>159</v>
      </c>
      <c r="C25" s="113">
        <v>8.1137361756691782</v>
      </c>
      <c r="D25" s="115">
        <v>126554</v>
      </c>
      <c r="E25" s="114">
        <v>127472</v>
      </c>
      <c r="F25" s="114">
        <v>126966</v>
      </c>
      <c r="G25" s="114">
        <v>124889</v>
      </c>
      <c r="H25" s="140">
        <v>123292</v>
      </c>
      <c r="I25" s="115">
        <v>3262</v>
      </c>
      <c r="J25" s="116">
        <v>2.6457515491678292</v>
      </c>
    </row>
    <row r="26" spans="1:15" s="110" customFormat="1" ht="24.95" customHeight="1" x14ac:dyDescent="0.2">
      <c r="A26" s="201">
        <v>782.78300000000002</v>
      </c>
      <c r="B26" s="203" t="s">
        <v>160</v>
      </c>
      <c r="C26" s="113">
        <v>1.973906074691457</v>
      </c>
      <c r="D26" s="115">
        <v>30788</v>
      </c>
      <c r="E26" s="114">
        <v>32274</v>
      </c>
      <c r="F26" s="114">
        <v>33473</v>
      </c>
      <c r="G26" s="114">
        <v>32779</v>
      </c>
      <c r="H26" s="140">
        <v>32022</v>
      </c>
      <c r="I26" s="115">
        <v>-1234</v>
      </c>
      <c r="J26" s="116">
        <v>-3.8536006495534321</v>
      </c>
    </row>
    <row r="27" spans="1:15" s="110" customFormat="1" ht="24.95" customHeight="1" x14ac:dyDescent="0.2">
      <c r="A27" s="193" t="s">
        <v>161</v>
      </c>
      <c r="B27" s="199" t="s">
        <v>223</v>
      </c>
      <c r="C27" s="113">
        <v>5.8031094726719026</v>
      </c>
      <c r="D27" s="115">
        <v>90514</v>
      </c>
      <c r="E27" s="114">
        <v>90477</v>
      </c>
      <c r="F27" s="114">
        <v>90103</v>
      </c>
      <c r="G27" s="114">
        <v>88499</v>
      </c>
      <c r="H27" s="140">
        <v>88397</v>
      </c>
      <c r="I27" s="115">
        <v>2117</v>
      </c>
      <c r="J27" s="116">
        <v>2.3948776542190346</v>
      </c>
    </row>
    <row r="28" spans="1:15" s="110" customFormat="1" ht="24.95" customHeight="1" x14ac:dyDescent="0.2">
      <c r="A28" s="193" t="s">
        <v>163</v>
      </c>
      <c r="B28" s="199" t="s">
        <v>164</v>
      </c>
      <c r="C28" s="113">
        <v>7.0540150665170698</v>
      </c>
      <c r="D28" s="115">
        <v>110025</v>
      </c>
      <c r="E28" s="114">
        <v>109042</v>
      </c>
      <c r="F28" s="114">
        <v>107652</v>
      </c>
      <c r="G28" s="114">
        <v>104520</v>
      </c>
      <c r="H28" s="140">
        <v>104429</v>
      </c>
      <c r="I28" s="115">
        <v>5596</v>
      </c>
      <c r="J28" s="116">
        <v>5.3586647387220028</v>
      </c>
    </row>
    <row r="29" spans="1:15" s="110" customFormat="1" ht="24.95" customHeight="1" x14ac:dyDescent="0.2">
      <c r="A29" s="193">
        <v>86</v>
      </c>
      <c r="B29" s="199" t="s">
        <v>165</v>
      </c>
      <c r="C29" s="113">
        <v>7.3308543035742906</v>
      </c>
      <c r="D29" s="115">
        <v>114343</v>
      </c>
      <c r="E29" s="114">
        <v>113816</v>
      </c>
      <c r="F29" s="114">
        <v>112628</v>
      </c>
      <c r="G29" s="114">
        <v>111394</v>
      </c>
      <c r="H29" s="140">
        <v>111464</v>
      </c>
      <c r="I29" s="115">
        <v>2879</v>
      </c>
      <c r="J29" s="116">
        <v>2.5828967200172253</v>
      </c>
    </row>
    <row r="30" spans="1:15" s="110" customFormat="1" ht="24.95" customHeight="1" x14ac:dyDescent="0.2">
      <c r="A30" s="193">
        <v>87.88</v>
      </c>
      <c r="B30" s="204" t="s">
        <v>166</v>
      </c>
      <c r="C30" s="113">
        <v>7.7020035262061226</v>
      </c>
      <c r="D30" s="115">
        <v>120132</v>
      </c>
      <c r="E30" s="114">
        <v>119567</v>
      </c>
      <c r="F30" s="114">
        <v>118451</v>
      </c>
      <c r="G30" s="114">
        <v>117273</v>
      </c>
      <c r="H30" s="140">
        <v>116983</v>
      </c>
      <c r="I30" s="115">
        <v>3149</v>
      </c>
      <c r="J30" s="116">
        <v>2.6918441141020488</v>
      </c>
    </row>
    <row r="31" spans="1:15" s="110" customFormat="1" ht="24.95" customHeight="1" x14ac:dyDescent="0.2">
      <c r="A31" s="193" t="s">
        <v>167</v>
      </c>
      <c r="B31" s="199" t="s">
        <v>168</v>
      </c>
      <c r="C31" s="113">
        <v>5.7155313351498638</v>
      </c>
      <c r="D31" s="115">
        <v>89148</v>
      </c>
      <c r="E31" s="114">
        <v>88614</v>
      </c>
      <c r="F31" s="114">
        <v>88501</v>
      </c>
      <c r="G31" s="114">
        <v>87284</v>
      </c>
      <c r="H31" s="140">
        <v>86524</v>
      </c>
      <c r="I31" s="115">
        <v>2624</v>
      </c>
      <c r="J31" s="116">
        <v>3.0326845730664322</v>
      </c>
    </row>
    <row r="32" spans="1:15" s="110" customFormat="1" ht="24.95" customHeight="1" x14ac:dyDescent="0.2">
      <c r="A32" s="193"/>
      <c r="B32" s="288" t="s">
        <v>224</v>
      </c>
      <c r="C32" s="113">
        <v>3.8467703157557298E-4</v>
      </c>
      <c r="D32" s="115">
        <v>6</v>
      </c>
      <c r="E32" s="114">
        <v>6</v>
      </c>
      <c r="F32" s="114" t="s">
        <v>513</v>
      </c>
      <c r="G32" s="114">
        <v>20</v>
      </c>
      <c r="H32" s="140">
        <v>21</v>
      </c>
      <c r="I32" s="115">
        <v>-15</v>
      </c>
      <c r="J32" s="116">
        <v>-71.428571428571431</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4.7315274883795479E-2</v>
      </c>
      <c r="D34" s="115">
        <v>738</v>
      </c>
      <c r="E34" s="114">
        <v>677</v>
      </c>
      <c r="F34" s="114">
        <v>655</v>
      </c>
      <c r="G34" s="114">
        <v>598</v>
      </c>
      <c r="H34" s="140">
        <v>562</v>
      </c>
      <c r="I34" s="115">
        <v>176</v>
      </c>
      <c r="J34" s="116">
        <v>31.316725978647685</v>
      </c>
    </row>
    <row r="35" spans="1:10" s="110" customFormat="1" ht="24.95" customHeight="1" x14ac:dyDescent="0.2">
      <c r="A35" s="292" t="s">
        <v>171</v>
      </c>
      <c r="B35" s="293" t="s">
        <v>172</v>
      </c>
      <c r="C35" s="113">
        <v>13.149158518993428</v>
      </c>
      <c r="D35" s="115">
        <v>205094</v>
      </c>
      <c r="E35" s="114">
        <v>204789</v>
      </c>
      <c r="F35" s="114">
        <v>207137</v>
      </c>
      <c r="G35" s="114">
        <v>203835</v>
      </c>
      <c r="H35" s="140">
        <v>202290</v>
      </c>
      <c r="I35" s="115">
        <v>2804</v>
      </c>
      <c r="J35" s="116">
        <v>1.3861288249542736</v>
      </c>
    </row>
    <row r="36" spans="1:10" s="110" customFormat="1" ht="24.95" customHeight="1" x14ac:dyDescent="0.2">
      <c r="A36" s="294" t="s">
        <v>173</v>
      </c>
      <c r="B36" s="295" t="s">
        <v>174</v>
      </c>
      <c r="C36" s="125">
        <v>86.803141529091207</v>
      </c>
      <c r="D36" s="143">
        <v>1353912</v>
      </c>
      <c r="E36" s="144">
        <v>1353268</v>
      </c>
      <c r="F36" s="144">
        <v>1343096</v>
      </c>
      <c r="G36" s="144">
        <v>1323459</v>
      </c>
      <c r="H36" s="145">
        <v>1313614</v>
      </c>
      <c r="I36" s="143">
        <v>40298</v>
      </c>
      <c r="J36" s="146">
        <v>3.0677200456146174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2020-09-25T12:29:33Z</dcterms:created>
  <dcterms:modified xsi:type="dcterms:W3CDTF">2020-09-28T08:12:38Z</dcterms:modified>
</cp:coreProperties>
</file>