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B45" i="24"/>
  <c r="L44" i="24"/>
  <c r="I44" i="24"/>
  <c r="F44" i="24"/>
  <c r="D44" i="24"/>
  <c r="C44" i="24"/>
  <c r="M44" i="24" s="1"/>
  <c r="B44" i="24"/>
  <c r="K44" i="24" s="1"/>
  <c r="M43" i="24"/>
  <c r="L43" i="24"/>
  <c r="J43" i="24"/>
  <c r="I43" i="24"/>
  <c r="G43" i="24"/>
  <c r="E43" i="24"/>
  <c r="C43" i="24"/>
  <c r="B43" i="24"/>
  <c r="L42" i="24"/>
  <c r="K42" i="24"/>
  <c r="I42" i="24"/>
  <c r="F42" i="24"/>
  <c r="D42" i="24"/>
  <c r="C42" i="24"/>
  <c r="M42" i="24" s="1"/>
  <c r="B42" i="24"/>
  <c r="J42" i="24" s="1"/>
  <c r="M41" i="24"/>
  <c r="L41" i="24"/>
  <c r="J41" i="24"/>
  <c r="I41" i="24"/>
  <c r="G41" i="24"/>
  <c r="E41" i="24"/>
  <c r="C41" i="24"/>
  <c r="B41" i="24"/>
  <c r="L40" i="24"/>
  <c r="K40" i="24"/>
  <c r="I40" i="24"/>
  <c r="F40" i="24"/>
  <c r="D40" i="24"/>
  <c r="C40" i="24"/>
  <c r="M40" i="24" s="1"/>
  <c r="B40" i="24"/>
  <c r="J40" i="24" s="1"/>
  <c r="M36" i="24"/>
  <c r="L36" i="24"/>
  <c r="K36" i="24"/>
  <c r="J36" i="24"/>
  <c r="I36" i="24"/>
  <c r="H36" i="24"/>
  <c r="G36" i="24"/>
  <c r="F36" i="24"/>
  <c r="E36" i="24"/>
  <c r="D36" i="24"/>
  <c r="C29" i="24"/>
  <c r="G26" i="24"/>
  <c r="L57" i="15"/>
  <c r="K57" i="15"/>
  <c r="C38" i="24"/>
  <c r="C37" i="24"/>
  <c r="C35" i="24"/>
  <c r="C34" i="24"/>
  <c r="L34" i="24" s="1"/>
  <c r="C33" i="24"/>
  <c r="C32" i="24"/>
  <c r="L32" i="24" s="1"/>
  <c r="C31" i="24"/>
  <c r="C30" i="24"/>
  <c r="C28" i="24"/>
  <c r="C27" i="24"/>
  <c r="C26" i="24"/>
  <c r="L26" i="24" s="1"/>
  <c r="C25" i="24"/>
  <c r="C24" i="24"/>
  <c r="C23" i="24"/>
  <c r="C22" i="24"/>
  <c r="C21" i="24"/>
  <c r="C20" i="24"/>
  <c r="C19" i="24"/>
  <c r="C18" i="24"/>
  <c r="L18" i="24" s="1"/>
  <c r="C17" i="24"/>
  <c r="C16" i="24"/>
  <c r="C15" i="24"/>
  <c r="C9" i="24"/>
  <c r="C8" i="24"/>
  <c r="C7" i="24"/>
  <c r="B39" i="24"/>
  <c r="B38" i="24"/>
  <c r="B37" i="24"/>
  <c r="J37" i="24" s="1"/>
  <c r="B35" i="24"/>
  <c r="B34" i="24"/>
  <c r="B33" i="24"/>
  <c r="B32" i="24"/>
  <c r="B31" i="24"/>
  <c r="B30" i="24"/>
  <c r="B29" i="24"/>
  <c r="B28" i="24"/>
  <c r="B27" i="24"/>
  <c r="B26" i="24"/>
  <c r="B25" i="24"/>
  <c r="B24" i="24"/>
  <c r="B23" i="24"/>
  <c r="K23" i="24" s="1"/>
  <c r="B22" i="24"/>
  <c r="B21" i="24"/>
  <c r="B20" i="24"/>
  <c r="B19" i="24"/>
  <c r="B18" i="24"/>
  <c r="B17" i="24"/>
  <c r="B16" i="24"/>
  <c r="J16" i="24" s="1"/>
  <c r="B15" i="24"/>
  <c r="B9" i="24"/>
  <c r="B8" i="24"/>
  <c r="B7" i="24"/>
  <c r="G34" i="24" l="1"/>
  <c r="G18" i="24"/>
  <c r="K8" i="24"/>
  <c r="H8" i="24"/>
  <c r="F8" i="24"/>
  <c r="J8" i="24"/>
  <c r="D8" i="24"/>
  <c r="K28" i="24"/>
  <c r="J28" i="24"/>
  <c r="H28" i="24"/>
  <c r="F28" i="24"/>
  <c r="D28" i="24"/>
  <c r="G9" i="24"/>
  <c r="M9" i="24"/>
  <c r="E9" i="24"/>
  <c r="L9" i="24"/>
  <c r="I9" i="24"/>
  <c r="D17" i="24"/>
  <c r="J17" i="24"/>
  <c r="K17" i="24"/>
  <c r="H17" i="24"/>
  <c r="F17" i="24"/>
  <c r="K22" i="24"/>
  <c r="H22" i="24"/>
  <c r="F22" i="24"/>
  <c r="J22" i="24"/>
  <c r="D22" i="24"/>
  <c r="D7" i="24"/>
  <c r="J7" i="24"/>
  <c r="K7" i="24"/>
  <c r="H7" i="24"/>
  <c r="F7" i="24"/>
  <c r="K20" i="24"/>
  <c r="H20" i="24"/>
  <c r="F20" i="24"/>
  <c r="J20" i="24"/>
  <c r="C14" i="24"/>
  <c r="C6" i="24"/>
  <c r="I20" i="24"/>
  <c r="M20" i="24"/>
  <c r="E20" i="24"/>
  <c r="L20" i="24"/>
  <c r="G20" i="24"/>
  <c r="G23" i="24"/>
  <c r="M23" i="24"/>
  <c r="E23" i="24"/>
  <c r="L23" i="24"/>
  <c r="I23" i="24"/>
  <c r="G35" i="24"/>
  <c r="M35" i="24"/>
  <c r="E35" i="24"/>
  <c r="L35" i="24"/>
  <c r="I35" i="24"/>
  <c r="H45" i="24"/>
  <c r="F45" i="24"/>
  <c r="D45" i="24"/>
  <c r="K45" i="24"/>
  <c r="J45" i="24"/>
  <c r="K32" i="24"/>
  <c r="J32" i="24"/>
  <c r="H32" i="24"/>
  <c r="F32" i="24"/>
  <c r="D32" i="24"/>
  <c r="F29" i="24"/>
  <c r="D29" i="24"/>
  <c r="J29" i="24"/>
  <c r="K29" i="24"/>
  <c r="H29" i="24"/>
  <c r="H39" i="24"/>
  <c r="F39" i="24"/>
  <c r="D39" i="24"/>
  <c r="K39" i="24"/>
  <c r="J39" i="24"/>
  <c r="I30" i="24"/>
  <c r="M30" i="24"/>
  <c r="E30" i="24"/>
  <c r="L30" i="24"/>
  <c r="G30" i="24"/>
  <c r="I37" i="24"/>
  <c r="G37" i="24"/>
  <c r="M37" i="24"/>
  <c r="E37" i="24"/>
  <c r="L37" i="24"/>
  <c r="D20" i="24"/>
  <c r="G17" i="24"/>
  <c r="M17" i="24"/>
  <c r="E17" i="24"/>
  <c r="L17" i="24"/>
  <c r="I17" i="24"/>
  <c r="D9" i="24"/>
  <c r="J9" i="24"/>
  <c r="K9" i="24"/>
  <c r="H9" i="24"/>
  <c r="F9" i="24"/>
  <c r="D15" i="24"/>
  <c r="J15" i="24"/>
  <c r="K15" i="24"/>
  <c r="H15" i="24"/>
  <c r="F15" i="24"/>
  <c r="K18" i="24"/>
  <c r="H18" i="24"/>
  <c r="F18" i="24"/>
  <c r="D18" i="24"/>
  <c r="J18" i="24"/>
  <c r="K24" i="24"/>
  <c r="J24" i="24"/>
  <c r="H24" i="24"/>
  <c r="F24" i="24"/>
  <c r="D24" i="24"/>
  <c r="G15" i="24"/>
  <c r="M15" i="24"/>
  <c r="E15" i="24"/>
  <c r="L15" i="24"/>
  <c r="I15" i="24"/>
  <c r="G21" i="24"/>
  <c r="M21" i="24"/>
  <c r="E21" i="24"/>
  <c r="L21" i="24"/>
  <c r="I21" i="24"/>
  <c r="I24" i="24"/>
  <c r="M24" i="24"/>
  <c r="E24" i="24"/>
  <c r="L24" i="24"/>
  <c r="G24" i="24"/>
  <c r="G27" i="24"/>
  <c r="M27" i="24"/>
  <c r="E27" i="24"/>
  <c r="L27" i="24"/>
  <c r="I27" i="24"/>
  <c r="G33" i="24"/>
  <c r="M33" i="24"/>
  <c r="E33" i="24"/>
  <c r="L33" i="24"/>
  <c r="I33" i="24"/>
  <c r="K69" i="24"/>
  <c r="J69" i="24"/>
  <c r="I69" i="24"/>
  <c r="D21" i="24"/>
  <c r="J21" i="24"/>
  <c r="K21" i="24"/>
  <c r="H21" i="24"/>
  <c r="F21" i="24"/>
  <c r="F33" i="24"/>
  <c r="D33" i="24"/>
  <c r="J33" i="24"/>
  <c r="K33" i="24"/>
  <c r="H33" i="24"/>
  <c r="H37" i="24"/>
  <c r="F37" i="24"/>
  <c r="D37" i="24"/>
  <c r="K37" i="24"/>
  <c r="K53" i="24"/>
  <c r="J53" i="24"/>
  <c r="I53" i="24"/>
  <c r="K16" i="24"/>
  <c r="H16" i="24"/>
  <c r="F16" i="24"/>
  <c r="D16" i="24"/>
  <c r="K30" i="24"/>
  <c r="J30" i="24"/>
  <c r="H30" i="24"/>
  <c r="F30" i="24"/>
  <c r="D30" i="24"/>
  <c r="G7" i="24"/>
  <c r="M7" i="24"/>
  <c r="E7" i="24"/>
  <c r="L7" i="24"/>
  <c r="I7" i="24"/>
  <c r="I22" i="24"/>
  <c r="M22" i="24"/>
  <c r="E22" i="24"/>
  <c r="L22" i="24"/>
  <c r="G22" i="24"/>
  <c r="I28" i="24"/>
  <c r="M28" i="24"/>
  <c r="E28" i="24"/>
  <c r="L28" i="24"/>
  <c r="G28" i="24"/>
  <c r="G31" i="24"/>
  <c r="M31" i="24"/>
  <c r="E31" i="24"/>
  <c r="L31" i="24"/>
  <c r="I31" i="24"/>
  <c r="B14" i="24"/>
  <c r="B6" i="24"/>
  <c r="F25" i="24"/>
  <c r="D25" i="24"/>
  <c r="J25" i="24"/>
  <c r="K25" i="24"/>
  <c r="H25" i="24"/>
  <c r="K34" i="24"/>
  <c r="J34" i="24"/>
  <c r="H34" i="24"/>
  <c r="F34" i="24"/>
  <c r="D34" i="24"/>
  <c r="I16" i="24"/>
  <c r="M16" i="24"/>
  <c r="E16" i="24"/>
  <c r="G16" i="24"/>
  <c r="L16" i="24"/>
  <c r="G19" i="24"/>
  <c r="M19" i="24"/>
  <c r="E19" i="24"/>
  <c r="L19" i="24"/>
  <c r="I19" i="24"/>
  <c r="G25" i="24"/>
  <c r="M25" i="24"/>
  <c r="E25" i="24"/>
  <c r="L25" i="24"/>
  <c r="I25" i="24"/>
  <c r="G29" i="24"/>
  <c r="M29" i="24"/>
  <c r="E29" i="24"/>
  <c r="L29" i="24"/>
  <c r="I29" i="24"/>
  <c r="D23" i="24"/>
  <c r="J23" i="24"/>
  <c r="H23" i="24"/>
  <c r="F23" i="24"/>
  <c r="F31" i="24"/>
  <c r="D31" i="24"/>
  <c r="J31" i="24"/>
  <c r="H31" i="24"/>
  <c r="D38" i="24"/>
  <c r="K38" i="24"/>
  <c r="J38" i="24"/>
  <c r="H38" i="24"/>
  <c r="F38" i="24"/>
  <c r="C45" i="24"/>
  <c r="C39" i="24"/>
  <c r="K31" i="24"/>
  <c r="K61" i="24"/>
  <c r="J61" i="24"/>
  <c r="I61" i="24"/>
  <c r="I77" i="24"/>
  <c r="K58" i="24"/>
  <c r="J58" i="24"/>
  <c r="K66" i="24"/>
  <c r="J66" i="24"/>
  <c r="K74" i="24"/>
  <c r="J74" i="24"/>
  <c r="D19" i="24"/>
  <c r="J19" i="24"/>
  <c r="F27" i="24"/>
  <c r="D27" i="24"/>
  <c r="J27" i="24"/>
  <c r="F35" i="24"/>
  <c r="D35" i="24"/>
  <c r="J35" i="24"/>
  <c r="G32" i="24"/>
  <c r="H43" i="24"/>
  <c r="F43" i="24"/>
  <c r="D43" i="24"/>
  <c r="K43" i="24"/>
  <c r="K55" i="24"/>
  <c r="J55" i="24"/>
  <c r="K63" i="24"/>
  <c r="J63" i="24"/>
  <c r="K71" i="24"/>
  <c r="J71" i="24"/>
  <c r="I8" i="24"/>
  <c r="M8" i="24"/>
  <c r="E8" i="24"/>
  <c r="I18" i="24"/>
  <c r="M18" i="24"/>
  <c r="E18" i="24"/>
  <c r="I26" i="24"/>
  <c r="M26" i="24"/>
  <c r="E26" i="24"/>
  <c r="I34" i="24"/>
  <c r="M34" i="24"/>
  <c r="E34" i="24"/>
  <c r="H27" i="24"/>
  <c r="H35" i="24"/>
  <c r="H41" i="24"/>
  <c r="F41" i="24"/>
  <c r="D41" i="24"/>
  <c r="K41" i="24"/>
  <c r="K52" i="24"/>
  <c r="J52" i="24"/>
  <c r="K60" i="24"/>
  <c r="J60" i="24"/>
  <c r="K68" i="24"/>
  <c r="J68" i="24"/>
  <c r="M38" i="24"/>
  <c r="E38" i="24"/>
  <c r="L38" i="24"/>
  <c r="I38" i="24"/>
  <c r="G38" i="24"/>
  <c r="F19" i="24"/>
  <c r="K27" i="24"/>
  <c r="K35" i="24"/>
  <c r="K57" i="24"/>
  <c r="J57" i="24"/>
  <c r="K65" i="24"/>
  <c r="J65" i="24"/>
  <c r="K73" i="24"/>
  <c r="J73" i="24"/>
  <c r="I32" i="24"/>
  <c r="M32" i="24"/>
  <c r="E32" i="24"/>
  <c r="G8" i="24"/>
  <c r="H19" i="24"/>
  <c r="K54" i="24"/>
  <c r="J54" i="24"/>
  <c r="K62" i="24"/>
  <c r="J62" i="24"/>
  <c r="K70" i="24"/>
  <c r="J70" i="24"/>
  <c r="K19" i="24"/>
  <c r="K51" i="24"/>
  <c r="J51" i="24"/>
  <c r="K59" i="24"/>
  <c r="J59" i="24"/>
  <c r="K67" i="24"/>
  <c r="J67" i="24"/>
  <c r="K75" i="24"/>
  <c r="K77" i="24" s="1"/>
  <c r="J75" i="24"/>
  <c r="J77" i="24" s="1"/>
  <c r="K26" i="24"/>
  <c r="J26" i="24"/>
  <c r="H26" i="24"/>
  <c r="F26" i="24"/>
  <c r="L8" i="24"/>
  <c r="D26" i="24"/>
  <c r="K56" i="24"/>
  <c r="J56" i="24"/>
  <c r="K64" i="24"/>
  <c r="J64" i="24"/>
  <c r="K72" i="24"/>
  <c r="J72" i="24"/>
  <c r="G40" i="24"/>
  <c r="G42" i="24"/>
  <c r="G44" i="24"/>
  <c r="H40" i="24"/>
  <c r="H42" i="24"/>
  <c r="H44" i="24"/>
  <c r="J44" i="24"/>
  <c r="E40" i="24"/>
  <c r="E42" i="24"/>
  <c r="E44" i="24"/>
  <c r="K6" i="24" l="1"/>
  <c r="H6" i="24"/>
  <c r="F6" i="24"/>
  <c r="J6" i="24"/>
  <c r="D6" i="24"/>
  <c r="K14" i="24"/>
  <c r="H14" i="24"/>
  <c r="F14" i="24"/>
  <c r="J14" i="24"/>
  <c r="D14" i="24"/>
  <c r="J79" i="24"/>
  <c r="J78" i="24"/>
  <c r="I39" i="24"/>
  <c r="G39" i="24"/>
  <c r="M39" i="24"/>
  <c r="E39" i="24"/>
  <c r="L39" i="24"/>
  <c r="I6" i="24"/>
  <c r="M6" i="24"/>
  <c r="E6" i="24"/>
  <c r="L6" i="24"/>
  <c r="G6" i="24"/>
  <c r="K79" i="24"/>
  <c r="K78" i="24"/>
  <c r="I45" i="24"/>
  <c r="G45" i="24"/>
  <c r="M45" i="24"/>
  <c r="E45" i="24"/>
  <c r="L45" i="24"/>
  <c r="I14" i="24"/>
  <c r="M14" i="24"/>
  <c r="E14" i="24"/>
  <c r="G14" i="24"/>
  <c r="L14" i="24"/>
  <c r="I78" i="24"/>
  <c r="I79" i="24"/>
  <c r="I83" i="24" l="1"/>
  <c r="I82" i="24"/>
  <c r="I81" i="24"/>
</calcChain>
</file>

<file path=xl/sharedStrings.xml><?xml version="1.0" encoding="utf-8"?>
<sst xmlns="http://schemas.openxmlformats.org/spreadsheetml/2006/main" count="1676" uniqueCount="521">
  <si>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</si>
  <si>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</si>
  <si>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</si>
  <si>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</si>
  <si>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</si>
  <si>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</si>
  <si>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</si>
  <si>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</si>
  <si>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</si>
  <si>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</si>
  <si>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</si>
  <si>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</si>
  <si>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</si>
  <si>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Elmshorn (115)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</si>
  <si>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</si>
  <si>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</si>
  <si>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</si>
  <si>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</si>
  <si>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</si>
  <si>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</si>
  <si>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</si>
  <si>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</si>
  <si>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</si>
  <si>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</si>
  <si>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</si>
  <si>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</si>
  <si>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</si>
  <si>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</si>
  <si>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</si>
  <si>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</si>
  <si>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</si>
  <si>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</si>
  <si>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</si>
  <si>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</si>
  <si>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</si>
  <si>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</si>
  <si>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</si>
  <si>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</si>
  <si>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</si>
  <si>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</si>
  <si>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</si>
  <si>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</si>
  <si>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</si>
  <si>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</si>
  <si>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</si>
  <si>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</si>
  <si>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</si>
  <si>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</si>
  <si>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</si>
  <si>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</si>
  <si>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</si>
  <si>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</si>
  <si>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</si>
  <si>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</si>
  <si>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</si>
  <si>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</si>
  <si>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</si>
  <si>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</si>
  <si>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</si>
  <si>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</si>
  <si>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</si>
  <si>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</si>
  <si>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</si>
  <si>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</si>
  <si>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</si>
  <si>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</si>
  <si>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</si>
  <si>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</si>
  <si>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</si>
  <si>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</si>
  <si>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</si>
  <si>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</si>
  <si>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</si>
  <si>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</si>
  <si>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</si>
  <si>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</si>
  <si>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</si>
  <si>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</si>
  <si>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</si>
  <si>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</si>
  <si>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</si>
  <si>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</si>
  <si>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</si>
  <si>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</si>
  <si>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</si>
  <si>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</si>
  <si>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</si>
  <si>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</si>
  <si>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</si>
  <si>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</si>
  <si>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</si>
  <si>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</si>
  <si>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Elmshorn (115);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</si>
  <si>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</si>
  <si>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</si>
  <si>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</si>
  <si>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</si>
  <si>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</si>
  <si>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</si>
  <si>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</si>
  <si>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</si>
  <si>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</si>
  <si>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</si>
  <si>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</si>
  <si>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</si>
  <si>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</si>
  <si>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</si>
  <si>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</si>
  <si>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</si>
  <si>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</si>
  <si>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</si>
  <si>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</si>
  <si>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</si>
  <si>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</si>
  <si>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</si>
  <si>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</si>
  <si>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</si>
  <si>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</si>
  <si>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</si>
  <si>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</si>
  <si>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</si>
  <si>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</si>
  <si>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</si>
  <si>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</si>
  <si>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</si>
  <si>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</si>
  <si>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</si>
  <si>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</si>
  <si>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</si>
  <si>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</si>
  <si>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</si>
  <si>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</si>
  <si>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</si>
  <si>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</si>
  <si>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</si>
  <si>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</si>
  <si>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</si>
  <si>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</si>
  <si>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</si>
  <si>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</si>
  <si>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</si>
  <si>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</si>
  <si>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</si>
  <si>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</si>
  <si>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</si>
  <si>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</si>
  <si>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</si>
  <si>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</si>
  <si>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</si>
  <si>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</si>
  <si>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</si>
  <si>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</si>
  <si>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</si>
  <si>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</si>
  <si>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</si>
  <si>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</si>
  <si>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</si>
  <si>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</si>
  <si>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</si>
  <si>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</si>
  <si>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</si>
  <si>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</si>
  <si>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</si>
  <si>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</si>
  <si>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</si>
  <si>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</si>
  <si>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</si>
  <si>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</si>
  <si>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</si>
  <si>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</si>
  <si>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</si>
  <si>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</si>
  <si>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</si>
  <si>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</si>
  <si>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</si>
  <si>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</si>
  <si>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</si>
  <si>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</si>
  <si>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</si>
  <si>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</si>
  <si>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</si>
  <si>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</si>
  <si>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</si>
  <si>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Elmshorn (115)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</si>
  <si>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</si>
  <si>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</si>
  <si>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</si>
  <si>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</si>
  <si>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</si>
  <si>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</si>
  <si>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</si>
  <si>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</si>
  <si>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</si>
  <si>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</si>
  <si>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</si>
  <si>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</si>
  <si>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</si>
  <si>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</si>
  <si>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</si>
  <si>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</si>
  <si>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</si>
  <si>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</si>
  <si>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</si>
  <si>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</si>
  <si>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</si>
  <si>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</si>
  <si>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</si>
  <si>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</si>
  <si>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</si>
  <si>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</si>
  <si>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</si>
  <si>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</si>
  <si>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</si>
  <si>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</si>
  <si>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</si>
  <si>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</si>
  <si>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</si>
  <si>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</si>
  <si>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</si>
  <si>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</si>
  <si>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</si>
  <si>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</si>
  <si>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</si>
  <si>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</si>
  <si>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</si>
  <si>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</si>
  <si>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</si>
  <si>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</si>
  <si>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</si>
  <si>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</si>
  <si>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</si>
  <si>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</si>
  <si>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</si>
  <si>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</si>
  <si>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</si>
  <si>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</si>
  <si>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</si>
  <si>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</si>
  <si>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</si>
  <si>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</si>
  <si>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</si>
  <si>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</si>
  <si>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</si>
  <si>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</si>
  <si>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</si>
  <si>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</si>
  <si>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</si>
  <si>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</si>
  <si>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</si>
  <si>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</si>
  <si>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</si>
  <si>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</si>
  <si>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</si>
  <si>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</si>
  <si>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</si>
  <si>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</si>
  <si>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</si>
  <si>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</si>
  <si>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</si>
  <si>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</si>
  <si>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</si>
  <si>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</si>
  <si>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</si>
  <si>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</si>
  <si>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</si>
  <si>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</si>
  <si>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</si>
  <si>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</si>
  <si>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</si>
  <si>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</si>
  <si>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</si>
  <si>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</si>
  <si>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</si>
  <si>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</si>
  <si>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</si>
  <si>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</si>
  <si>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</si>
  <si>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</si>
  <si>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</si>
  <si>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</si>
  <si>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</si>
  <si>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</si>
  <si>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</si>
  <si>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</si>
  <si>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</si>
  <si>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</si>
  <si>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</si>
  <si>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</si>
  <si>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</si>
  <si>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</si>
  <si>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</si>
  <si>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</si>
  <si>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</si>
  <si>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</si>
  <si>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</si>
  <si>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</si>
  <si>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</si>
  <si>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</si>
  <si>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</si>
  <si>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</si>
  <si>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</si>
  <si>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</si>
  <si>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</si>
  <si>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</si>
  <si>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</si>
  <si>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</si>
  <si>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</si>
  <si>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</si>
  <si>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</si>
  <si>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</si>
  <si>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</si>
  <si>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</si>
  <si>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</si>
  <si>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</si>
  <si>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</si>
  <si>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</si>
  <si>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</si>
  <si>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</si>
  <si>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</si>
  <si>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</si>
  <si>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</si>
  <si>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</si>
  <si>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</si>
  <si>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</si>
  <si>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</si>
  <si>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</si>
  <si>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</si>
  <si>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Elmshorn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</si>
  <si>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</si>
  <si>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</si>
  <si>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</si>
  <si>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</si>
  <si>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</si>
  <si>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</si>
  <si>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</si>
  <si>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</si>
  <si>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</si>
  <si>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</si>
  <si>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</si>
  <si>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</si>
  <si>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</si>
  <si>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</si>
  <si>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</si>
  <si>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</si>
  <si>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</si>
  <si>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</si>
  <si>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</si>
  <si>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</si>
  <si>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</si>
  <si>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</si>
  <si>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</si>
  <si>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</si>
  <si>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</si>
  <si>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</si>
  <si>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</si>
  <si>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</si>
  <si>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</si>
  <si>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</si>
  <si>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</si>
  <si>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</si>
  <si>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</si>
  <si>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</si>
  <si>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</si>
  <si>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</si>
  <si>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</si>
  <si>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</si>
  <si>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</si>
  <si>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</si>
  <si>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</si>
  <si>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</si>
  <si>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</si>
  <si>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</si>
  <si>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</si>
  <si>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</si>
  <si>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Elmshorn (115);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</si>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</sst>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{16D9C53C-4D0D-4BDA-8EDF-5D693A2A2F61}</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EBC3-4E98-A0B4-7D51CC08FA71}"/>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{71069AB6-A910-4181-9B1F-900DBE58837B}</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EBC3-4E98-A0B4-7D51CC08FA7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{BF5BCE38-DF40-40F9-BF2A-4FECA26CB6C5}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BC3-4E98-A0B4-7D51CC08FA7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{1B3CB16F-C464-4236-B20D-C2BA77FB264B}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BC3-4E98-A0B4-7D51CC08FA7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1.0314545229657275</c:v>
                </c:pt>
                <c:pt idx="1">
                  <c:v>1.4830148993482757</c:v>
                </c:pt>
                <c:pt idx="2">
                  <c:v>1.1186464311118853</c:v>
                </c:pt>
                <c:pt idx="3">
                  <c:v>1.0875687030768</c:v>
                </c:pt>
              </c:numCache>
            </c:numRef>
          </c:val>
          <c:extLst>
            <c:ext xmlns:c16="http://schemas.microsoft.com/office/drawing/2014/chart" uri="{C3380CC4-5D6E-409C-BE32-E72D297353CC}">
              <c16:uniqueId val="{00000004-EBC3-4E98-A0B4-7D51CC08FA7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{4C66F8F2-0EDE-4EF7-91DF-76D233A16EC9}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BC3-4E98-A0B4-7D51CC08FA7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{192317EA-D096-4AFB-9AA9-5ED8FB893A91}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BC3-4E98-A0B4-7D51CC08FA7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{0C455EEF-7C7F-4592-B893-7CDDAD285C5D}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BC3-4E98-A0B4-7D51CC08FA7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{00D91C03-B325-430C-B140-E6D79E7CA03F}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BC3-4E98-A0B4-7D51CC08FA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BC3-4E98-A0B4-7D51CC08FA7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BC3-4E98-A0B4-7D51CC08FA7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{F2DADE33-447A-4E65-A0F9-08187EC6F4F5}</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7E53-4557-B2BB-FC3BE80828B5}"/>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{D2A1C33E-3C51-4FCF-9B3A-6117A2CF9B00}</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7E53-4557-B2BB-FC3BE80828B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{E4CE63B4-1C11-4C31-8B60-B87BFC6B2574}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E53-4557-B2BB-FC3BE80828B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{BE1CC22B-5B1C-4085-A52E-58CB3007D793}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E53-4557-B2BB-FC3BE80828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-3.369490862894557</c:v>
                </c:pt>
                <c:pt idx="1">
                  <c:v>-3.0848062839072679</c:v>
                </c:pt>
                <c:pt idx="2">
                  <c:v>-2.7637010795899166</c:v>
                </c:pt>
                <c:pt idx="3">
                  <c:v>-2.8655893304673015</c:v>
                </c:pt>
              </c:numCache>
            </c:numRef>
          </c:val>
          <c:extLst>
            <c:ext xmlns:c16="http://schemas.microsoft.com/office/drawing/2014/chart" uri="{C3380CC4-5D6E-409C-BE32-E72D297353CC}">
              <c16:uniqueId val="{00000004-7E53-4557-B2BB-FC3BE80828B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{231AD039-4B14-477D-ABC8-CE8FC162187B}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E53-4557-B2BB-FC3BE80828B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{FB53756A-521A-47B5-BDA8-153FD1D06DF1}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E53-4557-B2BB-FC3BE80828B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{3FD5653D-810F-489C-BAAA-BAC045A6C1E1}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E53-4557-B2BB-FC3BE80828B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{53247CF8-94AD-4F0D-9577-A82271936D31}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E53-4557-B2BB-FC3BE80828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E53-4557-B2BB-FC3BE80828B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E53-4557-B2BB-FC3BE80828B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{DB92358F-89B1-4082-ABB0-FC72E1341097}</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D5B9-4FF6-BA27-CB1E7888AB31}"/>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{A64E7DEB-9615-4C2F-8A3F-85974FF57CEA}</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D5B9-4FF6-BA27-CB1E7888AB31}"/>
                </c:ext>
              </c:extLst>
            </c:dLbl>
            <c:dLbl>
              <c:idx val="2"/>
              <c:tx>
                <c:strRef>
                  <c:f>Daten_Diagramme!$D$16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{271968ED-8C48-4628-9299-8258A968AFBE}</c15:txfldGUID>
                      <c15:f>Daten_Diagramme!$D$16</c15:f>
                      <c15:dlblFieldTableCache>
                        <c:ptCount val="1"/>
                        <c:pt idx="0">
                          <c:v>-3.9</c:v>
                        </c:pt>
                      </c15:dlblFieldTableCache>
                    </c15:dlblFTEntry>
                  </c15:dlblFieldTable>
                  <c15:showDataLabelsRange val="0"/>
                </c:ext>
                <c:ext xmlns:c16="http://schemas.microsoft.com/office/drawing/2014/chart" uri="{C3380CC4-5D6E-409C-BE32-E72D297353CC}">
                  <c16:uniqueId val="{00000002-D5B9-4FF6-BA27-CB1E7888AB31}"/>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{9E234E3F-95CD-4084-ACF5-42ECA0A1BEF2}</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D5B9-4FF6-BA27-CB1E7888AB31}"/>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{7E0C8BAA-DFC6-4500-9EB2-FBE4A7F3D6F1}</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D5B9-4FF6-BA27-CB1E7888AB31}"/>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{5D74F594-D9BE-4FD7-BE96-268A14A8FABC}</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D5B9-4FF6-BA27-CB1E7888AB31}"/>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{BC2C945B-95D5-4CE0-8212-D4EF5F071A8A}</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D5B9-4FF6-BA27-CB1E7888AB31}"/>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{FFF5689E-F885-45CD-AC67-F9F28B1C0172}</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D5B9-4FF6-BA27-CB1E7888AB31}"/>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{7E18BFA4-B167-481E-A40B-D90BBCD18767}</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D5B9-4FF6-BA27-CB1E7888AB31}"/>
                </c:ext>
              </c:extLst>
            </c:dLbl>
            <c:dLbl>
              <c:idx val="9"/>
              <c:tx>
                <c:strRef>
                  <c:f>Daten_Diagramme!$D$23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{543C2C81-3077-430E-8573-82A0B1B45618}</c15:txfldGUID>
                      <c15:f>Daten_Diagramme!$D$23</c15:f>
                      <c15:dlblFieldTableCache>
                        <c:ptCount val="1"/>
                        <c:pt idx="0">
                          <c:v>7.5</c:v>
                        </c:pt>
                      </c15:dlblFieldTableCache>
                    </c15:dlblFTEntry>
                  </c15:dlblFieldTable>
                  <c15:showDataLabelsRange val="0"/>
                </c:ext>
                <c:ext xmlns:c16="http://schemas.microsoft.com/office/drawing/2014/chart" uri="{C3380CC4-5D6E-409C-BE32-E72D297353CC}">
                  <c16:uniqueId val="{00000009-D5B9-4FF6-BA27-CB1E7888AB31}"/>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{C6BCDC04-7499-45E8-A964-201A77BFA13C}</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D5B9-4FF6-BA27-CB1E7888AB31}"/>
                </c:ext>
              </c:extLst>
            </c:dLbl>
            <c:dLbl>
              <c:idx val="11"/>
              <c:tx>
                <c:strRef>
                  <c:f>Daten_Diagramme!$D$25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{FB488648-F20D-435F-BCAC-21FCB81C68E2}</c15:txfldGUID>
                      <c15:f>Daten_Diagramme!$D$25</c15:f>
                      <c15:dlblFieldTableCache>
                        <c:ptCount val="1"/>
                        <c:pt idx="0">
                          <c:v>-2.4</c:v>
                        </c:pt>
                      </c15:dlblFieldTableCache>
                    </c15:dlblFTEntry>
                  </c15:dlblFieldTable>
                  <c15:showDataLabelsRange val="0"/>
                </c:ext>
                <c:ext xmlns:c16="http://schemas.microsoft.com/office/drawing/2014/chart" uri="{C3380CC4-5D6E-409C-BE32-E72D297353CC}">
                  <c16:uniqueId val="{0000000B-D5B9-4FF6-BA27-CB1E7888AB31}"/>
                </c:ext>
              </c:extLst>
            </c:dLbl>
            <c:dLbl>
              <c:idx val="12"/>
              <c:tx>
                <c:strRef>
                  <c:f>Daten_Diagramme!$D$26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{42022A66-5649-4BE2-9C48-B84D6E35B6A3}</c15:txfldGUID>
                      <c15:f>Daten_Diagramme!$D$26</c15:f>
                      <c15:dlblFieldTableCache>
                        <c:ptCount val="1"/>
                        <c:pt idx="0">
                          <c:v>6.3</c:v>
                        </c:pt>
                      </c15:dlblFieldTableCache>
                    </c15:dlblFTEntry>
                  </c15:dlblFieldTable>
                  <c15:showDataLabelsRange val="0"/>
                </c:ext>
                <c:ext xmlns:c16="http://schemas.microsoft.com/office/drawing/2014/chart" uri="{C3380CC4-5D6E-409C-BE32-E72D297353CC}">
                  <c16:uniqueId val="{0000000C-D5B9-4FF6-BA27-CB1E7888AB31}"/>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{8763C844-B878-4BA7-92F5-E4B2653530C2}</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D5B9-4FF6-BA27-CB1E7888AB31}"/>
                </c:ext>
              </c:extLst>
            </c:dLbl>
            <c:dLbl>
              <c:idx val="14"/>
              <c:tx>
                <c:strRef>
                  <c:f>Daten_Diagramme!$D$28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{349B6DF8-F9DF-45E6-804F-05B3DD90D517}</c15:txfldGUID>
                      <c15:f>Daten_Diagramme!$D$28</c15:f>
                      <c15:dlblFieldTableCache>
                        <c:ptCount val="1"/>
                        <c:pt idx="0">
                          <c:v>3.9</c:v>
                        </c:pt>
                      </c15:dlblFieldTableCache>
                    </c15:dlblFTEntry>
                  </c15:dlblFieldTable>
                  <c15:showDataLabelsRange val="0"/>
                </c:ext>
                <c:ext xmlns:c16="http://schemas.microsoft.com/office/drawing/2014/chart" uri="{C3380CC4-5D6E-409C-BE32-E72D297353CC}">
                  <c16:uniqueId val="{0000000E-D5B9-4FF6-BA27-CB1E7888AB31}"/>
                </c:ext>
              </c:extLst>
            </c:dLbl>
            <c:dLbl>
              <c:idx val="15"/>
              <c:tx>
                <c:strRef>
                  <c:f>Daten_Diagramme!$D$29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{562124D0-81D9-4DBC-87E0-8B17FF602454}</c15:txfldGUID>
                      <c15:f>Daten_Diagramme!$D$29</c15:f>
                      <c15:dlblFieldTableCache>
                        <c:ptCount val="1"/>
                        <c:pt idx="0">
                          <c:v>-12.1</c:v>
                        </c:pt>
                      </c15:dlblFieldTableCache>
                    </c15:dlblFTEntry>
                  </c15:dlblFieldTable>
                  <c15:showDataLabelsRange val="0"/>
                </c:ext>
                <c:ext xmlns:c16="http://schemas.microsoft.com/office/drawing/2014/chart" uri="{C3380CC4-5D6E-409C-BE32-E72D297353CC}">
                  <c16:uniqueId val="{0000000F-D5B9-4FF6-BA27-CB1E7888AB31}"/>
                </c:ext>
              </c:extLst>
            </c:dLbl>
            <c:dLbl>
              <c:idx val="16"/>
              <c:tx>
                <c:strRef>
                  <c:f>Daten_Diagramme!$D$30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{501903CF-2BDF-4288-B5C5-DB1CA7711F14}</c15:txfldGUID>
                      <c15:f>Daten_Diagramme!$D$30</c15:f>
                      <c15:dlblFieldTableCache>
                        <c:ptCount val="1"/>
                        <c:pt idx="0">
                          <c:v>5.8</c:v>
                        </c:pt>
                      </c15:dlblFieldTableCache>
                    </c15:dlblFTEntry>
                  </c15:dlblFieldTable>
                  <c15:showDataLabelsRange val="0"/>
                </c:ext>
                <c:ext xmlns:c16="http://schemas.microsoft.com/office/drawing/2014/chart" uri="{C3380CC4-5D6E-409C-BE32-E72D297353CC}">
                  <c16:uniqueId val="{00000010-D5B9-4FF6-BA27-CB1E7888AB31}"/>
                </c:ext>
              </c:extLst>
            </c:dLbl>
            <c:dLbl>
              <c:idx val="17"/>
              <c:tx>
                <c:strRef>
                  <c:f>Daten_Diagramme!$D$31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{92724251-5D93-41AB-AF4E-8DC15EF08A55}</c15:txfldGUID>
                      <c15:f>Daten_Diagramme!$D$31</c15:f>
                      <c15:dlblFieldTableCache>
                        <c:ptCount val="1"/>
                        <c:pt idx="0">
                          <c:v>4.1</c:v>
                        </c:pt>
                      </c15:dlblFieldTableCache>
                    </c15:dlblFTEntry>
                  </c15:dlblFieldTable>
                  <c15:showDataLabelsRange val="0"/>
                </c:ext>
                <c:ext xmlns:c16="http://schemas.microsoft.com/office/drawing/2014/chart" uri="{C3380CC4-5D6E-409C-BE32-E72D297353CC}">
                  <c16:uniqueId val="{00000011-D5B9-4FF6-BA27-CB1E7888AB31}"/>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{8731C859-0E45-4BDA-9700-D68908B63333}</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D5B9-4FF6-BA27-CB1E7888AB31}"/>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{8698F8FB-D7F9-4119-8B34-EBC11E874929}</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D5B9-4FF6-BA27-CB1E7888AB31}"/>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{6AE46FF7-4A6F-41FF-B290-D9220A3BDF8F}</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D5B9-4FF6-BA27-CB1E7888AB3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{1F9CCA64-930A-422F-B24A-13E57EC5B15F}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5B9-4FF6-BA27-CB1E7888AB3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{EA61CD68-3A4C-4D09-880D-1C7445FBC60C}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5B9-4FF6-BA27-CB1E7888AB31}"/>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{3EFC6C56-F0DA-409D-AEC2-8F8B9994CDD7}</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D5B9-4FF6-BA27-CB1E7888AB31}"/>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{744A9764-0F5B-4CC1-ACF0-C8A48DC452AF}</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D5B9-4FF6-BA27-CB1E7888AB31}"/>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{16252A5E-BDEC-479F-BF18-20751054CB06}</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D5B9-4FF6-BA27-CB1E7888AB3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{FEB65EF0-B880-49D3-9324-D19E008EF0D3}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5B9-4FF6-BA27-CB1E7888AB3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{65128CAE-6A6B-440C-9E51-5CC716CCB7C2}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5B9-4FF6-BA27-CB1E7888AB3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{9949D61F-2127-4A54-8389-490F90E8D3F5}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5B9-4FF6-BA27-CB1E7888AB3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{68321D7B-AAF5-4043-AD45-1A6DA8B2C5E1}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5B9-4FF6-BA27-CB1E7888AB3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{BCF16ADB-6703-451E-94A5-802184290479}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5B9-4FF6-BA27-CB1E7888AB31}"/>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{68F272DB-4003-43BD-8D2A-99E1797B17E8}</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D5B9-4FF6-BA27-CB1E7888AB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1.0314545229657275</c:v>
                </c:pt>
                <c:pt idx="1">
                  <c:v>0.93008338678640157</c:v>
                </c:pt>
                <c:pt idx="2">
                  <c:v>-3.8996372430471582</c:v>
                </c:pt>
                <c:pt idx="3">
                  <c:v>-0.4337033905239901</c:v>
                </c:pt>
                <c:pt idx="4">
                  <c:v>0.61547201969510468</c:v>
                </c:pt>
                <c:pt idx="5">
                  <c:v>-0.20939972080037228</c:v>
                </c:pt>
                <c:pt idx="6">
                  <c:v>-2.110462505612932</c:v>
                </c:pt>
                <c:pt idx="7">
                  <c:v>2.4353350476478597</c:v>
                </c:pt>
                <c:pt idx="8">
                  <c:v>-0.67540014272606785</c:v>
                </c:pt>
                <c:pt idx="9">
                  <c:v>7.5104759858171271</c:v>
                </c:pt>
                <c:pt idx="10">
                  <c:v>-3.2372093023255815</c:v>
                </c:pt>
                <c:pt idx="11">
                  <c:v>-2.3966446974236071</c:v>
                </c:pt>
                <c:pt idx="12">
                  <c:v>6.303724928366762</c:v>
                </c:pt>
                <c:pt idx="13">
                  <c:v>2.6308957161401989</c:v>
                </c:pt>
                <c:pt idx="14">
                  <c:v>3.8918597742127155</c:v>
                </c:pt>
                <c:pt idx="15">
                  <c:v>-12.146566647432198</c:v>
                </c:pt>
                <c:pt idx="16">
                  <c:v>5.8107242042298655</c:v>
                </c:pt>
                <c:pt idx="17">
                  <c:v>4.1301416048550239</c:v>
                </c:pt>
                <c:pt idx="18">
                  <c:v>2.1827598964113948</c:v>
                </c:pt>
                <c:pt idx="19">
                  <c:v>2.1613629963390593</c:v>
                </c:pt>
                <c:pt idx="20">
                  <c:v>-0.67859346082665017</c:v>
                </c:pt>
                <c:pt idx="21">
                  <c:v>0</c:v>
                </c:pt>
                <c:pt idx="23">
                  <c:v>0.93008338678640157</c:v>
                </c:pt>
                <c:pt idx="24">
                  <c:v>6.3920588069410242E-2</c:v>
                </c:pt>
                <c:pt idx="25">
                  <c:v>1.4308634547446044</c:v>
                </c:pt>
              </c:numCache>
            </c:numRef>
          </c:val>
          <c:extLst>
            <c:ext xmlns:c16="http://schemas.microsoft.com/office/drawing/2014/chart" uri="{C3380CC4-5D6E-409C-BE32-E72D297353CC}">
              <c16:uniqueId val="{00000020-D5B9-4FF6-BA27-CB1E7888AB3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{F322A706-5E26-439B-80E2-B22BF964FBBC}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5B9-4FF6-BA27-CB1E7888AB3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{B48B8136-5D9B-41FF-921C-29D9D51C188A}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5B9-4FF6-BA27-CB1E7888AB3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{035B3290-1AB9-45F2-B659-A2809A06081F}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5B9-4FF6-BA27-CB1E7888AB3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{ECE0DA56-C051-43C6-A557-586CC992C11E}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5B9-4FF6-BA27-CB1E7888AB3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{E031C96B-9D0E-4875-B5DC-6E01EDAEFCE6}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5B9-4FF6-BA27-CB1E7888AB3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{59D30D73-3CFD-4072-BC7A-FA43D6AB0F94}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5B9-4FF6-BA27-CB1E7888AB3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{1ECB0FC3-F6B2-4E9B-B441-E03E4386B80E}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5B9-4FF6-BA27-CB1E7888AB3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{8C64694E-337D-4CA7-8A07-13931F353990}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5B9-4FF6-BA27-CB1E7888AB3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{409FC171-F552-4780-A086-CB54AEF32F32}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5B9-4FF6-BA27-CB1E7888AB3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{925547C2-4AD3-4512-9645-16655A4F898E}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5B9-4FF6-BA27-CB1E7888AB3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{2B8A232B-1391-4229-B6B3-76939D7ACC49}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5B9-4FF6-BA27-CB1E7888AB3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{A321249F-CED7-4177-B8C4-880728FF4ECC}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5B9-4FF6-BA27-CB1E7888AB3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{35E4E0DA-5FFC-4461-9803-026037048AE6}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5B9-4FF6-BA27-CB1E7888AB3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{F25C488E-0C6F-4D6B-9E2F-521804B3E009}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5B9-4FF6-BA27-CB1E7888AB3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{B86B15FF-3D85-4951-B1B4-94753DB2B153}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5B9-4FF6-BA27-CB1E7888AB3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{87269D69-9589-478C-831C-8840B272F599}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5B9-4FF6-BA27-CB1E7888AB3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{610DD522-B137-412E-8835-8A791A74F26B}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5B9-4FF6-BA27-CB1E7888AB3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{01F802FA-0352-4F4D-9009-38CCFB8F4BD4}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5B9-4FF6-BA27-CB1E7888AB3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{08F08F15-CE8E-474E-85D6-EAB4D8545274}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5B9-4FF6-BA27-CB1E7888AB3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{6A5F61AD-77EB-41EF-9A0D-887BB609EF0E}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5B9-4FF6-BA27-CB1E7888AB3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{70F2EC52-743B-4D94-AF5F-4ECE2479FA9B}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5B9-4FF6-BA27-CB1E7888AB3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{50F945F3-BA1A-41A9-B9F2-829373E6AE54}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5B9-4FF6-BA27-CB1E7888AB3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{F52910CF-E59E-4C71-8D97-C6D93F1306C3}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5B9-4FF6-BA27-CB1E7888AB3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{A1E5A5AB-62F0-444A-809A-6A3535E1642D}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5B9-4FF6-BA27-CB1E7888AB3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{EAC4027B-EF79-43CE-8A9E-372FC48AF9E3}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5B9-4FF6-BA27-CB1E7888AB3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{22C405A7-944E-4888-AE47-89CF065DA077}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5B9-4FF6-BA27-CB1E7888AB3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{FD052956-CD27-40CB-9D8B-A62E5209035B}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5B9-4FF6-BA27-CB1E7888AB3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{AEFA1A85-4B9E-4199-A7AD-92656BDD678E}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5B9-4FF6-BA27-CB1E7888AB3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{93110C4A-74F5-486D-85A4-4B47E25967D1}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5B9-4FF6-BA27-CB1E7888AB3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{EA992B21-18DC-4981-B855-0B92AD3AB7CD}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5B9-4FF6-BA27-CB1E7888AB3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{CB079D2B-6F16-46DA-A3F8-843BFF6950A3}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5B9-4FF6-BA27-CB1E7888AB3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{677B941B-7568-4459-B75A-0BC3936C10FB}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5B9-4FF6-BA27-CB1E7888AB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5B9-4FF6-BA27-CB1E7888AB3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5B9-4FF6-BA27-CB1E7888AB3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{6AFEF5DF-9CA1-4F24-B609-34166D630F1A}</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B7E4-4735-A5AD-45909F08B027}"/>
                </c:ext>
              </c:extLst>
            </c:dLbl>
            <c:dLbl>
              <c:idx val="1"/>
              <c:tx>
                <c:strRef>
                  <c:f>Daten_Diagramme!$E$15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{3D465579-DE34-4441-9076-0487D38A3010}</c15:txfldGUID>
                      <c15:f>Daten_Diagramme!$E$15</c15:f>
                      <c15:dlblFieldTableCache>
                        <c:ptCount val="1"/>
                        <c:pt idx="0">
                          <c:v>7.9</c:v>
                        </c:pt>
                      </c15:dlblFieldTableCache>
                    </c15:dlblFTEntry>
                  </c15:dlblFieldTable>
                  <c15:showDataLabelsRange val="0"/>
                </c:ext>
                <c:ext xmlns:c16="http://schemas.microsoft.com/office/drawing/2014/chart" uri="{C3380CC4-5D6E-409C-BE32-E72D297353CC}">
                  <c16:uniqueId val="{00000001-B7E4-4735-A5AD-45909F08B027}"/>
                </c:ext>
              </c:extLst>
            </c:dLbl>
            <c:dLbl>
              <c:idx val="2"/>
              <c:tx>
                <c:strRef>
                  <c:f>Daten_Diagramme!$E$16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{7D9C0AE4-46A8-4240-82E6-9A7A50DD8838}</c15:txfldGUID>
                      <c15:f>Daten_Diagramme!$E$16</c15:f>
                      <c15:dlblFieldTableCache>
                        <c:ptCount val="1"/>
                        <c:pt idx="0">
                          <c:v>-3.6</c:v>
                        </c:pt>
                      </c15:dlblFieldTableCache>
                    </c15:dlblFTEntry>
                  </c15:dlblFieldTable>
                  <c15:showDataLabelsRange val="0"/>
                </c:ext>
                <c:ext xmlns:c16="http://schemas.microsoft.com/office/drawing/2014/chart" uri="{C3380CC4-5D6E-409C-BE32-E72D297353CC}">
                  <c16:uniqueId val="{00000002-B7E4-4735-A5AD-45909F08B027}"/>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{6796E910-D481-4710-8744-3B80C311059D}</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B7E4-4735-A5AD-45909F08B027}"/>
                </c:ext>
              </c:extLst>
            </c:dLbl>
            <c:dLbl>
              <c:idx val="4"/>
              <c:tx>
                <c:strRef>
                  <c:f>Daten_Diagramme!$E$18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{F88B1D9F-A429-472D-88F4-01C27A1521BB}</c15:txfldGUID>
                      <c15:f>Daten_Diagramme!$E$18</c15:f>
                      <c15:dlblFieldTableCache>
                        <c:ptCount val="1"/>
                        <c:pt idx="0">
                          <c:v>-0.8</c:v>
                        </c:pt>
                      </c15:dlblFieldTableCache>
                    </c15:dlblFTEntry>
                  </c15:dlblFieldTable>
                  <c15:showDataLabelsRange val="0"/>
                </c:ext>
                <c:ext xmlns:c16="http://schemas.microsoft.com/office/drawing/2014/chart" uri="{C3380CC4-5D6E-409C-BE32-E72D297353CC}">
                  <c16:uniqueId val="{00000004-B7E4-4735-A5AD-45909F08B027}"/>
                </c:ext>
              </c:extLst>
            </c:dLbl>
            <c:dLbl>
              <c:idx val="5"/>
              <c:tx>
                <c:strRef>
                  <c:f>Daten_Diagramme!$E$19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{659B1720-69E3-4D7E-8A78-4B98CCBC5522}</c15:txfldGUID>
                      <c15:f>Daten_Diagramme!$E$19</c15:f>
                      <c15:dlblFieldTableCache>
                        <c:ptCount val="1"/>
                        <c:pt idx="0">
                          <c:v>-9.3</c:v>
                        </c:pt>
                      </c15:dlblFieldTableCache>
                    </c15:dlblFTEntry>
                  </c15:dlblFieldTable>
                  <c15:showDataLabelsRange val="0"/>
                </c:ext>
                <c:ext xmlns:c16="http://schemas.microsoft.com/office/drawing/2014/chart" uri="{C3380CC4-5D6E-409C-BE32-E72D297353CC}">
                  <c16:uniqueId val="{00000005-B7E4-4735-A5AD-45909F08B027}"/>
                </c:ext>
              </c:extLst>
            </c:dLbl>
            <c:dLbl>
              <c:idx val="6"/>
              <c:tx>
                <c:strRef>
                  <c:f>Daten_Diagramme!$E$20</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{BCFA603F-0A0D-4FE0-8248-F37C2535713B}</c15:txfldGUID>
                      <c15:f>Daten_Diagramme!$E$20</c15:f>
                      <c15:dlblFieldTableCache>
                        <c:ptCount val="1"/>
                        <c:pt idx="0">
                          <c:v>-15.4</c:v>
                        </c:pt>
                      </c15:dlblFieldTableCache>
                    </c15:dlblFTEntry>
                  </c15:dlblFieldTable>
                  <c15:showDataLabelsRange val="0"/>
                </c:ext>
                <c:ext xmlns:c16="http://schemas.microsoft.com/office/drawing/2014/chart" uri="{C3380CC4-5D6E-409C-BE32-E72D297353CC}">
                  <c16:uniqueId val="{00000006-B7E4-4735-A5AD-45909F08B027}"/>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{341E9DF9-68AE-4903-82EC-E32797295826}</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B7E4-4735-A5AD-45909F08B027}"/>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{D66D6638-AD08-45D8-AB1F-A6415E5FB959}</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B7E4-4735-A5AD-45909F08B027}"/>
                </c:ext>
              </c:extLst>
            </c:dLbl>
            <c:dLbl>
              <c:idx val="9"/>
              <c:tx>
                <c:strRef>
                  <c:f>Daten_Diagramme!$E$23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{A96433EB-7BF3-4264-8B8E-C988A0CAB6C3}</c15:txfldGUID>
                      <c15:f>Daten_Diagramme!$E$23</c15:f>
                      <c15:dlblFieldTableCache>
                        <c:ptCount val="1"/>
                        <c:pt idx="0">
                          <c:v>-1.0</c:v>
                        </c:pt>
                      </c15:dlblFieldTableCache>
                    </c15:dlblFTEntry>
                  </c15:dlblFieldTable>
                  <c15:showDataLabelsRange val="0"/>
                </c:ext>
                <c:ext xmlns:c16="http://schemas.microsoft.com/office/drawing/2014/chart" uri="{C3380CC4-5D6E-409C-BE32-E72D297353CC}">
                  <c16:uniqueId val="{00000009-B7E4-4735-A5AD-45909F08B027}"/>
                </c:ext>
              </c:extLst>
            </c:dLbl>
            <c:dLbl>
              <c:idx val="10"/>
              <c:tx>
                <c:strRef>
                  <c:f>Daten_Diagramme!$E$24</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{05812B41-71CA-4D17-B740-74A87C3F3EC5}</c15:txfldGUID>
                      <c15:f>Daten_Diagramme!$E$24</c15:f>
                      <c15:dlblFieldTableCache>
                        <c:ptCount val="1"/>
                        <c:pt idx="0">
                          <c:v>-14.3</c:v>
                        </c:pt>
                      </c15:dlblFieldTableCache>
                    </c15:dlblFTEntry>
                  </c15:dlblFieldTable>
                  <c15:showDataLabelsRange val="0"/>
                </c:ext>
                <c:ext xmlns:c16="http://schemas.microsoft.com/office/drawing/2014/chart" uri="{C3380CC4-5D6E-409C-BE32-E72D297353CC}">
                  <c16:uniqueId val="{0000000A-B7E4-4735-A5AD-45909F08B027}"/>
                </c:ext>
              </c:extLst>
            </c:dLbl>
            <c:dLbl>
              <c:idx val="11"/>
              <c:tx>
                <c:strRef>
                  <c:f>Daten_Diagramme!$E$25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{6B5D578F-1137-408A-A427-0BA53AFC0010}</c15:txfldGUID>
                      <c15:f>Daten_Diagramme!$E$25</c15:f>
                      <c15:dlblFieldTableCache>
                        <c:ptCount val="1"/>
                        <c:pt idx="0">
                          <c:v>-5.5</c:v>
                        </c:pt>
                      </c15:dlblFieldTableCache>
                    </c15:dlblFTEntry>
                  </c15:dlblFieldTable>
                  <c15:showDataLabelsRange val="0"/>
                </c:ext>
                <c:ext xmlns:c16="http://schemas.microsoft.com/office/drawing/2014/chart" uri="{C3380CC4-5D6E-409C-BE32-E72D297353CC}">
                  <c16:uniqueId val="{0000000B-B7E4-4735-A5AD-45909F08B027}"/>
                </c:ext>
              </c:extLst>
            </c:dLbl>
            <c:dLbl>
              <c:idx val="12"/>
              <c:tx>
                <c:strRef>
                  <c:f>Daten_Diagramme!$E$26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{DE47227B-10A2-48C6-971E-376987CE884C}</c15:txfldGUID>
                      <c15:f>Daten_Diagramme!$E$26</c15:f>
                      <c15:dlblFieldTableCache>
                        <c:ptCount val="1"/>
                        <c:pt idx="0">
                          <c:v>4.4</c:v>
                        </c:pt>
                      </c15:dlblFieldTableCache>
                    </c15:dlblFTEntry>
                  </c15:dlblFieldTable>
                  <c15:showDataLabelsRange val="0"/>
                </c:ext>
                <c:ext xmlns:c16="http://schemas.microsoft.com/office/drawing/2014/chart" uri="{C3380CC4-5D6E-409C-BE32-E72D297353CC}">
                  <c16:uniqueId val="{0000000C-B7E4-4735-A5AD-45909F08B027}"/>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{AE1C94D9-3E09-42AC-BEAE-1FFFB53EFDC7}</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B7E4-4735-A5AD-45909F08B027}"/>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{A1EAA909-7D21-4149-935C-D5AB6C289C42}</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B7E4-4735-A5AD-45909F08B027}"/>
                </c:ext>
              </c:extLst>
            </c:dLbl>
            <c:dLbl>
              <c:idx val="15"/>
              <c:tx>
                <c:strRef>
                  <c:f>Daten_Diagramme!$E$29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{3AB1549A-69EA-4D0B-8EBF-B03304A4A67C}</c15:txfldGUID>
                      <c15:f>Daten_Diagramme!$E$29</c15:f>
                      <c15:dlblFieldTableCache>
                        <c:ptCount val="1"/>
                        <c:pt idx="0">
                          <c:v>-6.7</c:v>
                        </c:pt>
                      </c15:dlblFieldTableCache>
                    </c15:dlblFTEntry>
                  </c15:dlblFieldTable>
                  <c15:showDataLabelsRange val="0"/>
                </c:ext>
                <c:ext xmlns:c16="http://schemas.microsoft.com/office/drawing/2014/chart" uri="{C3380CC4-5D6E-409C-BE32-E72D297353CC}">
                  <c16:uniqueId val="{0000000F-B7E4-4735-A5AD-45909F08B027}"/>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{7F3203BF-3107-42FA-A565-0224252459B0}</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B7E4-4735-A5AD-45909F08B027}"/>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{E71D651F-0D42-413A-9787-B23F3499FF62}</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B7E4-4735-A5AD-45909F08B027}"/>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{00E8B0E0-7509-41D6-98B5-F14E7F77F2F0}</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B7E4-4735-A5AD-45909F08B027}"/>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{44DDE6F2-6E7F-44C2-9545-50B4B35DF00A}</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B7E4-4735-A5AD-45909F08B027}"/>
                </c:ext>
              </c:extLst>
            </c:dLbl>
            <c:dLbl>
              <c:idx val="20"/>
              <c:tx>
                <c:strRef>
                  <c:f>Daten_Diagramme!$E$34</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{735EC6AD-27CC-41C5-A67A-F5823AC595B7}</c15:txfldGUID>
                      <c15:f>Daten_Diagramme!$E$34</c15:f>
                      <c15:dlblFieldTableCache>
                        <c:ptCount val="1"/>
                        <c:pt idx="0">
                          <c:v>-10.8</c:v>
                        </c:pt>
                      </c15:dlblFieldTableCache>
                    </c15:dlblFTEntry>
                  </c15:dlblFieldTable>
                  <c15:showDataLabelsRange val="0"/>
                </c:ext>
                <c:ext xmlns:c16="http://schemas.microsoft.com/office/drawing/2014/chart" uri="{C3380CC4-5D6E-409C-BE32-E72D297353CC}">
                  <c16:uniqueId val="{00000014-B7E4-4735-A5AD-45909F08B027}"/>
                </c:ext>
              </c:extLst>
            </c:dLbl>
            <c:dLbl>
              <c:idx val="21"/>
              <c:tx>
                <c:strRef>
                  <c:f>Daten_Diagramme!$E$35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{51D32224-16B1-49C4-9C0C-11C916DFBEE0}</c15:txfldGUID>
                      <c15:f>Daten_Diagramme!$E$35</c15:f>
                      <c15:dlblFieldTableCache>
                        <c:ptCount val="1"/>
                      </c15:dlblFieldTableCache>
                    </c15:dlblFTEntry>
                  </c15:dlblFieldTable>
                  <c15:showDataLabelsRange val="0"/>
                </c:ext>
                <c:ext xmlns:c16="http://schemas.microsoft.com/office/drawing/2014/chart" uri="{C3380CC4-5D6E-409C-BE32-E72D297353CC}">
                  <c16:uniqueId val="{00000015-B7E4-4735-A5AD-45909F08B02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{4F736C1C-92FB-49D0-BB01-0174659BBD6E}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7E4-4735-A5AD-45909F08B027}"/>
                </c:ext>
              </c:extLst>
            </c:dLbl>
            <c:dLbl>
              <c:idx val="23"/>
              <c:tx>
                <c:strRef>
                  <c:f>Daten_Diagramme!$E$37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{52B33E20-8D5A-49C5-8661-B9C6407139F8}</c15:txfldGUID>
                      <c15:f>Daten_Diagramme!$E$37</c15:f>
                      <c15:dlblFieldTableCache>
                        <c:ptCount val="1"/>
                        <c:pt idx="0">
                          <c:v>7.9</c:v>
                        </c:pt>
                      </c15:dlblFieldTableCache>
                    </c15:dlblFTEntry>
                  </c15:dlblFieldTable>
                  <c15:showDataLabelsRange val="0"/>
                </c:ext>
                <c:ext xmlns:c16="http://schemas.microsoft.com/office/drawing/2014/chart" uri="{C3380CC4-5D6E-409C-BE32-E72D297353CC}">
                  <c16:uniqueId val="{00000017-B7E4-4735-A5AD-45909F08B027}"/>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{BD734313-F35C-4461-86BE-EC1DEDD374D3}</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B7E4-4735-A5AD-45909F08B027}"/>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{B0EDFFCA-7E34-42BE-B136-09327AFDF2F0}</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B7E4-4735-A5AD-45909F08B02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{DEC547EA-CDB9-4A3A-BC3D-1CBCDEF73A06}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7E4-4735-A5AD-45909F08B02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{07D453B3-B70F-4443-B5F8-399C28E8620B}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7E4-4735-A5AD-45909F08B02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{3CB3E074-B1F9-496A-9EE3-37B78465E825}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7E4-4735-A5AD-45909F08B02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{948FE933-8732-4104-BC7F-7C92888BA550}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7E4-4735-A5AD-45909F08B02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{6793BF38-E387-48A8-BD2D-7ABD2770ECB1}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7E4-4735-A5AD-45909F08B027}"/>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{2FAF724F-F8F2-462A-BE19-B45341B4FABD}</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B7E4-4735-A5AD-45909F08B0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-3.369490862894557</c:v>
                </c:pt>
                <c:pt idx="1">
                  <c:v>7.8661087866108783</c:v>
                </c:pt>
                <c:pt idx="2">
                  <c:v>-3.5714285714285716</c:v>
                </c:pt>
                <c:pt idx="3">
                  <c:v>-7.3185362927414515</c:v>
                </c:pt>
                <c:pt idx="4">
                  <c:v>-0.77586206896551724</c:v>
                </c:pt>
                <c:pt idx="5">
                  <c:v>-9.3023255813953494</c:v>
                </c:pt>
                <c:pt idx="6">
                  <c:v>-15.37037037037037</c:v>
                </c:pt>
                <c:pt idx="7">
                  <c:v>-1.2630662020905923</c:v>
                </c:pt>
                <c:pt idx="8">
                  <c:v>-0.65956367326230336</c:v>
                </c:pt>
                <c:pt idx="9">
                  <c:v>-0.99724896836313615</c:v>
                </c:pt>
                <c:pt idx="10">
                  <c:v>-14.310255969764645</c:v>
                </c:pt>
                <c:pt idx="11">
                  <c:v>-5.5404178019981831</c:v>
                </c:pt>
                <c:pt idx="12">
                  <c:v>4.4117647058823533</c:v>
                </c:pt>
                <c:pt idx="13">
                  <c:v>0.48575844557297415</c:v>
                </c:pt>
                <c:pt idx="14">
                  <c:v>1.3199142055766375</c:v>
                </c:pt>
                <c:pt idx="15">
                  <c:v>-6.7340067340067344</c:v>
                </c:pt>
                <c:pt idx="16">
                  <c:v>1.2956419316843346</c:v>
                </c:pt>
                <c:pt idx="17">
                  <c:v>-3.3057851239669422</c:v>
                </c:pt>
                <c:pt idx="18">
                  <c:v>-0.97674418604651159</c:v>
                </c:pt>
                <c:pt idx="19">
                  <c:v>4.0702656383890314</c:v>
                </c:pt>
                <c:pt idx="20">
                  <c:v>-10.832025117739404</c:v>
                </c:pt>
                <c:pt idx="21">
                  <c:v>75</c:v>
                </c:pt>
                <c:pt idx="23">
                  <c:v>7.8661087866108783</c:v>
                </c:pt>
                <c:pt idx="24">
                  <c:v>-4.794287657259436</c:v>
                </c:pt>
                <c:pt idx="25">
                  <c:v>-3.4910625170129754</c:v>
                </c:pt>
              </c:numCache>
            </c:numRef>
          </c:val>
          <c:extLst>
            <c:ext xmlns:c16="http://schemas.microsoft.com/office/drawing/2014/chart" uri="{C3380CC4-5D6E-409C-BE32-E72D297353CC}">
              <c16:uniqueId val="{00000020-B7E4-4735-A5AD-45909F08B02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{11D714A5-76BC-4633-977C-5F6ABEB46D2E}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7E4-4735-A5AD-45909F08B02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{B3071E97-F293-4A61-9CC4-65984C228BE0}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7E4-4735-A5AD-45909F08B02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{BCDA35AC-76D3-4E55-8439-F19226542A13}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7E4-4735-A5AD-45909F08B02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{09C3D8B6-8593-4127-8C04-615DBC85ECAC}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7E4-4735-A5AD-45909F08B02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{2FD11A38-D891-4571-B9F3-F2BB2FA48B03}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7E4-4735-A5AD-45909F08B02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{320588E9-0E41-4950-96AC-D745E4C77909}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7E4-4735-A5AD-45909F08B02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{75EE19C1-7DFA-4946-9F55-344A8A78988A}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7E4-4735-A5AD-45909F08B02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{C46D7D6A-BBE1-426B-9B97-E1EF3EF94056}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7E4-4735-A5AD-45909F08B02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{49EF825B-FC0F-4DD5-85C3-AB8DF2DC0408}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7E4-4735-A5AD-45909F08B02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{390E9474-AB42-4D84-B6D5-884741382001}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7E4-4735-A5AD-45909F08B02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{77146830-65F9-49D7-A8EF-C7E4C3954E90}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7E4-4735-A5AD-45909F08B02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{D13ED952-BC24-4E85-98BC-3682BF8426BE}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7E4-4735-A5AD-45909F08B02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{3E5EFD18-34CD-4CB1-90A3-83550218D86A}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7E4-4735-A5AD-45909F08B02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{121E9FD8-8EBC-414C-A9F1-BE3278B1F93B}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7E4-4735-A5AD-45909F08B02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{8175506E-1527-4B15-B1B4-2FB98C4BF950}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7E4-4735-A5AD-45909F08B02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{FB03ADE5-6CE3-4ED1-8807-2602F5570552}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7E4-4735-A5AD-45909F08B02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{5AFCA285-9FC2-47B6-B900-DC5C279580B4}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7E4-4735-A5AD-45909F08B02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{78D4CEDD-943E-41CE-9BB6-50754E5E9F79}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7E4-4735-A5AD-45909F08B02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{CC7ED0A1-C342-4735-9F97-04636B86D956}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7E4-4735-A5AD-45909F08B02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{96803A96-8F98-4ABA-AA13-37192C1366C2}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7E4-4735-A5AD-45909F08B02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{DEBE6BFA-5C33-4172-93E9-D476B59CD29F}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7E4-4735-A5AD-45909F08B027}"/>
                </c:ext>
              </c:extLst>
            </c:dLbl>
            <c:dLbl>
              <c:idx val="21"/>
              <c:tx>
                <c:strRef>
                  <c:f>Daten_Diagramme!$G$35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{17ECCC42-68BA-4D09-B045-D869042080DC}</c15:txfldGUID>
                      <c15:f>Daten_Diagramme!$G$35</c15:f>
                      <c15:dlblFieldTableCache>
                        <c:ptCount val="1"/>
                        <c:pt idx="0">
                          <c:v>&gt; 50</c:v>
                        </c:pt>
                      </c15:dlblFieldTableCache>
                    </c15:dlblFTEntry>
                  </c15:dlblFieldTable>
                  <c15:showDataLabelsRange val="0"/>
                </c:ext>
                <c:ext xmlns:c16="http://schemas.microsoft.com/office/drawing/2014/chart" uri="{C3380CC4-5D6E-409C-BE32-E72D297353CC}">
                  <c16:uniqueId val="{00000036-B7E4-4735-A5AD-45909F08B02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{B7F8E444-F75A-4801-B0E4-9F2DCA5EA811}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7E4-4735-A5AD-45909F08B02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{E9A22A35-DA8D-4171-B861-041961829AF8}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7E4-4735-A5AD-45909F08B02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{000E624D-E3DB-4D4E-8DFE-680857ECB176}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7E4-4735-A5AD-45909F08B02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{33689E7B-9F99-41DD-B9AA-B37C9DF6CF00}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7E4-4735-A5AD-45909F08B02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{41BFBB44-7CFE-468E-9AA4-BACDE12CBD88}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7E4-4735-A5AD-45909F08B02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{62C75839-C96F-4C87-9058-CE7366DFB57D}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7E4-4735-A5AD-45909F08B02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{5EB74261-2813-4CFB-9405-F2A381363BAB}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7E4-4735-A5AD-45909F08B02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{399812E8-91C2-4724-91AE-9F441741978D}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7E4-4735-A5AD-45909F08B02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{0097E8A4-2FC6-4494-8071-158502446116}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7E4-4735-A5AD-45909F08B02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{8F294675-EB7E-444A-908D-C6B6EB5EB81B}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7E4-4735-A5AD-45909F08B0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7E4-4735-A5AD-45909F08B02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7E4-4735-A5AD-45909F08B02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{CB74501C-59B8-4472-89EA-813E67F50599}</c15:txfldGUID>
                      <c15:f>Diagramm!$I$46</c15:f>
                      <c15:dlblFieldTableCache>
                        <c:ptCount val="1"/>
                      </c15:dlblFieldTableCache>
                    </c15:dlblFTEntry>
                  </c15:dlblFieldTable>
                  <c15:showDataLabelsRange val="0"/>
                </c:ext>
                <c:ext xmlns:c16="http://schemas.microsoft.com/office/drawing/2014/chart" uri="{C3380CC4-5D6E-409C-BE32-E72D297353CC}">
                  <c16:uniqueId val="{00000000-635E-4B49-9927-E3C85D46339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{8EDA27BE-B0BD-4BD7-9231-506B64EAD9C7}</c15:txfldGUID>
                      <c15:f>Diagramm!$I$47</c15:f>
                      <c15:dlblFieldTableCache>
                        <c:ptCount val="1"/>
                      </c15:dlblFieldTableCache>
                    </c15:dlblFTEntry>
                  </c15:dlblFieldTable>
                  <c15:showDataLabelsRange val="0"/>
                </c:ext>
                <c:ext xmlns:c16="http://schemas.microsoft.com/office/drawing/2014/chart" uri="{C3380CC4-5D6E-409C-BE32-E72D297353CC}">
                  <c16:uniqueId val="{00000001-635E-4B49-9927-E3C85D46339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{9ED881A1-DA9B-49E7-A706-68F5A4635920}</c15:txfldGUID>
                      <c15:f>Diagramm!$I$48</c15:f>
                      <c15:dlblFieldTableCache>
                        <c:ptCount val="1"/>
                      </c15:dlblFieldTableCache>
                    </c15:dlblFTEntry>
                  </c15:dlblFieldTable>
                  <c15:showDataLabelsRange val="0"/>
                </c:ext>
                <c:ext xmlns:c16="http://schemas.microsoft.com/office/drawing/2014/chart" uri="{C3380CC4-5D6E-409C-BE32-E72D297353CC}">
                  <c16:uniqueId val="{00000002-635E-4B49-9927-E3C85D46339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{C477415B-6D1E-4D37-9295-B78E8CCCB8D2}</c15:txfldGUID>
                      <c15:f>Diagramm!$I$49</c15:f>
                      <c15:dlblFieldTableCache>
                        <c:ptCount val="1"/>
                      </c15:dlblFieldTableCache>
                    </c15:dlblFTEntry>
                  </c15:dlblFieldTable>
                  <c15:showDataLabelsRange val="0"/>
                </c:ext>
                <c:ext xmlns:c16="http://schemas.microsoft.com/office/drawing/2014/chart" uri="{C3380CC4-5D6E-409C-BE32-E72D297353CC}">
                  <c16:uniqueId val="{00000003-635E-4B49-9927-E3C85D46339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{C1DA6581-FE7E-482C-BBEE-D190FBE51657}</c15:txfldGUID>
                      <c15:f>Diagramm!$I$50</c15:f>
                      <c15:dlblFieldTableCache>
                        <c:ptCount val="1"/>
                      </c15:dlblFieldTableCache>
                    </c15:dlblFTEntry>
                  </c15:dlblFieldTable>
                  <c15:showDataLabelsRange val="0"/>
                </c:ext>
                <c:ext xmlns:c16="http://schemas.microsoft.com/office/drawing/2014/chart" uri="{C3380CC4-5D6E-409C-BE32-E72D297353CC}">
                  <c16:uniqueId val="{00000004-635E-4B49-9927-E3C85D46339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{A7750B28-08C2-4B57-9EF5-CBB569CECA46}</c15:txfldGUID>
                      <c15:f>Diagramm!$I$51</c15:f>
                      <c15:dlblFieldTableCache>
                        <c:ptCount val="1"/>
                      </c15:dlblFieldTableCache>
                    </c15:dlblFTEntry>
                  </c15:dlblFieldTable>
                  <c15:showDataLabelsRange val="0"/>
                </c:ext>
                <c:ext xmlns:c16="http://schemas.microsoft.com/office/drawing/2014/chart" uri="{C3380CC4-5D6E-409C-BE32-E72D297353CC}">
                  <c16:uniqueId val="{00000005-635E-4B49-9927-E3C85D46339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{7E4D084D-A221-484E-842E-7E6869459B2F}</c15:txfldGUID>
                      <c15:f>Diagramm!$I$52</c15:f>
                      <c15:dlblFieldTableCache>
                        <c:ptCount val="1"/>
                      </c15:dlblFieldTableCache>
                    </c15:dlblFTEntry>
                  </c15:dlblFieldTable>
                  <c15:showDataLabelsRange val="0"/>
                </c:ext>
                <c:ext xmlns:c16="http://schemas.microsoft.com/office/drawing/2014/chart" uri="{C3380CC4-5D6E-409C-BE32-E72D297353CC}">
                  <c16:uniqueId val="{00000006-635E-4B49-9927-E3C85D46339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{40A96126-1FAC-42D5-B900-F13FE6CA6DAA}</c15:txfldGUID>
                      <c15:f>Diagramm!$I$53</c15:f>
                      <c15:dlblFieldTableCache>
                        <c:ptCount val="1"/>
                      </c15:dlblFieldTableCache>
                    </c15:dlblFTEntry>
                  </c15:dlblFieldTable>
                  <c15:showDataLabelsRange val="0"/>
                </c:ext>
                <c:ext xmlns:c16="http://schemas.microsoft.com/office/drawing/2014/chart" uri="{C3380CC4-5D6E-409C-BE32-E72D297353CC}">
                  <c16:uniqueId val="{00000007-635E-4B49-9927-E3C85D46339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{F29EE248-D562-42A0-8CE2-8E52A0ABC4B1}</c15:txfldGUID>
                      <c15:f>Diagramm!$I$54</c15:f>
                      <c15:dlblFieldTableCache>
                        <c:ptCount val="1"/>
                      </c15:dlblFieldTableCache>
                    </c15:dlblFTEntry>
                  </c15:dlblFieldTable>
                  <c15:showDataLabelsRange val="0"/>
                </c:ext>
                <c:ext xmlns:c16="http://schemas.microsoft.com/office/drawing/2014/chart" uri="{C3380CC4-5D6E-409C-BE32-E72D297353CC}">
                  <c16:uniqueId val="{00000008-635E-4B49-9927-E3C85D46339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{EED34B3C-62BD-4D44-9FD9-4C64C16619A7}</c15:txfldGUID>
                      <c15:f>Diagramm!$I$55</c15:f>
                      <c15:dlblFieldTableCache>
                        <c:ptCount val="1"/>
                      </c15:dlblFieldTableCache>
                    </c15:dlblFTEntry>
                  </c15:dlblFieldTable>
                  <c15:showDataLabelsRange val="0"/>
                </c:ext>
                <c:ext xmlns:c16="http://schemas.microsoft.com/office/drawing/2014/chart" uri="{C3380CC4-5D6E-409C-BE32-E72D297353CC}">
                  <c16:uniqueId val="{00000009-635E-4B49-9927-E3C85D46339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{98947BAE-8170-41A3-B55D-F6B3879AF289}</c15:txfldGUID>
                      <c15:f>Diagramm!$I$56</c15:f>
                      <c15:dlblFieldTableCache>
                        <c:ptCount val="1"/>
                      </c15:dlblFieldTableCache>
                    </c15:dlblFTEntry>
                  </c15:dlblFieldTable>
                  <c15:showDataLabelsRange val="0"/>
                </c:ext>
                <c:ext xmlns:c16="http://schemas.microsoft.com/office/drawing/2014/chart" uri="{C3380CC4-5D6E-409C-BE32-E72D297353CC}">
                  <c16:uniqueId val="{0000000A-635E-4B49-9927-E3C85D46339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{9396554F-D4FA-4F64-9134-EFE02C7D5EB2}</c15:txfldGUID>
                      <c15:f>Diagramm!$I$57</c15:f>
                      <c15:dlblFieldTableCache>
                        <c:ptCount val="1"/>
                      </c15:dlblFieldTableCache>
                    </c15:dlblFTEntry>
                  </c15:dlblFieldTable>
                  <c15:showDataLabelsRange val="0"/>
                </c:ext>
                <c:ext xmlns:c16="http://schemas.microsoft.com/office/drawing/2014/chart" uri="{C3380CC4-5D6E-409C-BE32-E72D297353CC}">
                  <c16:uniqueId val="{0000000B-635E-4B49-9927-E3C85D46339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{C2312788-4B3B-41E9-A44A-5A65107B696C}</c15:txfldGUID>
                      <c15:f>Diagramm!$I$58</c15:f>
                      <c15:dlblFieldTableCache>
                        <c:ptCount val="1"/>
                      </c15:dlblFieldTableCache>
                    </c15:dlblFTEntry>
                  </c15:dlblFieldTable>
                  <c15:showDataLabelsRange val="0"/>
                </c:ext>
                <c:ext xmlns:c16="http://schemas.microsoft.com/office/drawing/2014/chart" uri="{C3380CC4-5D6E-409C-BE32-E72D297353CC}">
                  <c16:uniqueId val="{0000000C-635E-4B49-9927-E3C85D46339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{68FCB033-7E9B-4CB2-8105-DF2ACAD9194E}</c15:txfldGUID>
                      <c15:f>Diagramm!$I$59</c15:f>
                      <c15:dlblFieldTableCache>
                        <c:ptCount val="1"/>
                      </c15:dlblFieldTableCache>
                    </c15:dlblFTEntry>
                  </c15:dlblFieldTable>
                  <c15:showDataLabelsRange val="0"/>
                </c:ext>
                <c:ext xmlns:c16="http://schemas.microsoft.com/office/drawing/2014/chart" uri="{C3380CC4-5D6E-409C-BE32-E72D297353CC}">
                  <c16:uniqueId val="{0000000D-635E-4B49-9927-E3C85D46339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{A14A251B-6706-415D-BD62-568160E6DC33}</c15:txfldGUID>
                      <c15:f>Diagramm!$I$60</c15:f>
                      <c15:dlblFieldTableCache>
                        <c:ptCount val="1"/>
                      </c15:dlblFieldTableCache>
                    </c15:dlblFTEntry>
                  </c15:dlblFieldTable>
                  <c15:showDataLabelsRange val="0"/>
                </c:ext>
                <c:ext xmlns:c16="http://schemas.microsoft.com/office/drawing/2014/chart" uri="{C3380CC4-5D6E-409C-BE32-E72D297353CC}">
                  <c16:uniqueId val="{0000000E-635E-4B49-9927-E3C85D46339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{732F451E-BC3C-4903-A8C6-03204F642185}</c15:txfldGUID>
                      <c15:f>Diagramm!$I$61</c15:f>
                      <c15:dlblFieldTableCache>
                        <c:ptCount val="1"/>
                      </c15:dlblFieldTableCache>
                    </c15:dlblFTEntry>
                  </c15:dlblFieldTable>
                  <c15:showDataLabelsRange val="0"/>
                </c:ext>
                <c:ext xmlns:c16="http://schemas.microsoft.com/office/drawing/2014/chart" uri="{C3380CC4-5D6E-409C-BE32-E72D297353CC}">
                  <c16:uniqueId val="{0000000F-635E-4B49-9927-E3C85D46339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{4FF50D42-10AB-4964-A5A9-E85A7B56116D}</c15:txfldGUID>
                      <c15:f>Diagramm!$I$62</c15:f>
                      <c15:dlblFieldTableCache>
                        <c:ptCount val="1"/>
                      </c15:dlblFieldTableCache>
                    </c15:dlblFTEntry>
                  </c15:dlblFieldTable>
                  <c15:showDataLabelsRange val="0"/>
                </c:ext>
                <c:ext xmlns:c16="http://schemas.microsoft.com/office/drawing/2014/chart" uri="{C3380CC4-5D6E-409C-BE32-E72D297353CC}">
                  <c16:uniqueId val="{00000010-635E-4B49-9927-E3C85D46339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{A76CDC8F-B2D9-4B18-B665-FD0D89A61551}</c15:txfldGUID>
                      <c15:f>Diagramm!$I$63</c15:f>
                      <c15:dlblFieldTableCache>
                        <c:ptCount val="1"/>
                      </c15:dlblFieldTableCache>
                    </c15:dlblFTEntry>
                  </c15:dlblFieldTable>
                  <c15:showDataLabelsRange val="0"/>
                </c:ext>
                <c:ext xmlns:c16="http://schemas.microsoft.com/office/drawing/2014/chart" uri="{C3380CC4-5D6E-409C-BE32-E72D297353CC}">
                  <c16:uniqueId val="{00000011-635E-4B49-9927-E3C85D46339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{37028184-22DC-4CE8-B6EF-0523891E7FB3}</c15:txfldGUID>
                      <c15:f>Diagramm!$I$64</c15:f>
                      <c15:dlblFieldTableCache>
                        <c:ptCount val="1"/>
                      </c15:dlblFieldTableCache>
                    </c15:dlblFTEntry>
                  </c15:dlblFieldTable>
                  <c15:showDataLabelsRange val="0"/>
                </c:ext>
                <c:ext xmlns:c16="http://schemas.microsoft.com/office/drawing/2014/chart" uri="{C3380CC4-5D6E-409C-BE32-E72D297353CC}">
                  <c16:uniqueId val="{00000012-635E-4B49-9927-E3C85D46339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{123A5F91-4E5F-4914-B4EE-41E33C2DDCA5}</c15:txfldGUID>
                      <c15:f>Diagramm!$I$65</c15:f>
                      <c15:dlblFieldTableCache>
                        <c:ptCount val="1"/>
                      </c15:dlblFieldTableCache>
                    </c15:dlblFTEntry>
                  </c15:dlblFieldTable>
                  <c15:showDataLabelsRange val="0"/>
                </c:ext>
                <c:ext xmlns:c16="http://schemas.microsoft.com/office/drawing/2014/chart" uri="{C3380CC4-5D6E-409C-BE32-E72D297353CC}">
                  <c16:uniqueId val="{00000013-635E-4B49-9927-E3C85D46339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{E2AFFEF0-D448-4FF5-9C04-46D2BCAA62A5}</c15:txfldGUID>
                      <c15:f>Diagramm!$I$66</c15:f>
                      <c15:dlblFieldTableCache>
                        <c:ptCount val="1"/>
                      </c15:dlblFieldTableCache>
                    </c15:dlblFTEntry>
                  </c15:dlblFieldTable>
                  <c15:showDataLabelsRange val="0"/>
                </c:ext>
                <c:ext xmlns:c16="http://schemas.microsoft.com/office/drawing/2014/chart" uri="{C3380CC4-5D6E-409C-BE32-E72D297353CC}">
                  <c16:uniqueId val="{00000014-635E-4B49-9927-E3C85D46339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{C9FBA930-256D-4F03-88B2-4CA1686EC98A}</c15:txfldGUID>
                      <c15:f>Diagramm!$I$67</c15:f>
                      <c15:dlblFieldTableCache>
                        <c:ptCount val="1"/>
                      </c15:dlblFieldTableCache>
                    </c15:dlblFTEntry>
                  </c15:dlblFieldTable>
                  <c15:showDataLabelsRange val="0"/>
                </c:ext>
                <c:ext xmlns:c16="http://schemas.microsoft.com/office/drawing/2014/chart" uri="{C3380CC4-5D6E-409C-BE32-E72D297353CC}">
                  <c16:uniqueId val="{00000015-635E-4B49-9927-E3C85D4633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35E-4B49-9927-E3C85D46339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{17110C41-9EBB-4E38-99D9-03CC5A5DC3D6}</c15:txfldGUID>
                      <c15:f>Diagramm!$K$46</c15:f>
                      <c15:dlblFieldTableCache>
                        <c:ptCount val="1"/>
                      </c15:dlblFieldTableCache>
                    </c15:dlblFTEntry>
                  </c15:dlblFieldTable>
                  <c15:showDataLabelsRange val="0"/>
                </c:ext>
                <c:ext xmlns:c16="http://schemas.microsoft.com/office/drawing/2014/chart" uri="{C3380CC4-5D6E-409C-BE32-E72D297353CC}">
                  <c16:uniqueId val="{00000017-635E-4B49-9927-E3C85D46339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{3D1889D1-75D7-484C-997C-FDADBF5DB599}</c15:txfldGUID>
                      <c15:f>Diagramm!$K$47</c15:f>
                      <c15:dlblFieldTableCache>
                        <c:ptCount val="1"/>
                      </c15:dlblFieldTableCache>
                    </c15:dlblFTEntry>
                  </c15:dlblFieldTable>
                  <c15:showDataLabelsRange val="0"/>
                </c:ext>
                <c:ext xmlns:c16="http://schemas.microsoft.com/office/drawing/2014/chart" uri="{C3380CC4-5D6E-409C-BE32-E72D297353CC}">
                  <c16:uniqueId val="{00000018-635E-4B49-9927-E3C85D46339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{DFC03087-C7FA-4CCF-AD63-76E312EEE8D2}</c15:txfldGUID>
                      <c15:f>Diagramm!$K$48</c15:f>
                      <c15:dlblFieldTableCache>
                        <c:ptCount val="1"/>
                      </c15:dlblFieldTableCache>
                    </c15:dlblFTEntry>
                  </c15:dlblFieldTable>
                  <c15:showDataLabelsRange val="0"/>
                </c:ext>
                <c:ext xmlns:c16="http://schemas.microsoft.com/office/drawing/2014/chart" uri="{C3380CC4-5D6E-409C-BE32-E72D297353CC}">
                  <c16:uniqueId val="{00000019-635E-4B49-9927-E3C85D46339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{D5809F68-3D5E-4366-BB47-17289A34E3F6}</c15:txfldGUID>
                      <c15:f>Diagramm!$K$49</c15:f>
                      <c15:dlblFieldTableCache>
                        <c:ptCount val="1"/>
                      </c15:dlblFieldTableCache>
                    </c15:dlblFTEntry>
                  </c15:dlblFieldTable>
                  <c15:showDataLabelsRange val="0"/>
                </c:ext>
                <c:ext xmlns:c16="http://schemas.microsoft.com/office/drawing/2014/chart" uri="{C3380CC4-5D6E-409C-BE32-E72D297353CC}">
                  <c16:uniqueId val="{0000001A-635E-4B49-9927-E3C85D46339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{9A7D6201-7DD2-4A0D-AA91-C0EDF5AC97E5}</c15:txfldGUID>
                      <c15:f>Diagramm!$K$50</c15:f>
                      <c15:dlblFieldTableCache>
                        <c:ptCount val="1"/>
                      </c15:dlblFieldTableCache>
                    </c15:dlblFTEntry>
                  </c15:dlblFieldTable>
                  <c15:showDataLabelsRange val="0"/>
                </c:ext>
                <c:ext xmlns:c16="http://schemas.microsoft.com/office/drawing/2014/chart" uri="{C3380CC4-5D6E-409C-BE32-E72D297353CC}">
                  <c16:uniqueId val="{0000001B-635E-4B49-9927-E3C85D46339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{F0CA1503-30BB-4299-9C8F-99DEE8286D02}</c15:txfldGUID>
                      <c15:f>Diagramm!$K$51</c15:f>
                      <c15:dlblFieldTableCache>
                        <c:ptCount val="1"/>
                      </c15:dlblFieldTableCache>
                    </c15:dlblFTEntry>
                  </c15:dlblFieldTable>
                  <c15:showDataLabelsRange val="0"/>
                </c:ext>
                <c:ext xmlns:c16="http://schemas.microsoft.com/office/drawing/2014/chart" uri="{C3380CC4-5D6E-409C-BE32-E72D297353CC}">
                  <c16:uniqueId val="{0000001C-635E-4B49-9927-E3C85D46339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{4D010CD6-BDC2-49DD-9F8A-9669802AA417}</c15:txfldGUID>
                      <c15:f>Diagramm!$K$52</c15:f>
                      <c15:dlblFieldTableCache>
                        <c:ptCount val="1"/>
                      </c15:dlblFieldTableCache>
                    </c15:dlblFTEntry>
                  </c15:dlblFieldTable>
                  <c15:showDataLabelsRange val="0"/>
                </c:ext>
                <c:ext xmlns:c16="http://schemas.microsoft.com/office/drawing/2014/chart" uri="{C3380CC4-5D6E-409C-BE32-E72D297353CC}">
                  <c16:uniqueId val="{0000001D-635E-4B49-9927-E3C85D46339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{8D132005-AEDD-49BF-A637-43D8ED13AC02}</c15:txfldGUID>
                      <c15:f>Diagramm!$K$53</c15:f>
                      <c15:dlblFieldTableCache>
                        <c:ptCount val="1"/>
                      </c15:dlblFieldTableCache>
                    </c15:dlblFTEntry>
                  </c15:dlblFieldTable>
                  <c15:showDataLabelsRange val="0"/>
                </c:ext>
                <c:ext xmlns:c16="http://schemas.microsoft.com/office/drawing/2014/chart" uri="{C3380CC4-5D6E-409C-BE32-E72D297353CC}">
                  <c16:uniqueId val="{0000001E-635E-4B49-9927-E3C85D46339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{D03210D4-E068-4363-B260-65A2F5EC927A}</c15:txfldGUID>
                      <c15:f>Diagramm!$K$54</c15:f>
                      <c15:dlblFieldTableCache>
                        <c:ptCount val="1"/>
                      </c15:dlblFieldTableCache>
                    </c15:dlblFTEntry>
                  </c15:dlblFieldTable>
                  <c15:showDataLabelsRange val="0"/>
                </c:ext>
                <c:ext xmlns:c16="http://schemas.microsoft.com/office/drawing/2014/chart" uri="{C3380CC4-5D6E-409C-BE32-E72D297353CC}">
                  <c16:uniqueId val="{0000001F-635E-4B49-9927-E3C85D46339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{14692E34-98E0-454D-B271-D94FD9E47CE7}</c15:txfldGUID>
                      <c15:f>Diagramm!$K$55</c15:f>
                      <c15:dlblFieldTableCache>
                        <c:ptCount val="1"/>
                      </c15:dlblFieldTableCache>
                    </c15:dlblFTEntry>
                  </c15:dlblFieldTable>
                  <c15:showDataLabelsRange val="0"/>
                </c:ext>
                <c:ext xmlns:c16="http://schemas.microsoft.com/office/drawing/2014/chart" uri="{C3380CC4-5D6E-409C-BE32-E72D297353CC}">
                  <c16:uniqueId val="{00000020-635E-4B49-9927-E3C85D46339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{9B759D6F-AC70-4030-969F-4F5B0677A8BB}</c15:txfldGUID>
                      <c15:f>Diagramm!$K$56</c15:f>
                      <c15:dlblFieldTableCache>
                        <c:ptCount val="1"/>
                      </c15:dlblFieldTableCache>
                    </c15:dlblFTEntry>
                  </c15:dlblFieldTable>
                  <c15:showDataLabelsRange val="0"/>
                </c:ext>
                <c:ext xmlns:c16="http://schemas.microsoft.com/office/drawing/2014/chart" uri="{C3380CC4-5D6E-409C-BE32-E72D297353CC}">
                  <c16:uniqueId val="{00000021-635E-4B49-9927-E3C85D46339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{53E71BA6-D362-4BD2-8C70-1F928D1DB43E}</c15:txfldGUID>
                      <c15:f>Diagramm!$K$57</c15:f>
                      <c15:dlblFieldTableCache>
                        <c:ptCount val="1"/>
                      </c15:dlblFieldTableCache>
                    </c15:dlblFTEntry>
                  </c15:dlblFieldTable>
                  <c15:showDataLabelsRange val="0"/>
                </c:ext>
                <c:ext xmlns:c16="http://schemas.microsoft.com/office/drawing/2014/chart" uri="{C3380CC4-5D6E-409C-BE32-E72D297353CC}">
                  <c16:uniqueId val="{00000022-635E-4B49-9927-E3C85D46339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{65E87B14-43A1-4920-BF7C-355D14C601E0}</c15:txfldGUID>
                      <c15:f>Diagramm!$K$58</c15:f>
                      <c15:dlblFieldTableCache>
                        <c:ptCount val="1"/>
                      </c15:dlblFieldTableCache>
                    </c15:dlblFTEntry>
                  </c15:dlblFieldTable>
                  <c15:showDataLabelsRange val="0"/>
                </c:ext>
                <c:ext xmlns:c16="http://schemas.microsoft.com/office/drawing/2014/chart" uri="{C3380CC4-5D6E-409C-BE32-E72D297353CC}">
                  <c16:uniqueId val="{00000023-635E-4B49-9927-E3C85D46339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{594D3240-B5B7-4CA7-9723-B1D6E4E6E96A}</c15:txfldGUID>
                      <c15:f>Diagramm!$K$59</c15:f>
                      <c15:dlblFieldTableCache>
                        <c:ptCount val="1"/>
                      </c15:dlblFieldTableCache>
                    </c15:dlblFTEntry>
                  </c15:dlblFieldTable>
                  <c15:showDataLabelsRange val="0"/>
                </c:ext>
                <c:ext xmlns:c16="http://schemas.microsoft.com/office/drawing/2014/chart" uri="{C3380CC4-5D6E-409C-BE32-E72D297353CC}">
                  <c16:uniqueId val="{00000024-635E-4B49-9927-E3C85D46339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{A2E68A02-4AB9-44C5-96E0-1E7F2CD7BA10}</c15:txfldGUID>
                      <c15:f>Diagramm!$K$60</c15:f>
                      <c15:dlblFieldTableCache>
                        <c:ptCount val="1"/>
                      </c15:dlblFieldTableCache>
                    </c15:dlblFTEntry>
                  </c15:dlblFieldTable>
                  <c15:showDataLabelsRange val="0"/>
                </c:ext>
                <c:ext xmlns:c16="http://schemas.microsoft.com/office/drawing/2014/chart" uri="{C3380CC4-5D6E-409C-BE32-E72D297353CC}">
                  <c16:uniqueId val="{00000025-635E-4B49-9927-E3C85D46339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{0894CF38-72F6-475C-A021-8220E739290B}</c15:txfldGUID>
                      <c15:f>Diagramm!$K$61</c15:f>
                      <c15:dlblFieldTableCache>
                        <c:ptCount val="1"/>
                      </c15:dlblFieldTableCache>
                    </c15:dlblFTEntry>
                  </c15:dlblFieldTable>
                  <c15:showDataLabelsRange val="0"/>
                </c:ext>
                <c:ext xmlns:c16="http://schemas.microsoft.com/office/drawing/2014/chart" uri="{C3380CC4-5D6E-409C-BE32-E72D297353CC}">
                  <c16:uniqueId val="{00000026-635E-4B49-9927-E3C85D46339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{F2F1C0CC-7E38-4FAE-B84E-EB33FDDB000C}</c15:txfldGUID>
                      <c15:f>Diagramm!$K$62</c15:f>
                      <c15:dlblFieldTableCache>
                        <c:ptCount val="1"/>
                      </c15:dlblFieldTableCache>
                    </c15:dlblFTEntry>
                  </c15:dlblFieldTable>
                  <c15:showDataLabelsRange val="0"/>
                </c:ext>
                <c:ext xmlns:c16="http://schemas.microsoft.com/office/drawing/2014/chart" uri="{C3380CC4-5D6E-409C-BE32-E72D297353CC}">
                  <c16:uniqueId val="{00000027-635E-4B49-9927-E3C85D46339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{2C5FB9E4-10FC-4569-B198-3A68E6E8A22E}</c15:txfldGUID>
                      <c15:f>Diagramm!$K$63</c15:f>
                      <c15:dlblFieldTableCache>
                        <c:ptCount val="1"/>
                      </c15:dlblFieldTableCache>
                    </c15:dlblFTEntry>
                  </c15:dlblFieldTable>
                  <c15:showDataLabelsRange val="0"/>
                </c:ext>
                <c:ext xmlns:c16="http://schemas.microsoft.com/office/drawing/2014/chart" uri="{C3380CC4-5D6E-409C-BE32-E72D297353CC}">
                  <c16:uniqueId val="{00000028-635E-4B49-9927-E3C85D46339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{2F346DE1-681F-44BC-9AD0-8791F2EDDA51}</c15:txfldGUID>
                      <c15:f>Diagramm!$K$64</c15:f>
                      <c15:dlblFieldTableCache>
                        <c:ptCount val="1"/>
                      </c15:dlblFieldTableCache>
                    </c15:dlblFTEntry>
                  </c15:dlblFieldTable>
                  <c15:showDataLabelsRange val="0"/>
                </c:ext>
                <c:ext xmlns:c16="http://schemas.microsoft.com/office/drawing/2014/chart" uri="{C3380CC4-5D6E-409C-BE32-E72D297353CC}">
                  <c16:uniqueId val="{00000029-635E-4B49-9927-E3C85D46339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{9A67354D-5973-4415-A171-57D2EE08607C}</c15:txfldGUID>
                      <c15:f>Diagramm!$K$65</c15:f>
                      <c15:dlblFieldTableCache>
                        <c:ptCount val="1"/>
                      </c15:dlblFieldTableCache>
                    </c15:dlblFTEntry>
                  </c15:dlblFieldTable>
                  <c15:showDataLabelsRange val="0"/>
                </c:ext>
                <c:ext xmlns:c16="http://schemas.microsoft.com/office/drawing/2014/chart" uri="{C3380CC4-5D6E-409C-BE32-E72D297353CC}">
                  <c16:uniqueId val="{0000002A-635E-4B49-9927-E3C85D46339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{1AB80AE3-EA67-4B90-AD1F-8DCA64123807}</c15:txfldGUID>
                      <c15:f>Diagramm!$K$66</c15:f>
                      <c15:dlblFieldTableCache>
                        <c:ptCount val="1"/>
                      </c15:dlblFieldTableCache>
                    </c15:dlblFTEntry>
                  </c15:dlblFieldTable>
                  <c15:showDataLabelsRange val="0"/>
                </c:ext>
                <c:ext xmlns:c16="http://schemas.microsoft.com/office/drawing/2014/chart" uri="{C3380CC4-5D6E-409C-BE32-E72D297353CC}">
                  <c16:uniqueId val="{0000002B-635E-4B49-9927-E3C85D46339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{DA0A9CE9-199C-4840-A464-B1B43C733C18}</c15:txfldGUID>
                      <c15:f>Diagramm!$K$67</c15:f>
                      <c15:dlblFieldTableCache>
                        <c:ptCount val="1"/>
                      </c15:dlblFieldTableCache>
                    </c15:dlblFTEntry>
                  </c15:dlblFieldTable>
                  <c15:showDataLabelsRange val="0"/>
                </c:ext>
                <c:ext xmlns:c16="http://schemas.microsoft.com/office/drawing/2014/chart" uri="{C3380CC4-5D6E-409C-BE32-E72D297353CC}">
                  <c16:uniqueId val="{0000002C-635E-4B49-9927-E3C85D4633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35E-4B49-9927-E3C85D46339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{FC50F2CB-962D-4205-AD25-6156B7B48CC3}</c15:txfldGUID>
                      <c15:f>Diagramm!$J$46</c15:f>
                      <c15:dlblFieldTableCache>
                        <c:ptCount val="1"/>
                      </c15:dlblFieldTableCache>
                    </c15:dlblFTEntry>
                  </c15:dlblFieldTable>
                  <c15:showDataLabelsRange val="0"/>
                </c:ext>
                <c:ext xmlns:c16="http://schemas.microsoft.com/office/drawing/2014/chart" uri="{C3380CC4-5D6E-409C-BE32-E72D297353CC}">
                  <c16:uniqueId val="{0000002E-635E-4B49-9927-E3C85D46339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{36F0A33C-FAED-4212-AB4F-8E5636DA3A24}</c15:txfldGUID>
                      <c15:f>Diagramm!$J$47</c15:f>
                      <c15:dlblFieldTableCache>
                        <c:ptCount val="1"/>
                      </c15:dlblFieldTableCache>
                    </c15:dlblFTEntry>
                  </c15:dlblFieldTable>
                  <c15:showDataLabelsRange val="0"/>
                </c:ext>
                <c:ext xmlns:c16="http://schemas.microsoft.com/office/drawing/2014/chart" uri="{C3380CC4-5D6E-409C-BE32-E72D297353CC}">
                  <c16:uniqueId val="{0000002F-635E-4B49-9927-E3C85D46339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{9A71A16C-343B-46ED-AC10-0477050DDD57}</c15:txfldGUID>
                      <c15:f>Diagramm!$J$48</c15:f>
                      <c15:dlblFieldTableCache>
                        <c:ptCount val="1"/>
                      </c15:dlblFieldTableCache>
                    </c15:dlblFTEntry>
                  </c15:dlblFieldTable>
                  <c15:showDataLabelsRange val="0"/>
                </c:ext>
                <c:ext xmlns:c16="http://schemas.microsoft.com/office/drawing/2014/chart" uri="{C3380CC4-5D6E-409C-BE32-E72D297353CC}">
                  <c16:uniqueId val="{00000030-635E-4B49-9927-E3C85D46339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{0B55A306-3F3C-4022-9AE8-F8A1D7996659}</c15:txfldGUID>
                      <c15:f>Diagramm!$J$49</c15:f>
                      <c15:dlblFieldTableCache>
                        <c:ptCount val="1"/>
                      </c15:dlblFieldTableCache>
                    </c15:dlblFTEntry>
                  </c15:dlblFieldTable>
                  <c15:showDataLabelsRange val="0"/>
                </c:ext>
                <c:ext xmlns:c16="http://schemas.microsoft.com/office/drawing/2014/chart" uri="{C3380CC4-5D6E-409C-BE32-E72D297353CC}">
                  <c16:uniqueId val="{00000031-635E-4B49-9927-E3C85D46339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{01F66865-0470-420D-B624-21A65286EAE8}</c15:txfldGUID>
                      <c15:f>Diagramm!$J$50</c15:f>
                      <c15:dlblFieldTableCache>
                        <c:ptCount val="1"/>
                      </c15:dlblFieldTableCache>
                    </c15:dlblFTEntry>
                  </c15:dlblFieldTable>
                  <c15:showDataLabelsRange val="0"/>
                </c:ext>
                <c:ext xmlns:c16="http://schemas.microsoft.com/office/drawing/2014/chart" uri="{C3380CC4-5D6E-409C-BE32-E72D297353CC}">
                  <c16:uniqueId val="{00000032-635E-4B49-9927-E3C85D46339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{82A48AAD-6C2F-4920-A749-FE6FF882A080}</c15:txfldGUID>
                      <c15:f>Diagramm!$J$51</c15:f>
                      <c15:dlblFieldTableCache>
                        <c:ptCount val="1"/>
                      </c15:dlblFieldTableCache>
                    </c15:dlblFTEntry>
                  </c15:dlblFieldTable>
                  <c15:showDataLabelsRange val="0"/>
                </c:ext>
                <c:ext xmlns:c16="http://schemas.microsoft.com/office/drawing/2014/chart" uri="{C3380CC4-5D6E-409C-BE32-E72D297353CC}">
                  <c16:uniqueId val="{00000033-635E-4B49-9927-E3C85D46339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{735F4FBF-6F82-4D51-93C4-640920A37835}</c15:txfldGUID>
                      <c15:f>Diagramm!$J$52</c15:f>
                      <c15:dlblFieldTableCache>
                        <c:ptCount val="1"/>
                      </c15:dlblFieldTableCache>
                    </c15:dlblFTEntry>
                  </c15:dlblFieldTable>
                  <c15:showDataLabelsRange val="0"/>
                </c:ext>
                <c:ext xmlns:c16="http://schemas.microsoft.com/office/drawing/2014/chart" uri="{C3380CC4-5D6E-409C-BE32-E72D297353CC}">
                  <c16:uniqueId val="{00000034-635E-4B49-9927-E3C85D46339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{D71D6E9F-EEB1-4692-AAFF-8DCC6C37D2D0}</c15:txfldGUID>
                      <c15:f>Diagramm!$J$53</c15:f>
                      <c15:dlblFieldTableCache>
                        <c:ptCount val="1"/>
                      </c15:dlblFieldTableCache>
                    </c15:dlblFTEntry>
                  </c15:dlblFieldTable>
                  <c15:showDataLabelsRange val="0"/>
                </c:ext>
                <c:ext xmlns:c16="http://schemas.microsoft.com/office/drawing/2014/chart" uri="{C3380CC4-5D6E-409C-BE32-E72D297353CC}">
                  <c16:uniqueId val="{00000035-635E-4B49-9927-E3C85D46339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{F49762F3-09F8-49F5-BF73-E39A17996498}</c15:txfldGUID>
                      <c15:f>Diagramm!$J$54</c15:f>
                      <c15:dlblFieldTableCache>
                        <c:ptCount val="1"/>
                      </c15:dlblFieldTableCache>
                    </c15:dlblFTEntry>
                  </c15:dlblFieldTable>
                  <c15:showDataLabelsRange val="0"/>
                </c:ext>
                <c:ext xmlns:c16="http://schemas.microsoft.com/office/drawing/2014/chart" uri="{C3380CC4-5D6E-409C-BE32-E72D297353CC}">
                  <c16:uniqueId val="{00000036-635E-4B49-9927-E3C85D46339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{B96380FC-48FE-4E90-83B0-0F76660D7740}</c15:txfldGUID>
                      <c15:f>Diagramm!$J$55</c15:f>
                      <c15:dlblFieldTableCache>
                        <c:ptCount val="1"/>
                      </c15:dlblFieldTableCache>
                    </c15:dlblFTEntry>
                  </c15:dlblFieldTable>
                  <c15:showDataLabelsRange val="0"/>
                </c:ext>
                <c:ext xmlns:c16="http://schemas.microsoft.com/office/drawing/2014/chart" uri="{C3380CC4-5D6E-409C-BE32-E72D297353CC}">
                  <c16:uniqueId val="{00000037-635E-4B49-9927-E3C85D46339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{F9071F18-D1EF-4224-BD80-4B50B5E4AC90}</c15:txfldGUID>
                      <c15:f>Diagramm!$J$56</c15:f>
                      <c15:dlblFieldTableCache>
                        <c:ptCount val="1"/>
                      </c15:dlblFieldTableCache>
                    </c15:dlblFTEntry>
                  </c15:dlblFieldTable>
                  <c15:showDataLabelsRange val="0"/>
                </c:ext>
                <c:ext xmlns:c16="http://schemas.microsoft.com/office/drawing/2014/chart" uri="{C3380CC4-5D6E-409C-BE32-E72D297353CC}">
                  <c16:uniqueId val="{00000038-635E-4B49-9927-E3C85D46339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{BD22EB14-9632-4C0D-94B8-7653D1E8C560}</c15:txfldGUID>
                      <c15:f>Diagramm!$J$57</c15:f>
                      <c15:dlblFieldTableCache>
                        <c:ptCount val="1"/>
                      </c15:dlblFieldTableCache>
                    </c15:dlblFTEntry>
                  </c15:dlblFieldTable>
                  <c15:showDataLabelsRange val="0"/>
                </c:ext>
                <c:ext xmlns:c16="http://schemas.microsoft.com/office/drawing/2014/chart" uri="{C3380CC4-5D6E-409C-BE32-E72D297353CC}">
                  <c16:uniqueId val="{00000039-635E-4B49-9927-E3C85D46339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{9EC93E2E-D03A-4BFD-8E83-EDF939E30743}</c15:txfldGUID>
                      <c15:f>Diagramm!$J$58</c15:f>
                      <c15:dlblFieldTableCache>
                        <c:ptCount val="1"/>
                      </c15:dlblFieldTableCache>
                    </c15:dlblFTEntry>
                  </c15:dlblFieldTable>
                  <c15:showDataLabelsRange val="0"/>
                </c:ext>
                <c:ext xmlns:c16="http://schemas.microsoft.com/office/drawing/2014/chart" uri="{C3380CC4-5D6E-409C-BE32-E72D297353CC}">
                  <c16:uniqueId val="{0000003A-635E-4B49-9927-E3C85D46339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{0082C766-A410-43E5-AC3C-724FACAAC133}</c15:txfldGUID>
                      <c15:f>Diagramm!$J$59</c15:f>
                      <c15:dlblFieldTableCache>
                        <c:ptCount val="1"/>
                      </c15:dlblFieldTableCache>
                    </c15:dlblFTEntry>
                  </c15:dlblFieldTable>
                  <c15:showDataLabelsRange val="0"/>
                </c:ext>
                <c:ext xmlns:c16="http://schemas.microsoft.com/office/drawing/2014/chart" uri="{C3380CC4-5D6E-409C-BE32-E72D297353CC}">
                  <c16:uniqueId val="{0000003B-635E-4B49-9927-E3C85D46339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{1EBD7B06-BBCA-41F3-A4AF-ECCBAC263B37}</c15:txfldGUID>
                      <c15:f>Diagramm!$J$60</c15:f>
                      <c15:dlblFieldTableCache>
                        <c:ptCount val="1"/>
                      </c15:dlblFieldTableCache>
                    </c15:dlblFTEntry>
                  </c15:dlblFieldTable>
                  <c15:showDataLabelsRange val="0"/>
                </c:ext>
                <c:ext xmlns:c16="http://schemas.microsoft.com/office/drawing/2014/chart" uri="{C3380CC4-5D6E-409C-BE32-E72D297353CC}">
                  <c16:uniqueId val="{0000003C-635E-4B49-9927-E3C85D46339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{5B475023-4275-4AD0-9016-7FEA738C05AF}</c15:txfldGUID>
                      <c15:f>Diagramm!$J$61</c15:f>
                      <c15:dlblFieldTableCache>
                        <c:ptCount val="1"/>
                      </c15:dlblFieldTableCache>
                    </c15:dlblFTEntry>
                  </c15:dlblFieldTable>
                  <c15:showDataLabelsRange val="0"/>
                </c:ext>
                <c:ext xmlns:c16="http://schemas.microsoft.com/office/drawing/2014/chart" uri="{C3380CC4-5D6E-409C-BE32-E72D297353CC}">
                  <c16:uniqueId val="{0000003D-635E-4B49-9927-E3C85D46339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{7E19FD65-B6D1-4D9A-8CBD-742257877EED}</c15:txfldGUID>
                      <c15:f>Diagramm!$J$62</c15:f>
                      <c15:dlblFieldTableCache>
                        <c:ptCount val="1"/>
                      </c15:dlblFieldTableCache>
                    </c15:dlblFTEntry>
                  </c15:dlblFieldTable>
                  <c15:showDataLabelsRange val="0"/>
                </c:ext>
                <c:ext xmlns:c16="http://schemas.microsoft.com/office/drawing/2014/chart" uri="{C3380CC4-5D6E-409C-BE32-E72D297353CC}">
                  <c16:uniqueId val="{0000003E-635E-4B49-9927-E3C85D46339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{2F294502-0620-4E0F-A90F-94D5C3FC856D}</c15:txfldGUID>
                      <c15:f>Diagramm!$J$63</c15:f>
                      <c15:dlblFieldTableCache>
                        <c:ptCount val="1"/>
                      </c15:dlblFieldTableCache>
                    </c15:dlblFTEntry>
                  </c15:dlblFieldTable>
                  <c15:showDataLabelsRange val="0"/>
                </c:ext>
                <c:ext xmlns:c16="http://schemas.microsoft.com/office/drawing/2014/chart" uri="{C3380CC4-5D6E-409C-BE32-E72D297353CC}">
                  <c16:uniqueId val="{0000003F-635E-4B49-9927-E3C85D46339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{535D957A-593E-45B5-9243-D825BA1EE58E}</c15:txfldGUID>
                      <c15:f>Diagramm!$J$64</c15:f>
                      <c15:dlblFieldTableCache>
                        <c:ptCount val="1"/>
                      </c15:dlblFieldTableCache>
                    </c15:dlblFTEntry>
                  </c15:dlblFieldTable>
                  <c15:showDataLabelsRange val="0"/>
                </c:ext>
                <c:ext xmlns:c16="http://schemas.microsoft.com/office/drawing/2014/chart" uri="{C3380CC4-5D6E-409C-BE32-E72D297353CC}">
                  <c16:uniqueId val="{00000040-635E-4B49-9927-E3C85D46339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{F7D137C4-22BA-4E18-AF86-938618164DCB}</c15:txfldGUID>
                      <c15:f>Diagramm!$J$65</c15:f>
                      <c15:dlblFieldTableCache>
                        <c:ptCount val="1"/>
                      </c15:dlblFieldTableCache>
                    </c15:dlblFTEntry>
                  </c15:dlblFieldTable>
                  <c15:showDataLabelsRange val="0"/>
                </c:ext>
                <c:ext xmlns:c16="http://schemas.microsoft.com/office/drawing/2014/chart" uri="{C3380CC4-5D6E-409C-BE32-E72D297353CC}">
                  <c16:uniqueId val="{00000041-635E-4B49-9927-E3C85D46339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{166ABCEC-A4E7-40A8-826D-842198FC8C42}</c15:txfldGUID>
                      <c15:f>Diagramm!$J$66</c15:f>
                      <c15:dlblFieldTableCache>
                        <c:ptCount val="1"/>
                      </c15:dlblFieldTableCache>
                    </c15:dlblFTEntry>
                  </c15:dlblFieldTable>
                  <c15:showDataLabelsRange val="0"/>
                </c:ext>
                <c:ext xmlns:c16="http://schemas.microsoft.com/office/drawing/2014/chart" uri="{C3380CC4-5D6E-409C-BE32-E72D297353CC}">
                  <c16:uniqueId val="{00000042-635E-4B49-9927-E3C85D46339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{C253D24F-0B1B-4E28-A5CA-69354166470D}</c15:txfldGUID>
                      <c15:f>Diagramm!$J$67</c15:f>
                      <c15:dlblFieldTableCache>
                        <c:ptCount val="1"/>
                      </c15:dlblFieldTableCache>
                    </c15:dlblFTEntry>
                  </c15:dlblFieldTable>
                  <c15:showDataLabelsRange val="0"/>
                </c:ext>
                <c:ext xmlns:c16="http://schemas.microsoft.com/office/drawing/2014/chart" uri="{C3380CC4-5D6E-409C-BE32-E72D297353CC}">
                  <c16:uniqueId val="{00000043-635E-4B49-9927-E3C85D4633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35E-4B49-9927-E3C85D46339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F9-447D-B8E2-83A88FF9F0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F9-447D-B8E2-83A88FF9F0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F9-447D-B8E2-83A88FF9F0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F9-447D-B8E2-83A88FF9F0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F9-447D-B8E2-83A88FF9F0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F9-447D-B8E2-83A88FF9F0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F9-447D-B8E2-83A88FF9F0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F9-447D-B8E2-83A88FF9F0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F9-447D-B8E2-83A88FF9F0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F9-447D-B8E2-83A88FF9F0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F9-447D-B8E2-83A88FF9F0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F9-447D-B8E2-83A88FF9F0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F9-447D-B8E2-83A88FF9F0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F9-447D-B8E2-83A88FF9F0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F9-447D-B8E2-83A88FF9F0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F9-447D-B8E2-83A88FF9F0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3F9-447D-B8E2-83A88FF9F0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F9-447D-B8E2-83A88FF9F0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F9-447D-B8E2-83A88FF9F0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F9-447D-B8E2-83A88FF9F0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3F9-447D-B8E2-83A88FF9F0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F9-447D-B8E2-83A88FF9F0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F9-447D-B8E2-83A88FF9F07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F9-447D-B8E2-83A88FF9F0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3F9-447D-B8E2-83A88FF9F0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F9-447D-B8E2-83A88FF9F0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3F9-447D-B8E2-83A88FF9F0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3F9-447D-B8E2-83A88FF9F0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3F9-447D-B8E2-83A88FF9F0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3F9-447D-B8E2-83A88FF9F0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3F9-447D-B8E2-83A88FF9F0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3F9-447D-B8E2-83A88FF9F0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3F9-447D-B8E2-83A88FF9F0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3F9-447D-B8E2-83A88FF9F0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3F9-447D-B8E2-83A88FF9F0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3F9-447D-B8E2-83A88FF9F0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3F9-447D-B8E2-83A88FF9F0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3F9-447D-B8E2-83A88FF9F0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3F9-447D-B8E2-83A88FF9F0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3F9-447D-B8E2-83A88FF9F0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3F9-447D-B8E2-83A88FF9F0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3F9-447D-B8E2-83A88FF9F0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3F9-447D-B8E2-83A88FF9F0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3F9-447D-B8E2-83A88FF9F0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3F9-447D-B8E2-83A88FF9F07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F9-447D-B8E2-83A88FF9F07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3F9-447D-B8E2-83A88FF9F0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3F9-447D-B8E2-83A88FF9F0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3F9-447D-B8E2-83A88FF9F0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3F9-447D-B8E2-83A88FF9F0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3F9-447D-B8E2-83A88FF9F0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3F9-447D-B8E2-83A88FF9F0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3F9-447D-B8E2-83A88FF9F0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3F9-447D-B8E2-83A88FF9F0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3F9-447D-B8E2-83A88FF9F0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3F9-447D-B8E2-83A88FF9F0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3F9-447D-B8E2-83A88FF9F0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3F9-447D-B8E2-83A88FF9F0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3F9-447D-B8E2-83A88FF9F0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3F9-447D-B8E2-83A88FF9F0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3F9-447D-B8E2-83A88FF9F0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3F9-447D-B8E2-83A88FF9F0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3F9-447D-B8E2-83A88FF9F0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3F9-447D-B8E2-83A88FF9F0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3F9-447D-B8E2-83A88FF9F0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3F9-447D-B8E2-83A88FF9F0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3F9-447D-B8E2-83A88FF9F0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3F9-447D-B8E2-83A88FF9F0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F9-447D-B8E2-83A88FF9F07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100.09460336327085</c:v>
                </c:pt>
                <c:pt idx="2">
                  <c:v>101.90480233354964</c:v>
                </c:pt>
                <c:pt idx="3">
                  <c:v>101.05882995045452</c:v>
                </c:pt>
                <c:pt idx="4">
                  <c:v>101.90237660628627</c:v>
                </c:pt>
                <c:pt idx="5">
                  <c:v>102.55671653557631</c:v>
                </c:pt>
                <c:pt idx="6">
                  <c:v>105.80476534120886</c:v>
                </c:pt>
                <c:pt idx="7">
                  <c:v>104.94605788998115</c:v>
                </c:pt>
                <c:pt idx="8">
                  <c:v>105.7319935233082</c:v>
                </c:pt>
                <c:pt idx="9">
                  <c:v>106.78718488286769</c:v>
                </c:pt>
                <c:pt idx="10">
                  <c:v>109.31782485036294</c:v>
                </c:pt>
                <c:pt idx="11">
                  <c:v>108.61497037580578</c:v>
                </c:pt>
                <c:pt idx="12">
                  <c:v>109.02552471512865</c:v>
                </c:pt>
                <c:pt idx="13">
                  <c:v>109.53492744043322</c:v>
                </c:pt>
                <c:pt idx="14">
                  <c:v>111.46277418298473</c:v>
                </c:pt>
                <c:pt idx="15">
                  <c:v>110.49127041401101</c:v>
                </c:pt>
                <c:pt idx="16">
                  <c:v>110.90182475333386</c:v>
                </c:pt>
                <c:pt idx="17">
                  <c:v>111.43609118308784</c:v>
                </c:pt>
                <c:pt idx="18">
                  <c:v>113.58589197023632</c:v>
                </c:pt>
                <c:pt idx="19">
                  <c:v>112.87818604115247</c:v>
                </c:pt>
                <c:pt idx="20">
                  <c:v>112.76660258703812</c:v>
                </c:pt>
                <c:pt idx="21">
                  <c:v>112.62651683757936</c:v>
                </c:pt>
                <c:pt idx="22">
                  <c:v>114.80663921551981</c:v>
                </c:pt>
                <c:pt idx="23">
                  <c:v>113.82846469657184</c:v>
                </c:pt>
                <c:pt idx="24">
                  <c:v>113.92973880981691</c:v>
                </c:pt>
              </c:numCache>
            </c:numRef>
          </c:val>
          <c:smooth val="0"/>
          <c:extLst>
            <c:ext xmlns:c16="http://schemas.microsoft.com/office/drawing/2014/chart" uri="{C3380CC4-5D6E-409C-BE32-E72D297353CC}">
              <c16:uniqueId val="{00000000-2255-4FE9-9096-5FEC45420B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102.73500344748334</c:v>
                </c:pt>
                <c:pt idx="2">
                  <c:v>105.63088945070098</c:v>
                </c:pt>
                <c:pt idx="3">
                  <c:v>105.34934497816595</c:v>
                </c:pt>
                <c:pt idx="4">
                  <c:v>103.76350264307055</c:v>
                </c:pt>
                <c:pt idx="5">
                  <c:v>106.51574350723972</c:v>
                </c:pt>
                <c:pt idx="6">
                  <c:v>110.56079062284532</c:v>
                </c:pt>
                <c:pt idx="7">
                  <c:v>109.92300620547</c:v>
                </c:pt>
                <c:pt idx="8">
                  <c:v>108.88301539875891</c:v>
                </c:pt>
                <c:pt idx="9">
                  <c:v>111.67547690186164</c:v>
                </c:pt>
                <c:pt idx="10">
                  <c:v>115.49069179498966</c:v>
                </c:pt>
                <c:pt idx="11">
                  <c:v>114.84716157205239</c:v>
                </c:pt>
                <c:pt idx="12">
                  <c:v>114.82417834980465</c:v>
                </c:pt>
                <c:pt idx="13">
                  <c:v>116.80073546311193</c:v>
                </c:pt>
                <c:pt idx="14">
                  <c:v>120.87451160652722</c:v>
                </c:pt>
                <c:pt idx="15">
                  <c:v>117.97862560330958</c:v>
                </c:pt>
                <c:pt idx="16">
                  <c:v>118.38657779820731</c:v>
                </c:pt>
                <c:pt idx="17">
                  <c:v>121.33417605148242</c:v>
                </c:pt>
                <c:pt idx="18">
                  <c:v>125.20110319466788</c:v>
                </c:pt>
                <c:pt idx="19">
                  <c:v>124.60353941622616</c:v>
                </c:pt>
                <c:pt idx="20">
                  <c:v>122.40289588600322</c:v>
                </c:pt>
                <c:pt idx="21">
                  <c:v>125.38496897264997</c:v>
                </c:pt>
                <c:pt idx="22">
                  <c:v>128.64284072626981</c:v>
                </c:pt>
                <c:pt idx="23">
                  <c:v>127.86141116984602</c:v>
                </c:pt>
                <c:pt idx="24">
                  <c:v>123.05217191450242</c:v>
                </c:pt>
              </c:numCache>
            </c:numRef>
          </c:val>
          <c:smooth val="0"/>
          <c:extLst>
            <c:ext xmlns:c16="http://schemas.microsoft.com/office/drawing/2014/chart" uri="{C3380CC4-5D6E-409C-BE32-E72D297353CC}">
              <c16:uniqueId val="{00000001-2255-4FE9-9096-5FEC45420B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102.92692020879942</c:v>
                </c:pt>
                <c:pt idx="2">
                  <c:v>101.32985334327616</c:v>
                </c:pt>
                <c:pt idx="3">
                  <c:v>101.01603281133482</c:v>
                </c:pt>
                <c:pt idx="4">
                  <c:v>98.101541138453882</c:v>
                </c:pt>
                <c:pt idx="5">
                  <c:v>99.490430027342782</c:v>
                </c:pt>
                <c:pt idx="6">
                  <c:v>98.390504598558294</c:v>
                </c:pt>
                <c:pt idx="7">
                  <c:v>98.552075565498384</c:v>
                </c:pt>
                <c:pt idx="8">
                  <c:v>97.591971165796664</c:v>
                </c:pt>
                <c:pt idx="9">
                  <c:v>99.465572955505849</c:v>
                </c:pt>
                <c:pt idx="10">
                  <c:v>97.26882923191647</c:v>
                </c:pt>
                <c:pt idx="11">
                  <c:v>97.163186676609499</c:v>
                </c:pt>
                <c:pt idx="12">
                  <c:v>96.572831220482229</c:v>
                </c:pt>
                <c:pt idx="13">
                  <c:v>97.868506089982603</c:v>
                </c:pt>
                <c:pt idx="14">
                  <c:v>96.644295302013433</c:v>
                </c:pt>
                <c:pt idx="15">
                  <c:v>95.556798409147405</c:v>
                </c:pt>
                <c:pt idx="16">
                  <c:v>94.786229182202348</c:v>
                </c:pt>
                <c:pt idx="17">
                  <c:v>96.908401690280883</c:v>
                </c:pt>
                <c:pt idx="18">
                  <c:v>94.341909023117083</c:v>
                </c:pt>
                <c:pt idx="19">
                  <c:v>93.397340293313448</c:v>
                </c:pt>
                <c:pt idx="20">
                  <c:v>92.785234899328856</c:v>
                </c:pt>
                <c:pt idx="21">
                  <c:v>94.248695003728557</c:v>
                </c:pt>
                <c:pt idx="22">
                  <c:v>91.632488192890875</c:v>
                </c:pt>
                <c:pt idx="23">
                  <c:v>90.700347999005714</c:v>
                </c:pt>
                <c:pt idx="24">
                  <c:v>87.077429778772057</c:v>
                </c:pt>
              </c:numCache>
            </c:numRef>
          </c:val>
          <c:smooth val="0"/>
          <c:extLst>
            <c:ext xmlns:c16="http://schemas.microsoft.com/office/drawing/2014/chart" uri="{C3380CC4-5D6E-409C-BE32-E72D297353CC}">
              <c16:uniqueId val="{00000002-2255-4FE9-9096-5FEC45420B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255-4FE9-9096-5FEC45420BA6}"/>
                </c:ext>
              </c:extLst>
            </c:dLbl>
            <c:dLbl>
              <c:idx val="1"/>
              <c:delete val="1"/>
              <c:extLst>
                <c:ext xmlns:c15="http://schemas.microsoft.com/office/drawing/2012/chart" uri="{CE6537A1-D6FC-4f65-9D91-7224C49458BB}"/>
                <c:ext xmlns:c16="http://schemas.microsoft.com/office/drawing/2014/chart" uri="{C3380CC4-5D6E-409C-BE32-E72D297353CC}">
                  <c16:uniqueId val="{00000004-2255-4FE9-9096-5FEC45420BA6}"/>
                </c:ext>
              </c:extLst>
            </c:dLbl>
            <c:dLbl>
              <c:idx val="2"/>
              <c:delete val="1"/>
              <c:extLst>
                <c:ext xmlns:c15="http://schemas.microsoft.com/office/drawing/2012/chart" uri="{CE6537A1-D6FC-4f65-9D91-7224C49458BB}"/>
                <c:ext xmlns:c16="http://schemas.microsoft.com/office/drawing/2014/chart" uri="{C3380CC4-5D6E-409C-BE32-E72D297353CC}">
                  <c16:uniqueId val="{00000005-2255-4FE9-9096-5FEC45420BA6}"/>
                </c:ext>
              </c:extLst>
            </c:dLbl>
            <c:dLbl>
              <c:idx val="3"/>
              <c:delete val="1"/>
              <c:extLst>
                <c:ext xmlns:c15="http://schemas.microsoft.com/office/drawing/2012/chart" uri="{CE6537A1-D6FC-4f65-9D91-7224C49458BB}"/>
                <c:ext xmlns:c16="http://schemas.microsoft.com/office/drawing/2014/chart" uri="{C3380CC4-5D6E-409C-BE32-E72D297353CC}">
                  <c16:uniqueId val="{00000006-2255-4FE9-9096-5FEC45420BA6}"/>
                </c:ext>
              </c:extLst>
            </c:dLbl>
            <c:dLbl>
              <c:idx val="4"/>
              <c:delete val="1"/>
              <c:extLst>
                <c:ext xmlns:c15="http://schemas.microsoft.com/office/drawing/2012/chart" uri="{CE6537A1-D6FC-4f65-9D91-7224C49458BB}"/>
                <c:ext xmlns:c16="http://schemas.microsoft.com/office/drawing/2014/chart" uri="{C3380CC4-5D6E-409C-BE32-E72D297353CC}">
                  <c16:uniqueId val="{00000007-2255-4FE9-9096-5FEC45420BA6}"/>
                </c:ext>
              </c:extLst>
            </c:dLbl>
            <c:dLbl>
              <c:idx val="5"/>
              <c:delete val="1"/>
              <c:extLst>
                <c:ext xmlns:c15="http://schemas.microsoft.com/office/drawing/2012/chart" uri="{CE6537A1-D6FC-4f65-9D91-7224C49458BB}"/>
                <c:ext xmlns:c16="http://schemas.microsoft.com/office/drawing/2014/chart" uri="{C3380CC4-5D6E-409C-BE32-E72D297353CC}">
                  <c16:uniqueId val="{00000008-2255-4FE9-9096-5FEC45420BA6}"/>
                </c:ext>
              </c:extLst>
            </c:dLbl>
            <c:dLbl>
              <c:idx val="6"/>
              <c:delete val="1"/>
              <c:extLst>
                <c:ext xmlns:c15="http://schemas.microsoft.com/office/drawing/2012/chart" uri="{CE6537A1-D6FC-4f65-9D91-7224C49458BB}"/>
                <c:ext xmlns:c16="http://schemas.microsoft.com/office/drawing/2014/chart" uri="{C3380CC4-5D6E-409C-BE32-E72D297353CC}">
                  <c16:uniqueId val="{00000009-2255-4FE9-9096-5FEC45420BA6}"/>
                </c:ext>
              </c:extLst>
            </c:dLbl>
            <c:dLbl>
              <c:idx val="7"/>
              <c:delete val="1"/>
              <c:extLst>
                <c:ext xmlns:c15="http://schemas.microsoft.com/office/drawing/2012/chart" uri="{CE6537A1-D6FC-4f65-9D91-7224C49458BB}"/>
                <c:ext xmlns:c16="http://schemas.microsoft.com/office/drawing/2014/chart" uri="{C3380CC4-5D6E-409C-BE32-E72D297353CC}">
                  <c16:uniqueId val="{0000000A-2255-4FE9-9096-5FEC45420BA6}"/>
                </c:ext>
              </c:extLst>
            </c:dLbl>
            <c:dLbl>
              <c:idx val="8"/>
              <c:delete val="1"/>
              <c:extLst>
                <c:ext xmlns:c15="http://schemas.microsoft.com/office/drawing/2012/chart" uri="{CE6537A1-D6FC-4f65-9D91-7224C49458BB}"/>
                <c:ext xmlns:c16="http://schemas.microsoft.com/office/drawing/2014/chart" uri="{C3380CC4-5D6E-409C-BE32-E72D297353CC}">
                  <c16:uniqueId val="{0000000B-2255-4FE9-9096-5FEC45420BA6}"/>
                </c:ext>
              </c:extLst>
            </c:dLbl>
            <c:dLbl>
              <c:idx val="9"/>
              <c:delete val="1"/>
              <c:extLst>
                <c:ext xmlns:c15="http://schemas.microsoft.com/office/drawing/2012/chart" uri="{CE6537A1-D6FC-4f65-9D91-7224C49458BB}"/>
                <c:ext xmlns:c16="http://schemas.microsoft.com/office/drawing/2014/chart" uri="{C3380CC4-5D6E-409C-BE32-E72D297353CC}">
                  <c16:uniqueId val="{0000000C-2255-4FE9-9096-5FEC45420BA6}"/>
                </c:ext>
              </c:extLst>
            </c:dLbl>
            <c:dLbl>
              <c:idx val="10"/>
              <c:delete val="1"/>
              <c:extLst>
                <c:ext xmlns:c15="http://schemas.microsoft.com/office/drawing/2012/chart" uri="{CE6537A1-D6FC-4f65-9D91-7224C49458BB}"/>
                <c:ext xmlns:c16="http://schemas.microsoft.com/office/drawing/2014/chart" uri="{C3380CC4-5D6E-409C-BE32-E72D297353CC}">
                  <c16:uniqueId val="{0000000D-2255-4FE9-9096-5FEC45420BA6}"/>
                </c:ext>
              </c:extLst>
            </c:dLbl>
            <c:dLbl>
              <c:idx val="11"/>
              <c:delete val="1"/>
              <c:extLst>
                <c:ext xmlns:c15="http://schemas.microsoft.com/office/drawing/2012/chart" uri="{CE6537A1-D6FC-4f65-9D91-7224C49458BB}"/>
                <c:ext xmlns:c16="http://schemas.microsoft.com/office/drawing/2014/chart" uri="{C3380CC4-5D6E-409C-BE32-E72D297353CC}">
                  <c16:uniqueId val="{0000000E-2255-4FE9-9096-5FEC45420BA6}"/>
                </c:ext>
              </c:extLst>
            </c:dLbl>
            <c:dLbl>
              <c:idx val="12"/>
              <c:delete val="1"/>
              <c:extLst>
                <c:ext xmlns:c15="http://schemas.microsoft.com/office/drawing/2012/chart" uri="{CE6537A1-D6FC-4f65-9D91-7224C49458BB}"/>
                <c:ext xmlns:c16="http://schemas.microsoft.com/office/drawing/2014/chart" uri="{C3380CC4-5D6E-409C-BE32-E72D297353CC}">
                  <c16:uniqueId val="{0000000F-2255-4FE9-9096-5FEC45420B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255-4FE9-9096-5FEC45420BA6}"/>
                </c:ext>
              </c:extLst>
            </c:dLbl>
            <c:dLbl>
              <c:idx val="14"/>
              <c:delete val="1"/>
              <c:extLst>
                <c:ext xmlns:c15="http://schemas.microsoft.com/office/drawing/2012/chart" uri="{CE6537A1-D6FC-4f65-9D91-7224C49458BB}"/>
                <c:ext xmlns:c16="http://schemas.microsoft.com/office/drawing/2014/chart" uri="{C3380CC4-5D6E-409C-BE32-E72D297353CC}">
                  <c16:uniqueId val="{00000011-2255-4FE9-9096-5FEC45420BA6}"/>
                </c:ext>
              </c:extLst>
            </c:dLbl>
            <c:dLbl>
              <c:idx val="15"/>
              <c:delete val="1"/>
              <c:extLst>
                <c:ext xmlns:c15="http://schemas.microsoft.com/office/drawing/2012/chart" uri="{CE6537A1-D6FC-4f65-9D91-7224C49458BB}"/>
                <c:ext xmlns:c16="http://schemas.microsoft.com/office/drawing/2014/chart" uri="{C3380CC4-5D6E-409C-BE32-E72D297353CC}">
                  <c16:uniqueId val="{00000012-2255-4FE9-9096-5FEC45420BA6}"/>
                </c:ext>
              </c:extLst>
            </c:dLbl>
            <c:dLbl>
              <c:idx val="16"/>
              <c:delete val="1"/>
              <c:extLst>
                <c:ext xmlns:c15="http://schemas.microsoft.com/office/drawing/2012/chart" uri="{CE6537A1-D6FC-4f65-9D91-7224C49458BB}"/>
                <c:ext xmlns:c16="http://schemas.microsoft.com/office/drawing/2014/chart" uri="{C3380CC4-5D6E-409C-BE32-E72D297353CC}">
                  <c16:uniqueId val="{00000013-2255-4FE9-9096-5FEC45420BA6}"/>
                </c:ext>
              </c:extLst>
            </c:dLbl>
            <c:dLbl>
              <c:idx val="17"/>
              <c:delete val="1"/>
              <c:extLst>
                <c:ext xmlns:c15="http://schemas.microsoft.com/office/drawing/2012/chart" uri="{CE6537A1-D6FC-4f65-9D91-7224C49458BB}"/>
                <c:ext xmlns:c16="http://schemas.microsoft.com/office/drawing/2014/chart" uri="{C3380CC4-5D6E-409C-BE32-E72D297353CC}">
                  <c16:uniqueId val="{00000014-2255-4FE9-9096-5FEC45420BA6}"/>
                </c:ext>
              </c:extLst>
            </c:dLbl>
            <c:dLbl>
              <c:idx val="18"/>
              <c:delete val="1"/>
              <c:extLst>
                <c:ext xmlns:c15="http://schemas.microsoft.com/office/drawing/2012/chart" uri="{CE6537A1-D6FC-4f65-9D91-7224C49458BB}"/>
                <c:ext xmlns:c16="http://schemas.microsoft.com/office/drawing/2014/chart" uri="{C3380CC4-5D6E-409C-BE32-E72D297353CC}">
                  <c16:uniqueId val="{00000015-2255-4FE9-9096-5FEC45420BA6}"/>
                </c:ext>
              </c:extLst>
            </c:dLbl>
            <c:dLbl>
              <c:idx val="19"/>
              <c:delete val="1"/>
              <c:extLst>
                <c:ext xmlns:c15="http://schemas.microsoft.com/office/drawing/2012/chart" uri="{CE6537A1-D6FC-4f65-9D91-7224C49458BB}"/>
                <c:ext xmlns:c16="http://schemas.microsoft.com/office/drawing/2014/chart" uri="{C3380CC4-5D6E-409C-BE32-E72D297353CC}">
                  <c16:uniqueId val="{00000016-2255-4FE9-9096-5FEC45420BA6}"/>
                </c:ext>
              </c:extLst>
            </c:dLbl>
            <c:dLbl>
              <c:idx val="20"/>
              <c:delete val="1"/>
              <c:extLst>
                <c:ext xmlns:c15="http://schemas.microsoft.com/office/drawing/2012/chart" uri="{CE6537A1-D6FC-4f65-9D91-7224C49458BB}"/>
                <c:ext xmlns:c16="http://schemas.microsoft.com/office/drawing/2014/chart" uri="{C3380CC4-5D6E-409C-BE32-E72D297353CC}">
                  <c16:uniqueId val="{00000017-2255-4FE9-9096-5FEC45420BA6}"/>
                </c:ext>
              </c:extLst>
            </c:dLbl>
            <c:dLbl>
              <c:idx val="21"/>
              <c:delete val="1"/>
              <c:extLst>
                <c:ext xmlns:c15="http://schemas.microsoft.com/office/drawing/2012/chart" uri="{CE6537A1-D6FC-4f65-9D91-7224C49458BB}"/>
                <c:ext xmlns:c16="http://schemas.microsoft.com/office/drawing/2014/chart" uri="{C3380CC4-5D6E-409C-BE32-E72D297353CC}">
                  <c16:uniqueId val="{00000018-2255-4FE9-9096-5FEC45420BA6}"/>
                </c:ext>
              </c:extLst>
            </c:dLbl>
            <c:dLbl>
              <c:idx val="22"/>
              <c:delete val="1"/>
              <c:extLst>
                <c:ext xmlns:c15="http://schemas.microsoft.com/office/drawing/2012/chart" uri="{CE6537A1-D6FC-4f65-9D91-7224C49458BB}"/>
                <c:ext xmlns:c16="http://schemas.microsoft.com/office/drawing/2014/chart" uri="{C3380CC4-5D6E-409C-BE32-E72D297353CC}">
                  <c16:uniqueId val="{00000019-2255-4FE9-9096-5FEC45420BA6}"/>
                </c:ext>
              </c:extLst>
            </c:dLbl>
            <c:dLbl>
              <c:idx val="23"/>
              <c:delete val="1"/>
              <c:extLst>
                <c:ext xmlns:c15="http://schemas.microsoft.com/office/drawing/2012/chart" uri="{CE6537A1-D6FC-4f65-9D91-7224C49458BB}"/>
                <c:ext xmlns:c16="http://schemas.microsoft.com/office/drawing/2014/chart" uri="{C3380CC4-5D6E-409C-BE32-E72D297353CC}">
                  <c16:uniqueId val="{0000001A-2255-4FE9-9096-5FEC45420BA6}"/>
                </c:ext>
              </c:extLst>
            </c:dLbl>
            <c:dLbl>
              <c:idx val="24"/>
              <c:delete val="1"/>
              <c:extLst>
                <c:ext xmlns:c15="http://schemas.microsoft.com/office/drawing/2012/chart" uri="{CE6537A1-D6FC-4f65-9D91-7224C49458BB}"/>
                <c:ext xmlns:c16="http://schemas.microsoft.com/office/drawing/2014/chart" uri="{C3380CC4-5D6E-409C-BE32-E72D297353CC}">
                  <c16:uniqueId val="{0000001B-2255-4FE9-9096-5FEC45420B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255-4FE9-9096-5FEC45420B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Elmshorn (115)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187869</v>
      </c>
      <c r="F11" s="238">
        <v>187702</v>
      </c>
      <c r="G11" s="238">
        <v>189315</v>
      </c>
      <c r="H11" s="238">
        <v>185720</v>
      </c>
      <c r="I11" s="265">
        <v>185951</v>
      </c>
      <c r="J11" s="263">
        <v>1918</v>
      </c>
      <c r="K11" s="266">
        <v>1.0314545229657275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16.452421634223846</v>
      </c>
      <c r="E13" s="115">
        <v>30909</v>
      </c>
      <c r="F13" s="114">
        <v>30389</v>
      </c>
      <c r="G13" s="114">
        <v>31234</v>
      </c>
      <c r="H13" s="114">
        <v>30956</v>
      </c>
      <c r="I13" s="140">
        <v>30601</v>
      </c>
      <c r="J13" s="115">
        <v>308</v>
      </c>
      <c r="K13" s="116">
        <v>1.006503055455704</v>
      </c>
    </row>
    <row r="14" spans="1:255" ht="14.1" customHeight="1" x14ac:dyDescent="0.2">
      <c r="A14" s="306" t="s">
        <v>230</v>
      </c>
      <c r="B14" s="307"/>
      <c r="C14" s="308"/>
      <c r="D14" s="113">
        <v>60.652369470215952</v>
      </c>
      <c r="E14" s="115">
        <v>113947</v>
      </c>
      <c r="F14" s="114">
        <v>114501</v>
      </c>
      <c r="G14" s="114">
        <v>115314</v>
      </c>
      <c r="H14" s="114">
        <v>112773</v>
      </c>
      <c r="I14" s="140">
        <v>113277</v>
      </c>
      <c r="J14" s="115">
        <v>670</v>
      </c>
      <c r="K14" s="116">
        <v>0.59147046620231825</v>
      </c>
    </row>
    <row r="15" spans="1:255" ht="14.1" customHeight="1" x14ac:dyDescent="0.2">
      <c r="A15" s="306" t="s">
        <v>231</v>
      </c>
      <c r="B15" s="307"/>
      <c r="C15" s="308"/>
      <c r="D15" s="113">
        <v>11.611814615503356</v>
      </c>
      <c r="E15" s="115">
        <v>21815</v>
      </c>
      <c r="F15" s="114">
        <v>21739</v>
      </c>
      <c r="G15" s="114">
        <v>21690</v>
      </c>
      <c r="H15" s="114">
        <v>21267</v>
      </c>
      <c r="I15" s="140">
        <v>21305</v>
      </c>
      <c r="J15" s="115">
        <v>510</v>
      </c>
      <c r="K15" s="116">
        <v>2.3938042712978174</v>
      </c>
    </row>
    <row r="16" spans="1:255" ht="14.1" customHeight="1" x14ac:dyDescent="0.2">
      <c r="A16" s="306" t="s">
        <v>232</v>
      </c>
      <c r="B16" s="307"/>
      <c r="C16" s="308"/>
      <c r="D16" s="113">
        <v>10.657958471062283</v>
      </c>
      <c r="E16" s="115">
        <v>20023</v>
      </c>
      <c r="F16" s="114">
        <v>19878</v>
      </c>
      <c r="G16" s="114">
        <v>19879</v>
      </c>
      <c r="H16" s="114">
        <v>19581</v>
      </c>
      <c r="I16" s="140">
        <v>19614</v>
      </c>
      <c r="J16" s="115">
        <v>409</v>
      </c>
      <c r="K16" s="116">
        <v>2.0852452329968392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0.8921109922339503</v>
      </c>
      <c r="E18" s="115">
        <v>1676</v>
      </c>
      <c r="F18" s="114">
        <v>1581</v>
      </c>
      <c r="G18" s="114">
        <v>1694</v>
      </c>
      <c r="H18" s="114">
        <v>1641</v>
      </c>
      <c r="I18" s="140">
        <v>1658</v>
      </c>
      <c r="J18" s="115">
        <v>18</v>
      </c>
      <c r="K18" s="116">
        <v>1.0856453558504222</v>
      </c>
    </row>
    <row r="19" spans="1:255" ht="14.1" customHeight="1" x14ac:dyDescent="0.2">
      <c r="A19" s="306" t="s">
        <v>235</v>
      </c>
      <c r="B19" s="307" t="s">
        <v>236</v>
      </c>
      <c r="C19" s="308"/>
      <c r="D19" s="113">
        <v>0.5604969420181084</v>
      </c>
      <c r="E19" s="115">
        <v>1053</v>
      </c>
      <c r="F19" s="114">
        <v>952</v>
      </c>
      <c r="G19" s="114">
        <v>1064</v>
      </c>
      <c r="H19" s="114">
        <v>1015</v>
      </c>
      <c r="I19" s="140">
        <v>1030</v>
      </c>
      <c r="J19" s="115">
        <v>23</v>
      </c>
      <c r="K19" s="116">
        <v>2.233009708737864</v>
      </c>
    </row>
    <row r="20" spans="1:255" ht="14.1" customHeight="1" x14ac:dyDescent="0.2">
      <c r="A20" s="306">
        <v>12</v>
      </c>
      <c r="B20" s="307" t="s">
        <v>237</v>
      </c>
      <c r="C20" s="308"/>
      <c r="D20" s="113">
        <v>2.1270140363764112</v>
      </c>
      <c r="E20" s="115">
        <v>3996</v>
      </c>
      <c r="F20" s="114">
        <v>3529</v>
      </c>
      <c r="G20" s="114">
        <v>3898</v>
      </c>
      <c r="H20" s="114">
        <v>3931</v>
      </c>
      <c r="I20" s="140">
        <v>3966</v>
      </c>
      <c r="J20" s="115">
        <v>30</v>
      </c>
      <c r="K20" s="116">
        <v>0.75642965204236001</v>
      </c>
    </row>
    <row r="21" spans="1:255" ht="14.1" customHeight="1" x14ac:dyDescent="0.2">
      <c r="A21" s="306">
        <v>21</v>
      </c>
      <c r="B21" s="307" t="s">
        <v>238</v>
      </c>
      <c r="C21" s="308"/>
      <c r="D21" s="113">
        <v>0.33374319339539787</v>
      </c>
      <c r="E21" s="115">
        <v>627</v>
      </c>
      <c r="F21" s="114">
        <v>641</v>
      </c>
      <c r="G21" s="114">
        <v>640</v>
      </c>
      <c r="H21" s="114">
        <v>619</v>
      </c>
      <c r="I21" s="140">
        <v>637</v>
      </c>
      <c r="J21" s="115">
        <v>-10</v>
      </c>
      <c r="K21" s="116">
        <v>-1.5698587127158556</v>
      </c>
    </row>
    <row r="22" spans="1:255" ht="14.1" customHeight="1" x14ac:dyDescent="0.2">
      <c r="A22" s="306">
        <v>22</v>
      </c>
      <c r="B22" s="307" t="s">
        <v>239</v>
      </c>
      <c r="C22" s="308"/>
      <c r="D22" s="113">
        <v>1.5361768040496304</v>
      </c>
      <c r="E22" s="115">
        <v>2886</v>
      </c>
      <c r="F22" s="114">
        <v>2880</v>
      </c>
      <c r="G22" s="114">
        <v>2923</v>
      </c>
      <c r="H22" s="114">
        <v>2873</v>
      </c>
      <c r="I22" s="140">
        <v>2874</v>
      </c>
      <c r="J22" s="115">
        <v>12</v>
      </c>
      <c r="K22" s="116">
        <v>0.41753653444676408</v>
      </c>
    </row>
    <row r="23" spans="1:255" ht="14.1" customHeight="1" x14ac:dyDescent="0.2">
      <c r="A23" s="306">
        <v>23</v>
      </c>
      <c r="B23" s="307" t="s">
        <v>240</v>
      </c>
      <c r="C23" s="308"/>
      <c r="D23" s="113">
        <v>0.79683183494882071</v>
      </c>
      <c r="E23" s="115">
        <v>1497</v>
      </c>
      <c r="F23" s="114">
        <v>1510</v>
      </c>
      <c r="G23" s="114">
        <v>1532</v>
      </c>
      <c r="H23" s="114">
        <v>1553</v>
      </c>
      <c r="I23" s="140">
        <v>1607</v>
      </c>
      <c r="J23" s="115">
        <v>-110</v>
      </c>
      <c r="K23" s="116">
        <v>-6.845052893590541</v>
      </c>
    </row>
    <row r="24" spans="1:255" ht="14.1" customHeight="1" x14ac:dyDescent="0.2">
      <c r="A24" s="306">
        <v>24</v>
      </c>
      <c r="B24" s="307" t="s">
        <v>241</v>
      </c>
      <c r="C24" s="308"/>
      <c r="D24" s="113">
        <v>2.6161846818793948</v>
      </c>
      <c r="E24" s="115">
        <v>4915</v>
      </c>
      <c r="F24" s="114">
        <v>5009</v>
      </c>
      <c r="G24" s="114">
        <v>5124</v>
      </c>
      <c r="H24" s="114">
        <v>5070</v>
      </c>
      <c r="I24" s="140">
        <v>5119</v>
      </c>
      <c r="J24" s="115">
        <v>-204</v>
      </c>
      <c r="K24" s="116">
        <v>-3.9851533502637233</v>
      </c>
    </row>
    <row r="25" spans="1:255" ht="14.1" customHeight="1" x14ac:dyDescent="0.2">
      <c r="A25" s="306">
        <v>25</v>
      </c>
      <c r="B25" s="307" t="s">
        <v>242</v>
      </c>
      <c r="C25" s="308"/>
      <c r="D25" s="113">
        <v>4.784184724462258</v>
      </c>
      <c r="E25" s="115">
        <v>8988</v>
      </c>
      <c r="F25" s="114">
        <v>8939</v>
      </c>
      <c r="G25" s="114">
        <v>9064</v>
      </c>
      <c r="H25" s="114">
        <v>8855</v>
      </c>
      <c r="I25" s="140">
        <v>8831</v>
      </c>
      <c r="J25" s="115">
        <v>157</v>
      </c>
      <c r="K25" s="116">
        <v>1.7778281055373117</v>
      </c>
    </row>
    <row r="26" spans="1:255" ht="14.1" customHeight="1" x14ac:dyDescent="0.2">
      <c r="A26" s="306">
        <v>26</v>
      </c>
      <c r="B26" s="307" t="s">
        <v>243</v>
      </c>
      <c r="C26" s="308"/>
      <c r="D26" s="113">
        <v>2.8684881486567768</v>
      </c>
      <c r="E26" s="115">
        <v>5389</v>
      </c>
      <c r="F26" s="114">
        <v>5457</v>
      </c>
      <c r="G26" s="114">
        <v>5495</v>
      </c>
      <c r="H26" s="114">
        <v>5308</v>
      </c>
      <c r="I26" s="140">
        <v>5357</v>
      </c>
      <c r="J26" s="115">
        <v>32</v>
      </c>
      <c r="K26" s="116">
        <v>0.59734926264700394</v>
      </c>
    </row>
    <row r="27" spans="1:255" ht="14.1" customHeight="1" x14ac:dyDescent="0.2">
      <c r="A27" s="306">
        <v>27</v>
      </c>
      <c r="B27" s="307" t="s">
        <v>244</v>
      </c>
      <c r="C27" s="308"/>
      <c r="D27" s="113">
        <v>2.5209055245942653</v>
      </c>
      <c r="E27" s="115">
        <v>4736</v>
      </c>
      <c r="F27" s="114">
        <v>4703</v>
      </c>
      <c r="G27" s="114">
        <v>4754</v>
      </c>
      <c r="H27" s="114">
        <v>4669</v>
      </c>
      <c r="I27" s="140">
        <v>4640</v>
      </c>
      <c r="J27" s="115">
        <v>96</v>
      </c>
      <c r="K27" s="116">
        <v>2.0689655172413794</v>
      </c>
    </row>
    <row r="28" spans="1:255" ht="14.1" customHeight="1" x14ac:dyDescent="0.2">
      <c r="A28" s="306">
        <v>28</v>
      </c>
      <c r="B28" s="307" t="s">
        <v>245</v>
      </c>
      <c r="C28" s="308"/>
      <c r="D28" s="113">
        <v>0.2927571871889455</v>
      </c>
      <c r="E28" s="115">
        <v>550</v>
      </c>
      <c r="F28" s="114">
        <v>535</v>
      </c>
      <c r="G28" s="114">
        <v>522</v>
      </c>
      <c r="H28" s="114">
        <v>522</v>
      </c>
      <c r="I28" s="140">
        <v>542</v>
      </c>
      <c r="J28" s="115">
        <v>8</v>
      </c>
      <c r="K28" s="116">
        <v>1.4760147601476015</v>
      </c>
    </row>
    <row r="29" spans="1:255" ht="14.1" customHeight="1" x14ac:dyDescent="0.2">
      <c r="A29" s="306">
        <v>29</v>
      </c>
      <c r="B29" s="307" t="s">
        <v>246</v>
      </c>
      <c r="C29" s="308"/>
      <c r="D29" s="113">
        <v>2.6364115420851766</v>
      </c>
      <c r="E29" s="115">
        <v>4953</v>
      </c>
      <c r="F29" s="114">
        <v>5040</v>
      </c>
      <c r="G29" s="114">
        <v>5161</v>
      </c>
      <c r="H29" s="114">
        <v>5070</v>
      </c>
      <c r="I29" s="140">
        <v>5066</v>
      </c>
      <c r="J29" s="115">
        <v>-113</v>
      </c>
      <c r="K29" s="116">
        <v>-2.2305566521910776</v>
      </c>
    </row>
    <row r="30" spans="1:255" ht="14.1" customHeight="1" x14ac:dyDescent="0.2">
      <c r="A30" s="306" t="s">
        <v>247</v>
      </c>
      <c r="B30" s="307" t="s">
        <v>248</v>
      </c>
      <c r="C30" s="308"/>
      <c r="D30" s="113">
        <v>1.2354353299373499</v>
      </c>
      <c r="E30" s="115">
        <v>2321</v>
      </c>
      <c r="F30" s="114">
        <v>2373</v>
      </c>
      <c r="G30" s="114">
        <v>2442</v>
      </c>
      <c r="H30" s="114">
        <v>2356</v>
      </c>
      <c r="I30" s="140">
        <v>2366</v>
      </c>
      <c r="J30" s="115">
        <v>-45</v>
      </c>
      <c r="K30" s="116">
        <v>-1.9019442096365173</v>
      </c>
    </row>
    <row r="31" spans="1:255" ht="14.1" customHeight="1" x14ac:dyDescent="0.2">
      <c r="A31" s="306" t="s">
        <v>249</v>
      </c>
      <c r="B31" s="307" t="s">
        <v>250</v>
      </c>
      <c r="C31" s="308"/>
      <c r="D31" s="113">
        <v>1.3679744928647088</v>
      </c>
      <c r="E31" s="115">
        <v>2570</v>
      </c>
      <c r="F31" s="114">
        <v>2607</v>
      </c>
      <c r="G31" s="114">
        <v>2652</v>
      </c>
      <c r="H31" s="114">
        <v>2645</v>
      </c>
      <c r="I31" s="140">
        <v>2631</v>
      </c>
      <c r="J31" s="115">
        <v>-61</v>
      </c>
      <c r="K31" s="116">
        <v>-2.3185100722158873</v>
      </c>
    </row>
    <row r="32" spans="1:255" ht="14.1" customHeight="1" x14ac:dyDescent="0.2">
      <c r="A32" s="306">
        <v>31</v>
      </c>
      <c r="B32" s="307" t="s">
        <v>251</v>
      </c>
      <c r="C32" s="308"/>
      <c r="D32" s="113">
        <v>0.57965923063411207</v>
      </c>
      <c r="E32" s="115">
        <v>1089</v>
      </c>
      <c r="F32" s="114">
        <v>1065</v>
      </c>
      <c r="G32" s="114">
        <v>1062</v>
      </c>
      <c r="H32" s="114">
        <v>1048</v>
      </c>
      <c r="I32" s="140">
        <v>1046</v>
      </c>
      <c r="J32" s="115">
        <v>43</v>
      </c>
      <c r="K32" s="116">
        <v>4.1108986615678775</v>
      </c>
    </row>
    <row r="33" spans="1:11" ht="14.1" customHeight="1" x14ac:dyDescent="0.2">
      <c r="A33" s="306">
        <v>32</v>
      </c>
      <c r="B33" s="307" t="s">
        <v>252</v>
      </c>
      <c r="C33" s="308"/>
      <c r="D33" s="113">
        <v>2.2984100623306665</v>
      </c>
      <c r="E33" s="115">
        <v>4318</v>
      </c>
      <c r="F33" s="114">
        <v>4232</v>
      </c>
      <c r="G33" s="114">
        <v>4350</v>
      </c>
      <c r="H33" s="114">
        <v>4289</v>
      </c>
      <c r="I33" s="140">
        <v>4298</v>
      </c>
      <c r="J33" s="115">
        <v>20</v>
      </c>
      <c r="K33" s="116">
        <v>0.46533271288971617</v>
      </c>
    </row>
    <row r="34" spans="1:11" ht="14.1" customHeight="1" x14ac:dyDescent="0.2">
      <c r="A34" s="306">
        <v>33</v>
      </c>
      <c r="B34" s="307" t="s">
        <v>253</v>
      </c>
      <c r="C34" s="308"/>
      <c r="D34" s="113">
        <v>1.5074333711256247</v>
      </c>
      <c r="E34" s="115">
        <v>2832</v>
      </c>
      <c r="F34" s="114">
        <v>2820</v>
      </c>
      <c r="G34" s="114">
        <v>2928</v>
      </c>
      <c r="H34" s="114">
        <v>2834</v>
      </c>
      <c r="I34" s="140">
        <v>2809</v>
      </c>
      <c r="J34" s="115">
        <v>23</v>
      </c>
      <c r="K34" s="116">
        <v>0.81879672481310073</v>
      </c>
    </row>
    <row r="35" spans="1:11" ht="14.1" customHeight="1" x14ac:dyDescent="0.2">
      <c r="A35" s="306">
        <v>34</v>
      </c>
      <c r="B35" s="307" t="s">
        <v>254</v>
      </c>
      <c r="C35" s="308"/>
      <c r="D35" s="113">
        <v>2.3037329202795567</v>
      </c>
      <c r="E35" s="115">
        <v>4328</v>
      </c>
      <c r="F35" s="114">
        <v>4245</v>
      </c>
      <c r="G35" s="114">
        <v>4281</v>
      </c>
      <c r="H35" s="114">
        <v>4198</v>
      </c>
      <c r="I35" s="140">
        <v>4211</v>
      </c>
      <c r="J35" s="115">
        <v>117</v>
      </c>
      <c r="K35" s="116">
        <v>2.7784374257895985</v>
      </c>
    </row>
    <row r="36" spans="1:11" ht="14.1" customHeight="1" x14ac:dyDescent="0.2">
      <c r="A36" s="306">
        <v>41</v>
      </c>
      <c r="B36" s="307" t="s">
        <v>255</v>
      </c>
      <c r="C36" s="308"/>
      <c r="D36" s="113">
        <v>1.68947511297766</v>
      </c>
      <c r="E36" s="115">
        <v>3174</v>
      </c>
      <c r="F36" s="114">
        <v>3152</v>
      </c>
      <c r="G36" s="114">
        <v>3165</v>
      </c>
      <c r="H36" s="114">
        <v>3125</v>
      </c>
      <c r="I36" s="140">
        <v>3134</v>
      </c>
      <c r="J36" s="115">
        <v>40</v>
      </c>
      <c r="K36" s="116">
        <v>1.2763241863433312</v>
      </c>
    </row>
    <row r="37" spans="1:11" ht="14.1" customHeight="1" x14ac:dyDescent="0.2">
      <c r="A37" s="306">
        <v>42</v>
      </c>
      <c r="B37" s="307" t="s">
        <v>256</v>
      </c>
      <c r="C37" s="308"/>
      <c r="D37" s="113">
        <v>7.5584582874236833E-2</v>
      </c>
      <c r="E37" s="115">
        <v>142</v>
      </c>
      <c r="F37" s="114">
        <v>147</v>
      </c>
      <c r="G37" s="114">
        <v>141</v>
      </c>
      <c r="H37" s="114">
        <v>137</v>
      </c>
      <c r="I37" s="140">
        <v>142</v>
      </c>
      <c r="J37" s="115">
        <v>0</v>
      </c>
      <c r="K37" s="116">
        <v>0</v>
      </c>
    </row>
    <row r="38" spans="1:11" ht="14.1" customHeight="1" x14ac:dyDescent="0.2">
      <c r="A38" s="306">
        <v>43</v>
      </c>
      <c r="B38" s="307" t="s">
        <v>257</v>
      </c>
      <c r="C38" s="308"/>
      <c r="D38" s="113">
        <v>1.6793616828747691</v>
      </c>
      <c r="E38" s="115">
        <v>3155</v>
      </c>
      <c r="F38" s="114">
        <v>3145</v>
      </c>
      <c r="G38" s="114">
        <v>3140</v>
      </c>
      <c r="H38" s="114">
        <v>3143</v>
      </c>
      <c r="I38" s="140">
        <v>3357</v>
      </c>
      <c r="J38" s="115">
        <v>-202</v>
      </c>
      <c r="K38" s="116">
        <v>-6.017277330950253</v>
      </c>
    </row>
    <row r="39" spans="1:11" ht="14.1" customHeight="1" x14ac:dyDescent="0.2">
      <c r="A39" s="306">
        <v>51</v>
      </c>
      <c r="B39" s="307" t="s">
        <v>258</v>
      </c>
      <c r="C39" s="308"/>
      <c r="D39" s="113">
        <v>7.3812071177256495</v>
      </c>
      <c r="E39" s="115">
        <v>13867</v>
      </c>
      <c r="F39" s="114">
        <v>14067</v>
      </c>
      <c r="G39" s="114">
        <v>14327</v>
      </c>
      <c r="H39" s="114">
        <v>13702</v>
      </c>
      <c r="I39" s="140">
        <v>13515</v>
      </c>
      <c r="J39" s="115">
        <v>352</v>
      </c>
      <c r="K39" s="116">
        <v>2.6045135035146134</v>
      </c>
    </row>
    <row r="40" spans="1:11" ht="14.1" customHeight="1" x14ac:dyDescent="0.2">
      <c r="A40" s="306" t="s">
        <v>259</v>
      </c>
      <c r="B40" s="307" t="s">
        <v>260</v>
      </c>
      <c r="C40" s="308"/>
      <c r="D40" s="113">
        <v>6.4257541158999087</v>
      </c>
      <c r="E40" s="115">
        <v>12072</v>
      </c>
      <c r="F40" s="114">
        <v>12278</v>
      </c>
      <c r="G40" s="114">
        <v>12508</v>
      </c>
      <c r="H40" s="114">
        <v>12066</v>
      </c>
      <c r="I40" s="140">
        <v>11950</v>
      </c>
      <c r="J40" s="115">
        <v>122</v>
      </c>
      <c r="K40" s="116">
        <v>1.0209205020920502</v>
      </c>
    </row>
    <row r="41" spans="1:11" ht="14.1" customHeight="1" x14ac:dyDescent="0.2">
      <c r="A41" s="306"/>
      <c r="B41" s="307" t="s">
        <v>261</v>
      </c>
      <c r="C41" s="308"/>
      <c r="D41" s="113">
        <v>5.2855979432476889</v>
      </c>
      <c r="E41" s="115">
        <v>9930</v>
      </c>
      <c r="F41" s="114">
        <v>10120</v>
      </c>
      <c r="G41" s="114">
        <v>10435</v>
      </c>
      <c r="H41" s="114">
        <v>10050</v>
      </c>
      <c r="I41" s="140">
        <v>9973</v>
      </c>
      <c r="J41" s="115">
        <v>-43</v>
      </c>
      <c r="K41" s="116">
        <v>-0.43116414318660384</v>
      </c>
    </row>
    <row r="42" spans="1:11" ht="14.1" customHeight="1" x14ac:dyDescent="0.2">
      <c r="A42" s="306">
        <v>52</v>
      </c>
      <c r="B42" s="307" t="s">
        <v>262</v>
      </c>
      <c r="C42" s="308"/>
      <c r="D42" s="113">
        <v>4.0033214633601073</v>
      </c>
      <c r="E42" s="115">
        <v>7521</v>
      </c>
      <c r="F42" s="114">
        <v>7578</v>
      </c>
      <c r="G42" s="114">
        <v>7558</v>
      </c>
      <c r="H42" s="114">
        <v>7394</v>
      </c>
      <c r="I42" s="140">
        <v>7293</v>
      </c>
      <c r="J42" s="115">
        <v>228</v>
      </c>
      <c r="K42" s="116">
        <v>3.1262854792266559</v>
      </c>
    </row>
    <row r="43" spans="1:11" ht="14.1" customHeight="1" x14ac:dyDescent="0.2">
      <c r="A43" s="306" t="s">
        <v>263</v>
      </c>
      <c r="B43" s="307" t="s">
        <v>264</v>
      </c>
      <c r="C43" s="308"/>
      <c r="D43" s="113">
        <v>3.5168122468315688</v>
      </c>
      <c r="E43" s="115">
        <v>6607</v>
      </c>
      <c r="F43" s="114">
        <v>6602</v>
      </c>
      <c r="G43" s="114">
        <v>6551</v>
      </c>
      <c r="H43" s="114">
        <v>6415</v>
      </c>
      <c r="I43" s="140">
        <v>6336</v>
      </c>
      <c r="J43" s="115">
        <v>271</v>
      </c>
      <c r="K43" s="116">
        <v>4.2771464646464645</v>
      </c>
    </row>
    <row r="44" spans="1:11" ht="14.1" customHeight="1" x14ac:dyDescent="0.2">
      <c r="A44" s="306">
        <v>53</v>
      </c>
      <c r="B44" s="307" t="s">
        <v>265</v>
      </c>
      <c r="C44" s="308"/>
      <c r="D44" s="113">
        <v>0.71752125151036095</v>
      </c>
      <c r="E44" s="115">
        <v>1348</v>
      </c>
      <c r="F44" s="114">
        <v>1343</v>
      </c>
      <c r="G44" s="114">
        <v>1354</v>
      </c>
      <c r="H44" s="114">
        <v>1354</v>
      </c>
      <c r="I44" s="140">
        <v>1335</v>
      </c>
      <c r="J44" s="115">
        <v>13</v>
      </c>
      <c r="K44" s="116">
        <v>0.97378277153558057</v>
      </c>
    </row>
    <row r="45" spans="1:11" ht="14.1" customHeight="1" x14ac:dyDescent="0.2">
      <c r="A45" s="306" t="s">
        <v>266</v>
      </c>
      <c r="B45" s="307" t="s">
        <v>267</v>
      </c>
      <c r="C45" s="308"/>
      <c r="D45" s="113">
        <v>0.65205009873901498</v>
      </c>
      <c r="E45" s="115">
        <v>1225</v>
      </c>
      <c r="F45" s="114">
        <v>1221</v>
      </c>
      <c r="G45" s="114">
        <v>1241</v>
      </c>
      <c r="H45" s="114">
        <v>1239</v>
      </c>
      <c r="I45" s="140">
        <v>1218</v>
      </c>
      <c r="J45" s="115">
        <v>7</v>
      </c>
      <c r="K45" s="116">
        <v>0.57471264367816088</v>
      </c>
    </row>
    <row r="46" spans="1:11" ht="14.1" customHeight="1" x14ac:dyDescent="0.2">
      <c r="A46" s="306">
        <v>54</v>
      </c>
      <c r="B46" s="307" t="s">
        <v>268</v>
      </c>
      <c r="C46" s="308"/>
      <c r="D46" s="113">
        <v>2.5379386700307127</v>
      </c>
      <c r="E46" s="115">
        <v>4768</v>
      </c>
      <c r="F46" s="114">
        <v>4863</v>
      </c>
      <c r="G46" s="114">
        <v>4928</v>
      </c>
      <c r="H46" s="114">
        <v>4926</v>
      </c>
      <c r="I46" s="140">
        <v>4819</v>
      </c>
      <c r="J46" s="115">
        <v>-51</v>
      </c>
      <c r="K46" s="116">
        <v>-1.0583108528740404</v>
      </c>
    </row>
    <row r="47" spans="1:11" ht="14.1" customHeight="1" x14ac:dyDescent="0.2">
      <c r="A47" s="306">
        <v>61</v>
      </c>
      <c r="B47" s="307" t="s">
        <v>269</v>
      </c>
      <c r="C47" s="308"/>
      <c r="D47" s="113">
        <v>4.2199617818799267</v>
      </c>
      <c r="E47" s="115">
        <v>7928</v>
      </c>
      <c r="F47" s="114">
        <v>7928</v>
      </c>
      <c r="G47" s="114">
        <v>8005</v>
      </c>
      <c r="H47" s="114">
        <v>7845</v>
      </c>
      <c r="I47" s="140">
        <v>7902</v>
      </c>
      <c r="J47" s="115">
        <v>26</v>
      </c>
      <c r="K47" s="116">
        <v>0.32903062515818782</v>
      </c>
    </row>
    <row r="48" spans="1:11" ht="14.1" customHeight="1" x14ac:dyDescent="0.2">
      <c r="A48" s="306">
        <v>62</v>
      </c>
      <c r="B48" s="307" t="s">
        <v>270</v>
      </c>
      <c r="C48" s="308"/>
      <c r="D48" s="113">
        <v>7.9912066386684337</v>
      </c>
      <c r="E48" s="115">
        <v>15013</v>
      </c>
      <c r="F48" s="114">
        <v>15108</v>
      </c>
      <c r="G48" s="114">
        <v>15018</v>
      </c>
      <c r="H48" s="114">
        <v>14779</v>
      </c>
      <c r="I48" s="140">
        <v>14934</v>
      </c>
      <c r="J48" s="115">
        <v>79</v>
      </c>
      <c r="K48" s="116">
        <v>0.52899424132851214</v>
      </c>
    </row>
    <row r="49" spans="1:11" ht="14.1" customHeight="1" x14ac:dyDescent="0.2">
      <c r="A49" s="306">
        <v>63</v>
      </c>
      <c r="B49" s="307" t="s">
        <v>271</v>
      </c>
      <c r="C49" s="308"/>
      <c r="D49" s="113">
        <v>1.9290037206777062</v>
      </c>
      <c r="E49" s="115">
        <v>3624</v>
      </c>
      <c r="F49" s="114">
        <v>3724</v>
      </c>
      <c r="G49" s="114">
        <v>3786</v>
      </c>
      <c r="H49" s="114">
        <v>3794</v>
      </c>
      <c r="I49" s="140">
        <v>3610</v>
      </c>
      <c r="J49" s="115">
        <v>14</v>
      </c>
      <c r="K49" s="116">
        <v>0.38781163434903049</v>
      </c>
    </row>
    <row r="50" spans="1:11" ht="14.1" customHeight="1" x14ac:dyDescent="0.2">
      <c r="A50" s="306" t="s">
        <v>272</v>
      </c>
      <c r="B50" s="307" t="s">
        <v>273</v>
      </c>
      <c r="C50" s="308"/>
      <c r="D50" s="113">
        <v>0.36887405585807131</v>
      </c>
      <c r="E50" s="115">
        <v>693</v>
      </c>
      <c r="F50" s="114">
        <v>683</v>
      </c>
      <c r="G50" s="114">
        <v>696</v>
      </c>
      <c r="H50" s="114">
        <v>689</v>
      </c>
      <c r="I50" s="140">
        <v>663</v>
      </c>
      <c r="J50" s="115">
        <v>30</v>
      </c>
      <c r="K50" s="116">
        <v>4.5248868778280542</v>
      </c>
    </row>
    <row r="51" spans="1:11" ht="14.1" customHeight="1" x14ac:dyDescent="0.2">
      <c r="A51" s="306" t="s">
        <v>274</v>
      </c>
      <c r="B51" s="307" t="s">
        <v>275</v>
      </c>
      <c r="C51" s="308"/>
      <c r="D51" s="113">
        <v>1.3280530582480345</v>
      </c>
      <c r="E51" s="115">
        <v>2495</v>
      </c>
      <c r="F51" s="114">
        <v>2600</v>
      </c>
      <c r="G51" s="114">
        <v>2619</v>
      </c>
      <c r="H51" s="114">
        <v>2633</v>
      </c>
      <c r="I51" s="140">
        <v>2482</v>
      </c>
      <c r="J51" s="115">
        <v>13</v>
      </c>
      <c r="K51" s="116">
        <v>0.52377115229653504</v>
      </c>
    </row>
    <row r="52" spans="1:11" ht="14.1" customHeight="1" x14ac:dyDescent="0.2">
      <c r="A52" s="306">
        <v>71</v>
      </c>
      <c r="B52" s="307" t="s">
        <v>276</v>
      </c>
      <c r="C52" s="308"/>
      <c r="D52" s="113">
        <v>12.500199607173084</v>
      </c>
      <c r="E52" s="115">
        <v>23484</v>
      </c>
      <c r="F52" s="114">
        <v>23403</v>
      </c>
      <c r="G52" s="114">
        <v>23499</v>
      </c>
      <c r="H52" s="114">
        <v>23087</v>
      </c>
      <c r="I52" s="140">
        <v>23219</v>
      </c>
      <c r="J52" s="115">
        <v>265</v>
      </c>
      <c r="K52" s="116">
        <v>1.1413066884878762</v>
      </c>
    </row>
    <row r="53" spans="1:11" ht="14.1" customHeight="1" x14ac:dyDescent="0.2">
      <c r="A53" s="306" t="s">
        <v>277</v>
      </c>
      <c r="B53" s="307" t="s">
        <v>278</v>
      </c>
      <c r="C53" s="308"/>
      <c r="D53" s="113">
        <v>4.9939053276485215</v>
      </c>
      <c r="E53" s="115">
        <v>9382</v>
      </c>
      <c r="F53" s="114">
        <v>9326</v>
      </c>
      <c r="G53" s="114">
        <v>9326</v>
      </c>
      <c r="H53" s="114">
        <v>9130</v>
      </c>
      <c r="I53" s="140">
        <v>9193</v>
      </c>
      <c r="J53" s="115">
        <v>189</v>
      </c>
      <c r="K53" s="116">
        <v>2.0559121070379636</v>
      </c>
    </row>
    <row r="54" spans="1:11" ht="14.1" customHeight="1" x14ac:dyDescent="0.2">
      <c r="A54" s="306" t="s">
        <v>279</v>
      </c>
      <c r="B54" s="307" t="s">
        <v>280</v>
      </c>
      <c r="C54" s="308"/>
      <c r="D54" s="113">
        <v>6.125544927582518</v>
      </c>
      <c r="E54" s="115">
        <v>11508</v>
      </c>
      <c r="F54" s="114">
        <v>11483</v>
      </c>
      <c r="G54" s="114">
        <v>11574</v>
      </c>
      <c r="H54" s="114">
        <v>11408</v>
      </c>
      <c r="I54" s="140">
        <v>11487</v>
      </c>
      <c r="J54" s="115">
        <v>21</v>
      </c>
      <c r="K54" s="116">
        <v>0.18281535648994515</v>
      </c>
    </row>
    <row r="55" spans="1:11" ht="14.1" customHeight="1" x14ac:dyDescent="0.2">
      <c r="A55" s="306">
        <v>72</v>
      </c>
      <c r="B55" s="307" t="s">
        <v>281</v>
      </c>
      <c r="C55" s="308"/>
      <c r="D55" s="113">
        <v>3.7946654317636224</v>
      </c>
      <c r="E55" s="115">
        <v>7129</v>
      </c>
      <c r="F55" s="114">
        <v>7153</v>
      </c>
      <c r="G55" s="114">
        <v>7155</v>
      </c>
      <c r="H55" s="114">
        <v>7067</v>
      </c>
      <c r="I55" s="140">
        <v>7114</v>
      </c>
      <c r="J55" s="115">
        <v>15</v>
      </c>
      <c r="K55" s="116">
        <v>0.21085184143941524</v>
      </c>
    </row>
    <row r="56" spans="1:11" ht="14.1" customHeight="1" x14ac:dyDescent="0.2">
      <c r="A56" s="306" t="s">
        <v>282</v>
      </c>
      <c r="B56" s="307" t="s">
        <v>283</v>
      </c>
      <c r="C56" s="308"/>
      <c r="D56" s="113">
        <v>1.687878255592993</v>
      </c>
      <c r="E56" s="115">
        <v>3171</v>
      </c>
      <c r="F56" s="114">
        <v>3186</v>
      </c>
      <c r="G56" s="114">
        <v>3187</v>
      </c>
      <c r="H56" s="114">
        <v>3172</v>
      </c>
      <c r="I56" s="140">
        <v>3202</v>
      </c>
      <c r="J56" s="115">
        <v>-31</v>
      </c>
      <c r="K56" s="116">
        <v>-0.96814490943160525</v>
      </c>
    </row>
    <row r="57" spans="1:11" ht="14.1" customHeight="1" x14ac:dyDescent="0.2">
      <c r="A57" s="306" t="s">
        <v>284</v>
      </c>
      <c r="B57" s="307" t="s">
        <v>285</v>
      </c>
      <c r="C57" s="308"/>
      <c r="D57" s="113">
        <v>1.435574788815611</v>
      </c>
      <c r="E57" s="115">
        <v>2697</v>
      </c>
      <c r="F57" s="114">
        <v>2697</v>
      </c>
      <c r="G57" s="114">
        <v>2682</v>
      </c>
      <c r="H57" s="114">
        <v>2656</v>
      </c>
      <c r="I57" s="140">
        <v>2647</v>
      </c>
      <c r="J57" s="115">
        <v>50</v>
      </c>
      <c r="K57" s="116">
        <v>1.8889308651303363</v>
      </c>
    </row>
    <row r="58" spans="1:11" ht="14.1" customHeight="1" x14ac:dyDescent="0.2">
      <c r="A58" s="306">
        <v>73</v>
      </c>
      <c r="B58" s="307" t="s">
        <v>286</v>
      </c>
      <c r="C58" s="308"/>
      <c r="D58" s="113">
        <v>2.7604341322943116</v>
      </c>
      <c r="E58" s="115">
        <v>5186</v>
      </c>
      <c r="F58" s="114">
        <v>5227</v>
      </c>
      <c r="G58" s="114">
        <v>5256</v>
      </c>
      <c r="H58" s="114">
        <v>5154</v>
      </c>
      <c r="I58" s="140">
        <v>5191</v>
      </c>
      <c r="J58" s="115">
        <v>-5</v>
      </c>
      <c r="K58" s="116">
        <v>-9.6320554806395689E-2</v>
      </c>
    </row>
    <row r="59" spans="1:11" ht="14.1" customHeight="1" x14ac:dyDescent="0.2">
      <c r="A59" s="306" t="s">
        <v>287</v>
      </c>
      <c r="B59" s="307" t="s">
        <v>288</v>
      </c>
      <c r="C59" s="308"/>
      <c r="D59" s="113">
        <v>2.2249546226359858</v>
      </c>
      <c r="E59" s="115">
        <v>4180</v>
      </c>
      <c r="F59" s="114">
        <v>4218</v>
      </c>
      <c r="G59" s="114">
        <v>4245</v>
      </c>
      <c r="H59" s="114">
        <v>4180</v>
      </c>
      <c r="I59" s="140">
        <v>4202</v>
      </c>
      <c r="J59" s="115">
        <v>-22</v>
      </c>
      <c r="K59" s="116">
        <v>-0.52356020942408377</v>
      </c>
    </row>
    <row r="60" spans="1:11" ht="14.1" customHeight="1" x14ac:dyDescent="0.2">
      <c r="A60" s="306">
        <v>81</v>
      </c>
      <c r="B60" s="307" t="s">
        <v>289</v>
      </c>
      <c r="C60" s="308"/>
      <c r="D60" s="113">
        <v>7.7080305957874904</v>
      </c>
      <c r="E60" s="115">
        <v>14481</v>
      </c>
      <c r="F60" s="114">
        <v>14450</v>
      </c>
      <c r="G60" s="114">
        <v>14392</v>
      </c>
      <c r="H60" s="114">
        <v>14111</v>
      </c>
      <c r="I60" s="140">
        <v>14112</v>
      </c>
      <c r="J60" s="115">
        <v>369</v>
      </c>
      <c r="K60" s="116">
        <v>2.614795918367347</v>
      </c>
    </row>
    <row r="61" spans="1:11" ht="14.1" customHeight="1" x14ac:dyDescent="0.2">
      <c r="A61" s="306" t="s">
        <v>290</v>
      </c>
      <c r="B61" s="307" t="s">
        <v>291</v>
      </c>
      <c r="C61" s="308"/>
      <c r="D61" s="113">
        <v>2.1504346113515269</v>
      </c>
      <c r="E61" s="115">
        <v>4040</v>
      </c>
      <c r="F61" s="114">
        <v>4031</v>
      </c>
      <c r="G61" s="114">
        <v>4068</v>
      </c>
      <c r="H61" s="114">
        <v>3903</v>
      </c>
      <c r="I61" s="140">
        <v>3966</v>
      </c>
      <c r="J61" s="115">
        <v>74</v>
      </c>
      <c r="K61" s="116">
        <v>1.8658598083711548</v>
      </c>
    </row>
    <row r="62" spans="1:11" ht="14.1" customHeight="1" x14ac:dyDescent="0.2">
      <c r="A62" s="306" t="s">
        <v>292</v>
      </c>
      <c r="B62" s="307" t="s">
        <v>293</v>
      </c>
      <c r="C62" s="308"/>
      <c r="D62" s="113">
        <v>2.9174584417865641</v>
      </c>
      <c r="E62" s="115">
        <v>5481</v>
      </c>
      <c r="F62" s="114">
        <v>5495</v>
      </c>
      <c r="G62" s="114">
        <v>5479</v>
      </c>
      <c r="H62" s="114">
        <v>5409</v>
      </c>
      <c r="I62" s="140">
        <v>5351</v>
      </c>
      <c r="J62" s="115">
        <v>130</v>
      </c>
      <c r="K62" s="116">
        <v>2.4294524387964866</v>
      </c>
    </row>
    <row r="63" spans="1:11" ht="14.1" customHeight="1" x14ac:dyDescent="0.2">
      <c r="A63" s="306"/>
      <c r="B63" s="307" t="s">
        <v>294</v>
      </c>
      <c r="C63" s="308"/>
      <c r="D63" s="113">
        <v>2.4384012263864716</v>
      </c>
      <c r="E63" s="115">
        <v>4581</v>
      </c>
      <c r="F63" s="114">
        <v>4585</v>
      </c>
      <c r="G63" s="114">
        <v>4576</v>
      </c>
      <c r="H63" s="114">
        <v>4544</v>
      </c>
      <c r="I63" s="140">
        <v>4497</v>
      </c>
      <c r="J63" s="115">
        <v>84</v>
      </c>
      <c r="K63" s="116">
        <v>1.867911941294196</v>
      </c>
    </row>
    <row r="64" spans="1:11" ht="14.1" customHeight="1" x14ac:dyDescent="0.2">
      <c r="A64" s="306" t="s">
        <v>295</v>
      </c>
      <c r="B64" s="307" t="s">
        <v>296</v>
      </c>
      <c r="C64" s="308"/>
      <c r="D64" s="113">
        <v>0.67972896007324257</v>
      </c>
      <c r="E64" s="115">
        <v>1277</v>
      </c>
      <c r="F64" s="114">
        <v>1263</v>
      </c>
      <c r="G64" s="114">
        <v>1249</v>
      </c>
      <c r="H64" s="114">
        <v>1229</v>
      </c>
      <c r="I64" s="140">
        <v>1238</v>
      </c>
      <c r="J64" s="115">
        <v>39</v>
      </c>
      <c r="K64" s="116">
        <v>3.150242326332795</v>
      </c>
    </row>
    <row r="65" spans="1:11" ht="14.1" customHeight="1" x14ac:dyDescent="0.2">
      <c r="A65" s="306" t="s">
        <v>297</v>
      </c>
      <c r="B65" s="307" t="s">
        <v>298</v>
      </c>
      <c r="C65" s="308"/>
      <c r="D65" s="113">
        <v>0.86922270305372362</v>
      </c>
      <c r="E65" s="115">
        <v>1633</v>
      </c>
      <c r="F65" s="114">
        <v>1628</v>
      </c>
      <c r="G65" s="114">
        <v>1593</v>
      </c>
      <c r="H65" s="114">
        <v>1583</v>
      </c>
      <c r="I65" s="140">
        <v>1598</v>
      </c>
      <c r="J65" s="115">
        <v>35</v>
      </c>
      <c r="K65" s="116">
        <v>2.1902377972465583</v>
      </c>
    </row>
    <row r="66" spans="1:11" ht="14.1" customHeight="1" x14ac:dyDescent="0.2">
      <c r="A66" s="306">
        <v>82</v>
      </c>
      <c r="B66" s="307" t="s">
        <v>299</v>
      </c>
      <c r="C66" s="308"/>
      <c r="D66" s="113">
        <v>3.1995699130777298</v>
      </c>
      <c r="E66" s="115">
        <v>6011</v>
      </c>
      <c r="F66" s="114">
        <v>6048</v>
      </c>
      <c r="G66" s="114">
        <v>6073</v>
      </c>
      <c r="H66" s="114">
        <v>5974</v>
      </c>
      <c r="I66" s="140">
        <v>5894</v>
      </c>
      <c r="J66" s="115">
        <v>117</v>
      </c>
      <c r="K66" s="116">
        <v>1.9850695622667118</v>
      </c>
    </row>
    <row r="67" spans="1:11" ht="14.1" customHeight="1" x14ac:dyDescent="0.2">
      <c r="A67" s="306" t="s">
        <v>300</v>
      </c>
      <c r="B67" s="307" t="s">
        <v>301</v>
      </c>
      <c r="C67" s="308"/>
      <c r="D67" s="113">
        <v>2.008314304116166</v>
      </c>
      <c r="E67" s="115">
        <v>3773</v>
      </c>
      <c r="F67" s="114">
        <v>3780</v>
      </c>
      <c r="G67" s="114">
        <v>3781</v>
      </c>
      <c r="H67" s="114">
        <v>3763</v>
      </c>
      <c r="I67" s="140">
        <v>3715</v>
      </c>
      <c r="J67" s="115">
        <v>58</v>
      </c>
      <c r="K67" s="116">
        <v>1.5612382234185733</v>
      </c>
    </row>
    <row r="68" spans="1:11" ht="14.1" customHeight="1" x14ac:dyDescent="0.2">
      <c r="A68" s="306" t="s">
        <v>302</v>
      </c>
      <c r="B68" s="307" t="s">
        <v>303</v>
      </c>
      <c r="C68" s="308"/>
      <c r="D68" s="113">
        <v>0.59882151925011573</v>
      </c>
      <c r="E68" s="115">
        <v>1125</v>
      </c>
      <c r="F68" s="114">
        <v>1155</v>
      </c>
      <c r="G68" s="114">
        <v>1162</v>
      </c>
      <c r="H68" s="114">
        <v>1121</v>
      </c>
      <c r="I68" s="140">
        <v>1108</v>
      </c>
      <c r="J68" s="115">
        <v>17</v>
      </c>
      <c r="K68" s="116">
        <v>1.5342960288808665</v>
      </c>
    </row>
    <row r="69" spans="1:11" ht="14.1" customHeight="1" x14ac:dyDescent="0.2">
      <c r="A69" s="306">
        <v>83</v>
      </c>
      <c r="B69" s="307" t="s">
        <v>304</v>
      </c>
      <c r="C69" s="308"/>
      <c r="D69" s="113">
        <v>5.8641926022920225</v>
      </c>
      <c r="E69" s="115">
        <v>11017</v>
      </c>
      <c r="F69" s="114">
        <v>10962</v>
      </c>
      <c r="G69" s="114">
        <v>10893</v>
      </c>
      <c r="H69" s="114">
        <v>10608</v>
      </c>
      <c r="I69" s="140">
        <v>10568</v>
      </c>
      <c r="J69" s="115">
        <v>449</v>
      </c>
      <c r="K69" s="116">
        <v>4.248675246025738</v>
      </c>
    </row>
    <row r="70" spans="1:11" ht="14.1" customHeight="1" x14ac:dyDescent="0.2">
      <c r="A70" s="306" t="s">
        <v>305</v>
      </c>
      <c r="B70" s="307" t="s">
        <v>306</v>
      </c>
      <c r="C70" s="308"/>
      <c r="D70" s="113">
        <v>5.1929802149370037</v>
      </c>
      <c r="E70" s="115">
        <v>9756</v>
      </c>
      <c r="F70" s="114">
        <v>9733</v>
      </c>
      <c r="G70" s="114">
        <v>9650</v>
      </c>
      <c r="H70" s="114">
        <v>9370</v>
      </c>
      <c r="I70" s="140">
        <v>9354</v>
      </c>
      <c r="J70" s="115">
        <v>402</v>
      </c>
      <c r="K70" s="116">
        <v>4.2976266837716484</v>
      </c>
    </row>
    <row r="71" spans="1:11" ht="14.1" customHeight="1" x14ac:dyDescent="0.2">
      <c r="A71" s="306"/>
      <c r="B71" s="307" t="s">
        <v>307</v>
      </c>
      <c r="C71" s="308"/>
      <c r="D71" s="113">
        <v>3.4763585264200056</v>
      </c>
      <c r="E71" s="115">
        <v>6531</v>
      </c>
      <c r="F71" s="114">
        <v>6490</v>
      </c>
      <c r="G71" s="114">
        <v>6449</v>
      </c>
      <c r="H71" s="114">
        <v>6217</v>
      </c>
      <c r="I71" s="140">
        <v>6208</v>
      </c>
      <c r="J71" s="115">
        <v>323</v>
      </c>
      <c r="K71" s="116">
        <v>5.2029639175257731</v>
      </c>
    </row>
    <row r="72" spans="1:11" ht="14.1" customHeight="1" x14ac:dyDescent="0.2">
      <c r="A72" s="306">
        <v>84</v>
      </c>
      <c r="B72" s="307" t="s">
        <v>308</v>
      </c>
      <c r="C72" s="308"/>
      <c r="D72" s="113">
        <v>1.3594579201464851</v>
      </c>
      <c r="E72" s="115">
        <v>2554</v>
      </c>
      <c r="F72" s="114">
        <v>2549</v>
      </c>
      <c r="G72" s="114">
        <v>2513</v>
      </c>
      <c r="H72" s="114">
        <v>2483</v>
      </c>
      <c r="I72" s="140">
        <v>2512</v>
      </c>
      <c r="J72" s="115">
        <v>42</v>
      </c>
      <c r="K72" s="116">
        <v>1.6719745222929936</v>
      </c>
    </row>
    <row r="73" spans="1:11" ht="14.1" customHeight="1" x14ac:dyDescent="0.2">
      <c r="A73" s="306" t="s">
        <v>309</v>
      </c>
      <c r="B73" s="307" t="s">
        <v>310</v>
      </c>
      <c r="C73" s="308"/>
      <c r="D73" s="113">
        <v>0.59030494653189192</v>
      </c>
      <c r="E73" s="115">
        <v>1109</v>
      </c>
      <c r="F73" s="114">
        <v>1097</v>
      </c>
      <c r="G73" s="114">
        <v>1073</v>
      </c>
      <c r="H73" s="114">
        <v>1039</v>
      </c>
      <c r="I73" s="140">
        <v>1071</v>
      </c>
      <c r="J73" s="115">
        <v>38</v>
      </c>
      <c r="K73" s="116">
        <v>3.5480859010270773</v>
      </c>
    </row>
    <row r="74" spans="1:11" ht="14.1" customHeight="1" x14ac:dyDescent="0.2">
      <c r="A74" s="306" t="s">
        <v>311</v>
      </c>
      <c r="B74" s="307" t="s">
        <v>312</v>
      </c>
      <c r="C74" s="308"/>
      <c r="D74" s="113">
        <v>0.1554274521075856</v>
      </c>
      <c r="E74" s="115">
        <v>292</v>
      </c>
      <c r="F74" s="114">
        <v>303</v>
      </c>
      <c r="G74" s="114">
        <v>299</v>
      </c>
      <c r="H74" s="114">
        <v>321</v>
      </c>
      <c r="I74" s="140">
        <v>325</v>
      </c>
      <c r="J74" s="115">
        <v>-33</v>
      </c>
      <c r="K74" s="116">
        <v>-10.153846153846153</v>
      </c>
    </row>
    <row r="75" spans="1:11" ht="14.1" customHeight="1" x14ac:dyDescent="0.2">
      <c r="A75" s="306" t="s">
        <v>313</v>
      </c>
      <c r="B75" s="307" t="s">
        <v>314</v>
      </c>
      <c r="C75" s="308"/>
      <c r="D75" s="113">
        <v>0.16341173903092049</v>
      </c>
      <c r="E75" s="115">
        <v>307</v>
      </c>
      <c r="F75" s="114">
        <v>311</v>
      </c>
      <c r="G75" s="114">
        <v>305</v>
      </c>
      <c r="H75" s="114">
        <v>300</v>
      </c>
      <c r="I75" s="140">
        <v>290</v>
      </c>
      <c r="J75" s="115">
        <v>17</v>
      </c>
      <c r="K75" s="116">
        <v>5.8620689655172411</v>
      </c>
    </row>
    <row r="76" spans="1:11" ht="14.1" customHeight="1" x14ac:dyDescent="0.2">
      <c r="A76" s="306">
        <v>91</v>
      </c>
      <c r="B76" s="307" t="s">
        <v>315</v>
      </c>
      <c r="C76" s="308"/>
      <c r="D76" s="113">
        <v>0.24857746621315918</v>
      </c>
      <c r="E76" s="115">
        <v>467</v>
      </c>
      <c r="F76" s="114">
        <v>456</v>
      </c>
      <c r="G76" s="114">
        <v>452</v>
      </c>
      <c r="H76" s="114">
        <v>368</v>
      </c>
      <c r="I76" s="140">
        <v>433</v>
      </c>
      <c r="J76" s="115">
        <v>34</v>
      </c>
      <c r="K76" s="116">
        <v>7.8521939953810627</v>
      </c>
    </row>
    <row r="77" spans="1:11" ht="14.1" customHeight="1" x14ac:dyDescent="0.2">
      <c r="A77" s="306">
        <v>92</v>
      </c>
      <c r="B77" s="307" t="s">
        <v>316</v>
      </c>
      <c r="C77" s="308"/>
      <c r="D77" s="113">
        <v>1.3392310599407034</v>
      </c>
      <c r="E77" s="115">
        <v>2516</v>
      </c>
      <c r="F77" s="114">
        <v>2484</v>
      </c>
      <c r="G77" s="114">
        <v>2484</v>
      </c>
      <c r="H77" s="114">
        <v>2473</v>
      </c>
      <c r="I77" s="140">
        <v>2488</v>
      </c>
      <c r="J77" s="115">
        <v>28</v>
      </c>
      <c r="K77" s="116">
        <v>1.1254019292604502</v>
      </c>
    </row>
    <row r="78" spans="1:11" ht="14.1" customHeight="1" x14ac:dyDescent="0.2">
      <c r="A78" s="306">
        <v>93</v>
      </c>
      <c r="B78" s="307" t="s">
        <v>317</v>
      </c>
      <c r="C78" s="308"/>
      <c r="D78" s="113">
        <v>0.1554274521075856</v>
      </c>
      <c r="E78" s="115">
        <v>292</v>
      </c>
      <c r="F78" s="114">
        <v>293</v>
      </c>
      <c r="G78" s="114">
        <v>293</v>
      </c>
      <c r="H78" s="114">
        <v>288</v>
      </c>
      <c r="I78" s="140">
        <v>313</v>
      </c>
      <c r="J78" s="115">
        <v>-21</v>
      </c>
      <c r="K78" s="116">
        <v>-6.7092651757188495</v>
      </c>
    </row>
    <row r="79" spans="1:11" ht="14.1" customHeight="1" x14ac:dyDescent="0.2">
      <c r="A79" s="306">
        <v>94</v>
      </c>
      <c r="B79" s="307" t="s">
        <v>318</v>
      </c>
      <c r="C79" s="308"/>
      <c r="D79" s="113">
        <v>0.12136116123469012</v>
      </c>
      <c r="E79" s="115">
        <v>228</v>
      </c>
      <c r="F79" s="114">
        <v>231</v>
      </c>
      <c r="G79" s="114">
        <v>247</v>
      </c>
      <c r="H79" s="114">
        <v>276</v>
      </c>
      <c r="I79" s="140">
        <v>238</v>
      </c>
      <c r="J79" s="115">
        <v>-10</v>
      </c>
      <c r="K79" s="116">
        <v>-4.2016806722689077</v>
      </c>
    </row>
    <row r="80" spans="1:11" ht="14.1" customHeight="1" x14ac:dyDescent="0.2">
      <c r="A80" s="306" t="s">
        <v>319</v>
      </c>
      <c r="B80" s="307" t="s">
        <v>320</v>
      </c>
      <c r="C80" s="308"/>
      <c r="D80" s="113">
        <v>4.7905721540009265E-3</v>
      </c>
      <c r="E80" s="115">
        <v>9</v>
      </c>
      <c r="F80" s="114">
        <v>10</v>
      </c>
      <c r="G80" s="114">
        <v>10</v>
      </c>
      <c r="H80" s="114">
        <v>9</v>
      </c>
      <c r="I80" s="140">
        <v>13</v>
      </c>
      <c r="J80" s="115">
        <v>-4</v>
      </c>
      <c r="K80" s="116">
        <v>-30.76923076923077</v>
      </c>
    </row>
    <row r="81" spans="1:11" ht="14.1" customHeight="1" x14ac:dyDescent="0.2">
      <c r="A81" s="310" t="s">
        <v>321</v>
      </c>
      <c r="B81" s="311" t="s">
        <v>224</v>
      </c>
      <c r="C81" s="312"/>
      <c r="D81" s="125">
        <v>0.62543580899456541</v>
      </c>
      <c r="E81" s="143">
        <v>1175</v>
      </c>
      <c r="F81" s="144">
        <v>1195</v>
      </c>
      <c r="G81" s="144">
        <v>1198</v>
      </c>
      <c r="H81" s="144">
        <v>1143</v>
      </c>
      <c r="I81" s="145">
        <v>1154</v>
      </c>
      <c r="J81" s="143">
        <v>21</v>
      </c>
      <c r="K81" s="146">
        <v>1.8197573656845754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49441</v>
      </c>
      <c r="E12" s="114">
        <v>51444</v>
      </c>
      <c r="F12" s="114">
        <v>51880</v>
      </c>
      <c r="G12" s="114">
        <v>52155</v>
      </c>
      <c r="H12" s="140">
        <v>51165</v>
      </c>
      <c r="I12" s="115">
        <v>-1724</v>
      </c>
      <c r="J12" s="116">
        <v>-3.369490862894557</v>
      </c>
      <c r="K12"/>
      <c r="L12"/>
      <c r="M12"/>
      <c r="N12"/>
      <c r="O12"/>
      <c r="P12"/>
    </row>
    <row r="13" spans="1:16" s="110" customFormat="1" ht="14.45" customHeight="1" x14ac:dyDescent="0.2">
      <c r="A13" s="120" t="s">
        <v>105</v>
      </c>
      <c r="B13" s="119" t="s">
        <v>106</v>
      </c>
      <c r="C13" s="113">
        <v>43.022997107663677</v>
      </c>
      <c r="D13" s="115">
        <v>21271</v>
      </c>
      <c r="E13" s="114">
        <v>22151</v>
      </c>
      <c r="F13" s="114">
        <v>22347</v>
      </c>
      <c r="G13" s="114">
        <v>22443</v>
      </c>
      <c r="H13" s="140">
        <v>21869</v>
      </c>
      <c r="I13" s="115">
        <v>-598</v>
      </c>
      <c r="J13" s="116">
        <v>-2.7344643102108006</v>
      </c>
      <c r="K13"/>
      <c r="L13"/>
      <c r="M13"/>
      <c r="N13"/>
      <c r="O13"/>
      <c r="P13"/>
    </row>
    <row r="14" spans="1:16" s="110" customFormat="1" ht="14.45" customHeight="1" x14ac:dyDescent="0.2">
      <c r="A14" s="120"/>
      <c r="B14" s="119" t="s">
        <v>107</v>
      </c>
      <c r="C14" s="113">
        <v>56.977002892336323</v>
      </c>
      <c r="D14" s="115">
        <v>28170</v>
      </c>
      <c r="E14" s="114">
        <v>29293</v>
      </c>
      <c r="F14" s="114">
        <v>29533</v>
      </c>
      <c r="G14" s="114">
        <v>29712</v>
      </c>
      <c r="H14" s="140">
        <v>29296</v>
      </c>
      <c r="I14" s="115">
        <v>-1126</v>
      </c>
      <c r="J14" s="116">
        <v>-3.8435281267067176</v>
      </c>
      <c r="K14"/>
      <c r="L14"/>
      <c r="M14"/>
      <c r="N14"/>
      <c r="O14"/>
      <c r="P14"/>
    </row>
    <row r="15" spans="1:16" s="110" customFormat="1" ht="14.45" customHeight="1" x14ac:dyDescent="0.2">
      <c r="A15" s="118" t="s">
        <v>105</v>
      </c>
      <c r="B15" s="121" t="s">
        <v>108</v>
      </c>
      <c r="C15" s="113">
        <v>17.926417345927469</v>
      </c>
      <c r="D15" s="115">
        <v>8863</v>
      </c>
      <c r="E15" s="114">
        <v>9471</v>
      </c>
      <c r="F15" s="114">
        <v>9816</v>
      </c>
      <c r="G15" s="114">
        <v>10237</v>
      </c>
      <c r="H15" s="140">
        <v>9641</v>
      </c>
      <c r="I15" s="115">
        <v>-778</v>
      </c>
      <c r="J15" s="116">
        <v>-8.0697023130380661</v>
      </c>
      <c r="K15"/>
      <c r="L15"/>
      <c r="M15"/>
      <c r="N15"/>
      <c r="O15"/>
      <c r="P15"/>
    </row>
    <row r="16" spans="1:16" s="110" customFormat="1" ht="14.45" customHeight="1" x14ac:dyDescent="0.2">
      <c r="A16" s="118"/>
      <c r="B16" s="121" t="s">
        <v>109</v>
      </c>
      <c r="C16" s="113">
        <v>48.255496450314517</v>
      </c>
      <c r="D16" s="115">
        <v>23858</v>
      </c>
      <c r="E16" s="114">
        <v>24794</v>
      </c>
      <c r="F16" s="114">
        <v>24882</v>
      </c>
      <c r="G16" s="114">
        <v>24895</v>
      </c>
      <c r="H16" s="140">
        <v>24716</v>
      </c>
      <c r="I16" s="115">
        <v>-858</v>
      </c>
      <c r="J16" s="116">
        <v>-3.4714355073636511</v>
      </c>
      <c r="K16"/>
      <c r="L16"/>
      <c r="M16"/>
      <c r="N16"/>
      <c r="O16"/>
      <c r="P16"/>
    </row>
    <row r="17" spans="1:16" s="110" customFormat="1" ht="14.45" customHeight="1" x14ac:dyDescent="0.2">
      <c r="A17" s="118"/>
      <c r="B17" s="121" t="s">
        <v>110</v>
      </c>
      <c r="C17" s="113">
        <v>17.796970126008777</v>
      </c>
      <c r="D17" s="115">
        <v>8799</v>
      </c>
      <c r="E17" s="114">
        <v>9045</v>
      </c>
      <c r="F17" s="114">
        <v>9056</v>
      </c>
      <c r="G17" s="114">
        <v>8980</v>
      </c>
      <c r="H17" s="140">
        <v>8849</v>
      </c>
      <c r="I17" s="115">
        <v>-50</v>
      </c>
      <c r="J17" s="116">
        <v>-0.56503559724262631</v>
      </c>
      <c r="K17"/>
      <c r="L17"/>
      <c r="M17"/>
      <c r="N17"/>
      <c r="O17"/>
      <c r="P17"/>
    </row>
    <row r="18" spans="1:16" s="110" customFormat="1" ht="14.45" customHeight="1" x14ac:dyDescent="0.2">
      <c r="A18" s="120"/>
      <c r="B18" s="121" t="s">
        <v>111</v>
      </c>
      <c r="C18" s="113">
        <v>16.019093464938006</v>
      </c>
      <c r="D18" s="115">
        <v>7920</v>
      </c>
      <c r="E18" s="114">
        <v>8133</v>
      </c>
      <c r="F18" s="114">
        <v>8125</v>
      </c>
      <c r="G18" s="114">
        <v>8043</v>
      </c>
      <c r="H18" s="140">
        <v>7959</v>
      </c>
      <c r="I18" s="115">
        <v>-39</v>
      </c>
      <c r="J18" s="116">
        <v>-0.49001130795326048</v>
      </c>
      <c r="K18"/>
      <c r="L18"/>
      <c r="M18"/>
      <c r="N18"/>
      <c r="O18"/>
      <c r="P18"/>
    </row>
    <row r="19" spans="1:16" s="110" customFormat="1" ht="14.45" customHeight="1" x14ac:dyDescent="0.2">
      <c r="A19" s="120"/>
      <c r="B19" s="121" t="s">
        <v>112</v>
      </c>
      <c r="C19" s="113">
        <v>1.4036932909933051</v>
      </c>
      <c r="D19" s="115">
        <v>694</v>
      </c>
      <c r="E19" s="114">
        <v>709</v>
      </c>
      <c r="F19" s="114">
        <v>738</v>
      </c>
      <c r="G19" s="114">
        <v>634</v>
      </c>
      <c r="H19" s="140">
        <v>623</v>
      </c>
      <c r="I19" s="115">
        <v>71</v>
      </c>
      <c r="J19" s="116">
        <v>11.396468699839486</v>
      </c>
      <c r="K19"/>
      <c r="L19"/>
      <c r="M19"/>
      <c r="N19"/>
      <c r="O19"/>
      <c r="P19"/>
    </row>
    <row r="20" spans="1:16" s="110" customFormat="1" ht="14.45" customHeight="1" x14ac:dyDescent="0.2">
      <c r="A20" s="120" t="s">
        <v>113</v>
      </c>
      <c r="B20" s="119" t="s">
        <v>116</v>
      </c>
      <c r="C20" s="113">
        <v>89.745353047066203</v>
      </c>
      <c r="D20" s="115">
        <v>44371</v>
      </c>
      <c r="E20" s="114">
        <v>46194</v>
      </c>
      <c r="F20" s="114">
        <v>46644</v>
      </c>
      <c r="G20" s="114">
        <v>46924</v>
      </c>
      <c r="H20" s="140">
        <v>46184</v>
      </c>
      <c r="I20" s="115">
        <v>-1813</v>
      </c>
      <c r="J20" s="116">
        <v>-3.9256019400658237</v>
      </c>
      <c r="K20"/>
      <c r="L20"/>
      <c r="M20"/>
      <c r="N20"/>
      <c r="O20"/>
      <c r="P20"/>
    </row>
    <row r="21" spans="1:16" s="110" customFormat="1" ht="14.45" customHeight="1" x14ac:dyDescent="0.2">
      <c r="A21" s="123"/>
      <c r="B21" s="124" t="s">
        <v>117</v>
      </c>
      <c r="C21" s="125">
        <v>9.9714811593616641</v>
      </c>
      <c r="D21" s="143">
        <v>4930</v>
      </c>
      <c r="E21" s="144">
        <v>5105</v>
      </c>
      <c r="F21" s="144">
        <v>5100</v>
      </c>
      <c r="G21" s="144">
        <v>5085</v>
      </c>
      <c r="H21" s="145">
        <v>4840</v>
      </c>
      <c r="I21" s="143">
        <v>90</v>
      </c>
      <c r="J21" s="146">
        <v>1.859504132231405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53263</v>
      </c>
      <c r="E56" s="114">
        <v>55395</v>
      </c>
      <c r="F56" s="114">
        <v>55663</v>
      </c>
      <c r="G56" s="114">
        <v>55958</v>
      </c>
      <c r="H56" s="140">
        <v>55004</v>
      </c>
      <c r="I56" s="115">
        <v>-1741</v>
      </c>
      <c r="J56" s="116">
        <v>-3.1652243473201951</v>
      </c>
      <c r="K56"/>
      <c r="L56"/>
      <c r="M56"/>
      <c r="N56"/>
      <c r="O56"/>
      <c r="P56"/>
    </row>
    <row r="57" spans="1:16" s="110" customFormat="1" ht="14.45" customHeight="1" x14ac:dyDescent="0.2">
      <c r="A57" s="120" t="s">
        <v>105</v>
      </c>
      <c r="B57" s="119" t="s">
        <v>106</v>
      </c>
      <c r="C57" s="113">
        <v>41.995381409233424</v>
      </c>
      <c r="D57" s="115">
        <v>22368</v>
      </c>
      <c r="E57" s="114">
        <v>23177</v>
      </c>
      <c r="F57" s="114">
        <v>23276</v>
      </c>
      <c r="G57" s="114">
        <v>23306</v>
      </c>
      <c r="H57" s="140">
        <v>22858</v>
      </c>
      <c r="I57" s="115">
        <v>-490</v>
      </c>
      <c r="J57" s="116">
        <v>-2.1436696123895356</v>
      </c>
    </row>
    <row r="58" spans="1:16" s="110" customFormat="1" ht="14.45" customHeight="1" x14ac:dyDescent="0.2">
      <c r="A58" s="120"/>
      <c r="B58" s="119" t="s">
        <v>107</v>
      </c>
      <c r="C58" s="113">
        <v>58.004618590766576</v>
      </c>
      <c r="D58" s="115">
        <v>30895</v>
      </c>
      <c r="E58" s="114">
        <v>32218</v>
      </c>
      <c r="F58" s="114">
        <v>32387</v>
      </c>
      <c r="G58" s="114">
        <v>32652</v>
      </c>
      <c r="H58" s="140">
        <v>32146</v>
      </c>
      <c r="I58" s="115">
        <v>-1251</v>
      </c>
      <c r="J58" s="116">
        <v>-3.8916194860946929</v>
      </c>
    </row>
    <row r="59" spans="1:16" s="110" customFormat="1" ht="14.45" customHeight="1" x14ac:dyDescent="0.2">
      <c r="A59" s="118" t="s">
        <v>105</v>
      </c>
      <c r="B59" s="121" t="s">
        <v>108</v>
      </c>
      <c r="C59" s="113">
        <v>17.494320635337854</v>
      </c>
      <c r="D59" s="115">
        <v>9318</v>
      </c>
      <c r="E59" s="114">
        <v>9967</v>
      </c>
      <c r="F59" s="114">
        <v>10131</v>
      </c>
      <c r="G59" s="114">
        <v>10610</v>
      </c>
      <c r="H59" s="140">
        <v>10050</v>
      </c>
      <c r="I59" s="115">
        <v>-732</v>
      </c>
      <c r="J59" s="116">
        <v>-7.2835820895522385</v>
      </c>
    </row>
    <row r="60" spans="1:16" s="110" customFormat="1" ht="14.45" customHeight="1" x14ac:dyDescent="0.2">
      <c r="A60" s="118"/>
      <c r="B60" s="121" t="s">
        <v>109</v>
      </c>
      <c r="C60" s="113">
        <v>48.435123819537012</v>
      </c>
      <c r="D60" s="115">
        <v>25798</v>
      </c>
      <c r="E60" s="114">
        <v>26852</v>
      </c>
      <c r="F60" s="114">
        <v>27040</v>
      </c>
      <c r="G60" s="114">
        <v>27011</v>
      </c>
      <c r="H60" s="140">
        <v>26835</v>
      </c>
      <c r="I60" s="115">
        <v>-1037</v>
      </c>
      <c r="J60" s="116">
        <v>-3.8643562511645237</v>
      </c>
    </row>
    <row r="61" spans="1:16" s="110" customFormat="1" ht="14.45" customHeight="1" x14ac:dyDescent="0.2">
      <c r="A61" s="118"/>
      <c r="B61" s="121" t="s">
        <v>110</v>
      </c>
      <c r="C61" s="113">
        <v>17.946792332388338</v>
      </c>
      <c r="D61" s="115">
        <v>9559</v>
      </c>
      <c r="E61" s="114">
        <v>9757</v>
      </c>
      <c r="F61" s="114">
        <v>9732</v>
      </c>
      <c r="G61" s="114">
        <v>9668</v>
      </c>
      <c r="H61" s="140">
        <v>9541</v>
      </c>
      <c r="I61" s="115">
        <v>18</v>
      </c>
      <c r="J61" s="116">
        <v>0.18865946965726862</v>
      </c>
    </row>
    <row r="62" spans="1:16" s="110" customFormat="1" ht="14.45" customHeight="1" x14ac:dyDescent="0.2">
      <c r="A62" s="120"/>
      <c r="B62" s="121" t="s">
        <v>111</v>
      </c>
      <c r="C62" s="113">
        <v>16.121885736815425</v>
      </c>
      <c r="D62" s="115">
        <v>8587</v>
      </c>
      <c r="E62" s="114">
        <v>8818</v>
      </c>
      <c r="F62" s="114">
        <v>8759</v>
      </c>
      <c r="G62" s="114">
        <v>8669</v>
      </c>
      <c r="H62" s="140">
        <v>8578</v>
      </c>
      <c r="I62" s="115">
        <v>9</v>
      </c>
      <c r="J62" s="116">
        <v>0.1049195616693868</v>
      </c>
    </row>
    <row r="63" spans="1:16" s="110" customFormat="1" ht="14.45" customHeight="1" x14ac:dyDescent="0.2">
      <c r="A63" s="120"/>
      <c r="B63" s="121" t="s">
        <v>112</v>
      </c>
      <c r="C63" s="113">
        <v>1.3968420855002535</v>
      </c>
      <c r="D63" s="115">
        <v>744</v>
      </c>
      <c r="E63" s="114">
        <v>789</v>
      </c>
      <c r="F63" s="114">
        <v>817</v>
      </c>
      <c r="G63" s="114">
        <v>685</v>
      </c>
      <c r="H63" s="140">
        <v>674</v>
      </c>
      <c r="I63" s="115">
        <v>70</v>
      </c>
      <c r="J63" s="116">
        <v>10.385756676557863</v>
      </c>
    </row>
    <row r="64" spans="1:16" s="110" customFormat="1" ht="14.45" customHeight="1" x14ac:dyDescent="0.2">
      <c r="A64" s="120" t="s">
        <v>113</v>
      </c>
      <c r="B64" s="119" t="s">
        <v>116</v>
      </c>
      <c r="C64" s="113">
        <v>89.767756228526366</v>
      </c>
      <c r="D64" s="115">
        <v>47813</v>
      </c>
      <c r="E64" s="114">
        <v>49751</v>
      </c>
      <c r="F64" s="114">
        <v>50066</v>
      </c>
      <c r="G64" s="114">
        <v>50457</v>
      </c>
      <c r="H64" s="140">
        <v>49660</v>
      </c>
      <c r="I64" s="115">
        <v>-1847</v>
      </c>
      <c r="J64" s="116">
        <v>-3.7192911800241641</v>
      </c>
    </row>
    <row r="65" spans="1:10" s="110" customFormat="1" ht="14.45" customHeight="1" x14ac:dyDescent="0.2">
      <c r="A65" s="123"/>
      <c r="B65" s="124" t="s">
        <v>117</v>
      </c>
      <c r="C65" s="125">
        <v>9.9844169498526174</v>
      </c>
      <c r="D65" s="143">
        <v>5318</v>
      </c>
      <c r="E65" s="144">
        <v>5503</v>
      </c>
      <c r="F65" s="144">
        <v>5461</v>
      </c>
      <c r="G65" s="144">
        <v>5366</v>
      </c>
      <c r="H65" s="145">
        <v>5208</v>
      </c>
      <c r="I65" s="143">
        <v>110</v>
      </c>
      <c r="J65" s="146">
        <v>2.1121351766513059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49441</v>
      </c>
      <c r="G11" s="114">
        <v>51444</v>
      </c>
      <c r="H11" s="114">
        <v>51880</v>
      </c>
      <c r="I11" s="114">
        <v>52155</v>
      </c>
      <c r="J11" s="140">
        <v>51165</v>
      </c>
      <c r="K11" s="114">
        <v>-1724</v>
      </c>
      <c r="L11" s="116">
        <v>-3.369490862894557</v>
      </c>
    </row>
    <row r="12" spans="1:17" s="110" customFormat="1" ht="24" customHeight="1" x14ac:dyDescent="0.2">
      <c r="A12" s="604" t="s">
        <v>185</v>
      </c>
      <c r="B12" s="605"/>
      <c r="C12" s="605"/>
      <c r="D12" s="606"/>
      <c r="E12" s="113">
        <v>43.022997107663677</v>
      </c>
      <c r="F12" s="115">
        <v>21271</v>
      </c>
      <c r="G12" s="114">
        <v>22151</v>
      </c>
      <c r="H12" s="114">
        <v>22347</v>
      </c>
      <c r="I12" s="114">
        <v>22443</v>
      </c>
      <c r="J12" s="140">
        <v>21869</v>
      </c>
      <c r="K12" s="114">
        <v>-598</v>
      </c>
      <c r="L12" s="116">
        <v>-2.7344643102108006</v>
      </c>
    </row>
    <row r="13" spans="1:17" s="110" customFormat="1" ht="15" customHeight="1" x14ac:dyDescent="0.2">
      <c r="A13" s="120"/>
      <c r="B13" s="612" t="s">
        <v>107</v>
      </c>
      <c r="C13" s="612"/>
      <c r="E13" s="113">
        <v>56.977002892336323</v>
      </c>
      <c r="F13" s="115">
        <v>28170</v>
      </c>
      <c r="G13" s="114">
        <v>29293</v>
      </c>
      <c r="H13" s="114">
        <v>29533</v>
      </c>
      <c r="I13" s="114">
        <v>29712</v>
      </c>
      <c r="J13" s="140">
        <v>29296</v>
      </c>
      <c r="K13" s="114">
        <v>-1126</v>
      </c>
      <c r="L13" s="116">
        <v>-3.8435281267067176</v>
      </c>
    </row>
    <row r="14" spans="1:17" s="110" customFormat="1" ht="22.5" customHeight="1" x14ac:dyDescent="0.2">
      <c r="A14" s="604" t="s">
        <v>186</v>
      </c>
      <c r="B14" s="605"/>
      <c r="C14" s="605"/>
      <c r="D14" s="606"/>
      <c r="E14" s="113">
        <v>17.926417345927469</v>
      </c>
      <c r="F14" s="115">
        <v>8863</v>
      </c>
      <c r="G14" s="114">
        <v>9471</v>
      </c>
      <c r="H14" s="114">
        <v>9816</v>
      </c>
      <c r="I14" s="114">
        <v>10237</v>
      </c>
      <c r="J14" s="140">
        <v>9641</v>
      </c>
      <c r="K14" s="114">
        <v>-778</v>
      </c>
      <c r="L14" s="116">
        <v>-8.0697023130380661</v>
      </c>
    </row>
    <row r="15" spans="1:17" s="110" customFormat="1" ht="15" customHeight="1" x14ac:dyDescent="0.2">
      <c r="A15" s="120"/>
      <c r="B15" s="119"/>
      <c r="C15" s="258" t="s">
        <v>106</v>
      </c>
      <c r="E15" s="113">
        <v>50.72774455601941</v>
      </c>
      <c r="F15" s="115">
        <v>4496</v>
      </c>
      <c r="G15" s="114">
        <v>4822</v>
      </c>
      <c r="H15" s="114">
        <v>4995</v>
      </c>
      <c r="I15" s="114">
        <v>5233</v>
      </c>
      <c r="J15" s="140">
        <v>4943</v>
      </c>
      <c r="K15" s="114">
        <v>-447</v>
      </c>
      <c r="L15" s="116">
        <v>-9.0430912401375689</v>
      </c>
    </row>
    <row r="16" spans="1:17" s="110" customFormat="1" ht="15" customHeight="1" x14ac:dyDescent="0.2">
      <c r="A16" s="120"/>
      <c r="B16" s="119"/>
      <c r="C16" s="258" t="s">
        <v>107</v>
      </c>
      <c r="E16" s="113">
        <v>49.27225544398059</v>
      </c>
      <c r="F16" s="115">
        <v>4367</v>
      </c>
      <c r="G16" s="114">
        <v>4649</v>
      </c>
      <c r="H16" s="114">
        <v>4821</v>
      </c>
      <c r="I16" s="114">
        <v>5004</v>
      </c>
      <c r="J16" s="140">
        <v>4698</v>
      </c>
      <c r="K16" s="114">
        <v>-331</v>
      </c>
      <c r="L16" s="116">
        <v>-7.0455512984248614</v>
      </c>
    </row>
    <row r="17" spans="1:12" s="110" customFormat="1" ht="15" customHeight="1" x14ac:dyDescent="0.2">
      <c r="A17" s="120"/>
      <c r="B17" s="121" t="s">
        <v>109</v>
      </c>
      <c r="C17" s="258"/>
      <c r="E17" s="113">
        <v>48.255496450314517</v>
      </c>
      <c r="F17" s="115">
        <v>23858</v>
      </c>
      <c r="G17" s="114">
        <v>24794</v>
      </c>
      <c r="H17" s="114">
        <v>24882</v>
      </c>
      <c r="I17" s="114">
        <v>24895</v>
      </c>
      <c r="J17" s="140">
        <v>24716</v>
      </c>
      <c r="K17" s="114">
        <v>-858</v>
      </c>
      <c r="L17" s="116">
        <v>-3.4714355073636511</v>
      </c>
    </row>
    <row r="18" spans="1:12" s="110" customFormat="1" ht="15" customHeight="1" x14ac:dyDescent="0.2">
      <c r="A18" s="120"/>
      <c r="B18" s="119"/>
      <c r="C18" s="258" t="s">
        <v>106</v>
      </c>
      <c r="E18" s="113">
        <v>38.980635426272109</v>
      </c>
      <c r="F18" s="115">
        <v>9300</v>
      </c>
      <c r="G18" s="114">
        <v>9673</v>
      </c>
      <c r="H18" s="114">
        <v>9629</v>
      </c>
      <c r="I18" s="114">
        <v>9518</v>
      </c>
      <c r="J18" s="140">
        <v>9360</v>
      </c>
      <c r="K18" s="114">
        <v>-60</v>
      </c>
      <c r="L18" s="116">
        <v>-0.64102564102564108</v>
      </c>
    </row>
    <row r="19" spans="1:12" s="110" customFormat="1" ht="15" customHeight="1" x14ac:dyDescent="0.2">
      <c r="A19" s="120"/>
      <c r="B19" s="119"/>
      <c r="C19" s="258" t="s">
        <v>107</v>
      </c>
      <c r="E19" s="113">
        <v>61.019364573727891</v>
      </c>
      <c r="F19" s="115">
        <v>14558</v>
      </c>
      <c r="G19" s="114">
        <v>15121</v>
      </c>
      <c r="H19" s="114">
        <v>15253</v>
      </c>
      <c r="I19" s="114">
        <v>15377</v>
      </c>
      <c r="J19" s="140">
        <v>15356</v>
      </c>
      <c r="K19" s="114">
        <v>-798</v>
      </c>
      <c r="L19" s="116">
        <v>-5.1966657983849958</v>
      </c>
    </row>
    <row r="20" spans="1:12" s="110" customFormat="1" ht="15" customHeight="1" x14ac:dyDescent="0.2">
      <c r="A20" s="120"/>
      <c r="B20" s="121" t="s">
        <v>110</v>
      </c>
      <c r="C20" s="258"/>
      <c r="E20" s="113">
        <v>17.796970126008777</v>
      </c>
      <c r="F20" s="115">
        <v>8799</v>
      </c>
      <c r="G20" s="114">
        <v>9045</v>
      </c>
      <c r="H20" s="114">
        <v>9056</v>
      </c>
      <c r="I20" s="114">
        <v>8980</v>
      </c>
      <c r="J20" s="140">
        <v>8849</v>
      </c>
      <c r="K20" s="114">
        <v>-50</v>
      </c>
      <c r="L20" s="116">
        <v>-0.56503559724262631</v>
      </c>
    </row>
    <row r="21" spans="1:12" s="110" customFormat="1" ht="15" customHeight="1" x14ac:dyDescent="0.2">
      <c r="A21" s="120"/>
      <c r="B21" s="119"/>
      <c r="C21" s="258" t="s">
        <v>106</v>
      </c>
      <c r="E21" s="113">
        <v>35.288100920559152</v>
      </c>
      <c r="F21" s="115">
        <v>3105</v>
      </c>
      <c r="G21" s="114">
        <v>3175</v>
      </c>
      <c r="H21" s="114">
        <v>3232</v>
      </c>
      <c r="I21" s="114">
        <v>3232</v>
      </c>
      <c r="J21" s="140">
        <v>3167</v>
      </c>
      <c r="K21" s="114">
        <v>-62</v>
      </c>
      <c r="L21" s="116">
        <v>-1.9576886643511209</v>
      </c>
    </row>
    <row r="22" spans="1:12" s="110" customFormat="1" ht="15" customHeight="1" x14ac:dyDescent="0.2">
      <c r="A22" s="120"/>
      <c r="B22" s="119"/>
      <c r="C22" s="258" t="s">
        <v>107</v>
      </c>
      <c r="E22" s="113">
        <v>64.71189907944084</v>
      </c>
      <c r="F22" s="115">
        <v>5694</v>
      </c>
      <c r="G22" s="114">
        <v>5870</v>
      </c>
      <c r="H22" s="114">
        <v>5824</v>
      </c>
      <c r="I22" s="114">
        <v>5748</v>
      </c>
      <c r="J22" s="140">
        <v>5682</v>
      </c>
      <c r="K22" s="114">
        <v>12</v>
      </c>
      <c r="L22" s="116">
        <v>0.21119324181626187</v>
      </c>
    </row>
    <row r="23" spans="1:12" s="110" customFormat="1" ht="15" customHeight="1" x14ac:dyDescent="0.2">
      <c r="A23" s="120"/>
      <c r="B23" s="121" t="s">
        <v>111</v>
      </c>
      <c r="C23" s="258"/>
      <c r="E23" s="113">
        <v>16.019093464938006</v>
      </c>
      <c r="F23" s="115">
        <v>7920</v>
      </c>
      <c r="G23" s="114">
        <v>8133</v>
      </c>
      <c r="H23" s="114">
        <v>8125</v>
      </c>
      <c r="I23" s="114">
        <v>8043</v>
      </c>
      <c r="J23" s="140">
        <v>7959</v>
      </c>
      <c r="K23" s="114">
        <v>-39</v>
      </c>
      <c r="L23" s="116">
        <v>-0.49001130795326048</v>
      </c>
    </row>
    <row r="24" spans="1:12" s="110" customFormat="1" ht="15" customHeight="1" x14ac:dyDescent="0.2">
      <c r="A24" s="120"/>
      <c r="B24" s="119"/>
      <c r="C24" s="258" t="s">
        <v>106</v>
      </c>
      <c r="E24" s="113">
        <v>55.176767676767675</v>
      </c>
      <c r="F24" s="115">
        <v>4370</v>
      </c>
      <c r="G24" s="114">
        <v>4481</v>
      </c>
      <c r="H24" s="114">
        <v>4491</v>
      </c>
      <c r="I24" s="114">
        <v>4460</v>
      </c>
      <c r="J24" s="140">
        <v>4399</v>
      </c>
      <c r="K24" s="114">
        <v>-29</v>
      </c>
      <c r="L24" s="116">
        <v>-0.65924073653102977</v>
      </c>
    </row>
    <row r="25" spans="1:12" s="110" customFormat="1" ht="15" customHeight="1" x14ac:dyDescent="0.2">
      <c r="A25" s="120"/>
      <c r="B25" s="119"/>
      <c r="C25" s="258" t="s">
        <v>107</v>
      </c>
      <c r="E25" s="113">
        <v>44.823232323232325</v>
      </c>
      <c r="F25" s="115">
        <v>3550</v>
      </c>
      <c r="G25" s="114">
        <v>3652</v>
      </c>
      <c r="H25" s="114">
        <v>3634</v>
      </c>
      <c r="I25" s="114">
        <v>3583</v>
      </c>
      <c r="J25" s="140">
        <v>3560</v>
      </c>
      <c r="K25" s="114">
        <v>-10</v>
      </c>
      <c r="L25" s="116">
        <v>-0.2808988764044944</v>
      </c>
    </row>
    <row r="26" spans="1:12" s="110" customFormat="1" ht="15" customHeight="1" x14ac:dyDescent="0.2">
      <c r="A26" s="120"/>
      <c r="C26" s="121" t="s">
        <v>187</v>
      </c>
      <c r="D26" s="110" t="s">
        <v>188</v>
      </c>
      <c r="E26" s="113">
        <v>1.4036932909933051</v>
      </c>
      <c r="F26" s="115">
        <v>694</v>
      </c>
      <c r="G26" s="114">
        <v>709</v>
      </c>
      <c r="H26" s="114">
        <v>738</v>
      </c>
      <c r="I26" s="114">
        <v>634</v>
      </c>
      <c r="J26" s="140">
        <v>623</v>
      </c>
      <c r="K26" s="114">
        <v>71</v>
      </c>
      <c r="L26" s="116">
        <v>11.396468699839486</v>
      </c>
    </row>
    <row r="27" spans="1:12" s="110" customFormat="1" ht="15" customHeight="1" x14ac:dyDescent="0.2">
      <c r="A27" s="120"/>
      <c r="B27" s="119"/>
      <c r="D27" s="259" t="s">
        <v>106</v>
      </c>
      <c r="E27" s="113">
        <v>47.982708933717582</v>
      </c>
      <c r="F27" s="115">
        <v>333</v>
      </c>
      <c r="G27" s="114">
        <v>330</v>
      </c>
      <c r="H27" s="114">
        <v>373</v>
      </c>
      <c r="I27" s="114">
        <v>341</v>
      </c>
      <c r="J27" s="140">
        <v>329</v>
      </c>
      <c r="K27" s="114">
        <v>4</v>
      </c>
      <c r="L27" s="116">
        <v>1.21580547112462</v>
      </c>
    </row>
    <row r="28" spans="1:12" s="110" customFormat="1" ht="15" customHeight="1" x14ac:dyDescent="0.2">
      <c r="A28" s="120"/>
      <c r="B28" s="119"/>
      <c r="D28" s="259" t="s">
        <v>107</v>
      </c>
      <c r="E28" s="113">
        <v>52.017291066282418</v>
      </c>
      <c r="F28" s="115">
        <v>361</v>
      </c>
      <c r="G28" s="114">
        <v>379</v>
      </c>
      <c r="H28" s="114">
        <v>365</v>
      </c>
      <c r="I28" s="114">
        <v>293</v>
      </c>
      <c r="J28" s="140">
        <v>294</v>
      </c>
      <c r="K28" s="114">
        <v>67</v>
      </c>
      <c r="L28" s="116">
        <v>22.789115646258505</v>
      </c>
    </row>
    <row r="29" spans="1:12" s="110" customFormat="1" ht="24" customHeight="1" x14ac:dyDescent="0.2">
      <c r="A29" s="604" t="s">
        <v>189</v>
      </c>
      <c r="B29" s="605"/>
      <c r="C29" s="605"/>
      <c r="D29" s="606"/>
      <c r="E29" s="113">
        <v>89.745353047066203</v>
      </c>
      <c r="F29" s="115">
        <v>44371</v>
      </c>
      <c r="G29" s="114">
        <v>46194</v>
      </c>
      <c r="H29" s="114">
        <v>46644</v>
      </c>
      <c r="I29" s="114">
        <v>46924</v>
      </c>
      <c r="J29" s="140">
        <v>46184</v>
      </c>
      <c r="K29" s="114">
        <v>-1813</v>
      </c>
      <c r="L29" s="116">
        <v>-3.9256019400658237</v>
      </c>
    </row>
    <row r="30" spans="1:12" s="110" customFormat="1" ht="15" customHeight="1" x14ac:dyDescent="0.2">
      <c r="A30" s="120"/>
      <c r="B30" s="119"/>
      <c r="C30" s="258" t="s">
        <v>106</v>
      </c>
      <c r="E30" s="113">
        <v>42.018435464605261</v>
      </c>
      <c r="F30" s="115">
        <v>18644</v>
      </c>
      <c r="G30" s="114">
        <v>19395</v>
      </c>
      <c r="H30" s="114">
        <v>19579</v>
      </c>
      <c r="I30" s="114">
        <v>19701</v>
      </c>
      <c r="J30" s="140">
        <v>19298</v>
      </c>
      <c r="K30" s="114">
        <v>-654</v>
      </c>
      <c r="L30" s="116">
        <v>-3.3889522230282929</v>
      </c>
    </row>
    <row r="31" spans="1:12" s="110" customFormat="1" ht="15" customHeight="1" x14ac:dyDescent="0.2">
      <c r="A31" s="120"/>
      <c r="B31" s="119"/>
      <c r="C31" s="258" t="s">
        <v>107</v>
      </c>
      <c r="E31" s="113">
        <v>57.981564535394739</v>
      </c>
      <c r="F31" s="115">
        <v>25727</v>
      </c>
      <c r="G31" s="114">
        <v>26799</v>
      </c>
      <c r="H31" s="114">
        <v>27065</v>
      </c>
      <c r="I31" s="114">
        <v>27223</v>
      </c>
      <c r="J31" s="140">
        <v>26886</v>
      </c>
      <c r="K31" s="114">
        <v>-1159</v>
      </c>
      <c r="L31" s="116">
        <v>-4.3107937216395147</v>
      </c>
    </row>
    <row r="32" spans="1:12" s="110" customFormat="1" ht="15" customHeight="1" x14ac:dyDescent="0.2">
      <c r="A32" s="120"/>
      <c r="B32" s="119" t="s">
        <v>117</v>
      </c>
      <c r="C32" s="258"/>
      <c r="E32" s="113">
        <v>9.9714811593616641</v>
      </c>
      <c r="F32" s="114">
        <v>4930</v>
      </c>
      <c r="G32" s="114">
        <v>5105</v>
      </c>
      <c r="H32" s="114">
        <v>5100</v>
      </c>
      <c r="I32" s="114">
        <v>5085</v>
      </c>
      <c r="J32" s="140">
        <v>4840</v>
      </c>
      <c r="K32" s="114">
        <v>90</v>
      </c>
      <c r="L32" s="116">
        <v>1.859504132231405</v>
      </c>
    </row>
    <row r="33" spans="1:12" s="110" customFormat="1" ht="15" customHeight="1" x14ac:dyDescent="0.2">
      <c r="A33" s="120"/>
      <c r="B33" s="119"/>
      <c r="C33" s="258" t="s">
        <v>106</v>
      </c>
      <c r="E33" s="113">
        <v>52.028397565922923</v>
      </c>
      <c r="F33" s="114">
        <v>2565</v>
      </c>
      <c r="G33" s="114">
        <v>2688</v>
      </c>
      <c r="H33" s="114">
        <v>2703</v>
      </c>
      <c r="I33" s="114">
        <v>2668</v>
      </c>
      <c r="J33" s="140">
        <v>2503</v>
      </c>
      <c r="K33" s="114">
        <v>62</v>
      </c>
      <c r="L33" s="116">
        <v>2.4770275669196962</v>
      </c>
    </row>
    <row r="34" spans="1:12" s="110" customFormat="1" ht="15" customHeight="1" x14ac:dyDescent="0.2">
      <c r="A34" s="120"/>
      <c r="B34" s="119"/>
      <c r="C34" s="258" t="s">
        <v>107</v>
      </c>
      <c r="E34" s="113">
        <v>47.971602434077077</v>
      </c>
      <c r="F34" s="114">
        <v>2365</v>
      </c>
      <c r="G34" s="114">
        <v>2417</v>
      </c>
      <c r="H34" s="114">
        <v>2397</v>
      </c>
      <c r="I34" s="114">
        <v>2417</v>
      </c>
      <c r="J34" s="140">
        <v>2337</v>
      </c>
      <c r="K34" s="114">
        <v>28</v>
      </c>
      <c r="L34" s="116">
        <v>1.1981172443303381</v>
      </c>
    </row>
    <row r="35" spans="1:12" s="110" customFormat="1" ht="24" customHeight="1" x14ac:dyDescent="0.2">
      <c r="A35" s="604" t="s">
        <v>192</v>
      </c>
      <c r="B35" s="605"/>
      <c r="C35" s="605"/>
      <c r="D35" s="606"/>
      <c r="E35" s="113">
        <v>18.626241378612892</v>
      </c>
      <c r="F35" s="114">
        <v>9209</v>
      </c>
      <c r="G35" s="114">
        <v>9586</v>
      </c>
      <c r="H35" s="114">
        <v>9773</v>
      </c>
      <c r="I35" s="114">
        <v>10107</v>
      </c>
      <c r="J35" s="114">
        <v>9586</v>
      </c>
      <c r="K35" s="318">
        <v>-377</v>
      </c>
      <c r="L35" s="319">
        <v>-3.9328186939286458</v>
      </c>
    </row>
    <row r="36" spans="1:12" s="110" customFormat="1" ht="15" customHeight="1" x14ac:dyDescent="0.2">
      <c r="A36" s="120"/>
      <c r="B36" s="119"/>
      <c r="C36" s="258" t="s">
        <v>106</v>
      </c>
      <c r="E36" s="113">
        <v>47.953089369095451</v>
      </c>
      <c r="F36" s="114">
        <v>4416</v>
      </c>
      <c r="G36" s="114">
        <v>4578</v>
      </c>
      <c r="H36" s="114">
        <v>4678</v>
      </c>
      <c r="I36" s="114">
        <v>4896</v>
      </c>
      <c r="J36" s="114">
        <v>4593</v>
      </c>
      <c r="K36" s="318">
        <v>-177</v>
      </c>
      <c r="L36" s="116">
        <v>-3.8536903984323971</v>
      </c>
    </row>
    <row r="37" spans="1:12" s="110" customFormat="1" ht="15" customHeight="1" x14ac:dyDescent="0.2">
      <c r="A37" s="120"/>
      <c r="B37" s="119"/>
      <c r="C37" s="258" t="s">
        <v>107</v>
      </c>
      <c r="E37" s="113">
        <v>52.046910630904549</v>
      </c>
      <c r="F37" s="114">
        <v>4793</v>
      </c>
      <c r="G37" s="114">
        <v>5008</v>
      </c>
      <c r="H37" s="114">
        <v>5095</v>
      </c>
      <c r="I37" s="114">
        <v>5211</v>
      </c>
      <c r="J37" s="140">
        <v>4993</v>
      </c>
      <c r="K37" s="114">
        <v>-200</v>
      </c>
      <c r="L37" s="116">
        <v>-4.0056078509913879</v>
      </c>
    </row>
    <row r="38" spans="1:12" s="110" customFormat="1" ht="15" customHeight="1" x14ac:dyDescent="0.2">
      <c r="A38" s="120"/>
      <c r="B38" s="119" t="s">
        <v>329</v>
      </c>
      <c r="C38" s="258"/>
      <c r="E38" s="113">
        <v>53.239214417184115</v>
      </c>
      <c r="F38" s="114">
        <v>26322</v>
      </c>
      <c r="G38" s="114">
        <v>27053</v>
      </c>
      <c r="H38" s="114">
        <v>27141</v>
      </c>
      <c r="I38" s="114">
        <v>27081</v>
      </c>
      <c r="J38" s="140">
        <v>26699</v>
      </c>
      <c r="K38" s="114">
        <v>-377</v>
      </c>
      <c r="L38" s="116">
        <v>-1.4120379040413498</v>
      </c>
    </row>
    <row r="39" spans="1:12" s="110" customFormat="1" ht="15" customHeight="1" x14ac:dyDescent="0.2">
      <c r="A39" s="120"/>
      <c r="B39" s="119"/>
      <c r="C39" s="258" t="s">
        <v>106</v>
      </c>
      <c r="E39" s="113">
        <v>40.661803814299823</v>
      </c>
      <c r="F39" s="115">
        <v>10703</v>
      </c>
      <c r="G39" s="114">
        <v>10959</v>
      </c>
      <c r="H39" s="114">
        <v>11008</v>
      </c>
      <c r="I39" s="114">
        <v>10938</v>
      </c>
      <c r="J39" s="140">
        <v>10741</v>
      </c>
      <c r="K39" s="114">
        <v>-38</v>
      </c>
      <c r="L39" s="116">
        <v>-0.35378456382087331</v>
      </c>
    </row>
    <row r="40" spans="1:12" s="110" customFormat="1" ht="15" customHeight="1" x14ac:dyDescent="0.2">
      <c r="A40" s="120"/>
      <c r="B40" s="119"/>
      <c r="C40" s="258" t="s">
        <v>107</v>
      </c>
      <c r="E40" s="113">
        <v>59.338196185700177</v>
      </c>
      <c r="F40" s="115">
        <v>15619</v>
      </c>
      <c r="G40" s="114">
        <v>16094</v>
      </c>
      <c r="H40" s="114">
        <v>16133</v>
      </c>
      <c r="I40" s="114">
        <v>16143</v>
      </c>
      <c r="J40" s="140">
        <v>15958</v>
      </c>
      <c r="K40" s="114">
        <v>-339</v>
      </c>
      <c r="L40" s="116">
        <v>-2.1243263566863013</v>
      </c>
    </row>
    <row r="41" spans="1:12" s="110" customFormat="1" ht="15" customHeight="1" x14ac:dyDescent="0.2">
      <c r="A41" s="120"/>
      <c r="B41" s="320" t="s">
        <v>516</v>
      </c>
      <c r="C41" s="258"/>
      <c r="E41" s="113">
        <v>6.1912178151736414</v>
      </c>
      <c r="F41" s="115">
        <v>3061</v>
      </c>
      <c r="G41" s="114">
        <v>3050</v>
      </c>
      <c r="H41" s="114">
        <v>3061</v>
      </c>
      <c r="I41" s="114">
        <v>3018</v>
      </c>
      <c r="J41" s="140">
        <v>2926</v>
      </c>
      <c r="K41" s="114">
        <v>135</v>
      </c>
      <c r="L41" s="116">
        <v>4.6138072453861927</v>
      </c>
    </row>
    <row r="42" spans="1:12" s="110" customFormat="1" ht="15" customHeight="1" x14ac:dyDescent="0.2">
      <c r="A42" s="120"/>
      <c r="B42" s="119"/>
      <c r="C42" s="268" t="s">
        <v>106</v>
      </c>
      <c r="D42" s="182"/>
      <c r="E42" s="113">
        <v>45.279320483502126</v>
      </c>
      <c r="F42" s="115">
        <v>1386</v>
      </c>
      <c r="G42" s="114">
        <v>1408</v>
      </c>
      <c r="H42" s="114">
        <v>1393</v>
      </c>
      <c r="I42" s="114">
        <v>1368</v>
      </c>
      <c r="J42" s="140">
        <v>1354</v>
      </c>
      <c r="K42" s="114">
        <v>32</v>
      </c>
      <c r="L42" s="116">
        <v>2.3633677991137372</v>
      </c>
    </row>
    <row r="43" spans="1:12" s="110" customFormat="1" ht="15" customHeight="1" x14ac:dyDescent="0.2">
      <c r="A43" s="120"/>
      <c r="B43" s="119"/>
      <c r="C43" s="268" t="s">
        <v>107</v>
      </c>
      <c r="D43" s="182"/>
      <c r="E43" s="113">
        <v>54.720679516497874</v>
      </c>
      <c r="F43" s="115">
        <v>1675</v>
      </c>
      <c r="G43" s="114">
        <v>1642</v>
      </c>
      <c r="H43" s="114">
        <v>1668</v>
      </c>
      <c r="I43" s="114">
        <v>1650</v>
      </c>
      <c r="J43" s="140">
        <v>1572</v>
      </c>
      <c r="K43" s="114">
        <v>103</v>
      </c>
      <c r="L43" s="116">
        <v>6.552162849872774</v>
      </c>
    </row>
    <row r="44" spans="1:12" s="110" customFormat="1" ht="15" customHeight="1" x14ac:dyDescent="0.2">
      <c r="A44" s="120"/>
      <c r="B44" s="119" t="s">
        <v>205</v>
      </c>
      <c r="C44" s="268"/>
      <c r="D44" s="182"/>
      <c r="E44" s="113">
        <v>21.943326389029348</v>
      </c>
      <c r="F44" s="115">
        <v>10849</v>
      </c>
      <c r="G44" s="114">
        <v>11755</v>
      </c>
      <c r="H44" s="114">
        <v>11905</v>
      </c>
      <c r="I44" s="114">
        <v>11949</v>
      </c>
      <c r="J44" s="140">
        <v>11954</v>
      </c>
      <c r="K44" s="114">
        <v>-1105</v>
      </c>
      <c r="L44" s="116">
        <v>-9.2437677764764938</v>
      </c>
    </row>
    <row r="45" spans="1:12" s="110" customFormat="1" ht="15" customHeight="1" x14ac:dyDescent="0.2">
      <c r="A45" s="120"/>
      <c r="B45" s="119"/>
      <c r="C45" s="268" t="s">
        <v>106</v>
      </c>
      <c r="D45" s="182"/>
      <c r="E45" s="113">
        <v>43.930316158171259</v>
      </c>
      <c r="F45" s="115">
        <v>4766</v>
      </c>
      <c r="G45" s="114">
        <v>5206</v>
      </c>
      <c r="H45" s="114">
        <v>5268</v>
      </c>
      <c r="I45" s="114">
        <v>5241</v>
      </c>
      <c r="J45" s="140">
        <v>5181</v>
      </c>
      <c r="K45" s="114">
        <v>-415</v>
      </c>
      <c r="L45" s="116">
        <v>-8.0100366724570549</v>
      </c>
    </row>
    <row r="46" spans="1:12" s="110" customFormat="1" ht="15" customHeight="1" x14ac:dyDescent="0.2">
      <c r="A46" s="123"/>
      <c r="B46" s="124"/>
      <c r="C46" s="260" t="s">
        <v>107</v>
      </c>
      <c r="D46" s="261"/>
      <c r="E46" s="125">
        <v>56.069683841828741</v>
      </c>
      <c r="F46" s="143">
        <v>6083</v>
      </c>
      <c r="G46" s="144">
        <v>6549</v>
      </c>
      <c r="H46" s="144">
        <v>6637</v>
      </c>
      <c r="I46" s="144">
        <v>6708</v>
      </c>
      <c r="J46" s="145">
        <v>6773</v>
      </c>
      <c r="K46" s="144">
        <v>-690</v>
      </c>
      <c r="L46" s="146">
        <v>-10.18750922781633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49441</v>
      </c>
      <c r="E11" s="114">
        <v>51444</v>
      </c>
      <c r="F11" s="114">
        <v>51880</v>
      </c>
      <c r="G11" s="114">
        <v>52155</v>
      </c>
      <c r="H11" s="140">
        <v>51165</v>
      </c>
      <c r="I11" s="115">
        <v>-1724</v>
      </c>
      <c r="J11" s="116">
        <v>-3.369490862894557</v>
      </c>
    </row>
    <row r="12" spans="1:15" s="110" customFormat="1" ht="24.95" customHeight="1" x14ac:dyDescent="0.2">
      <c r="A12" s="193" t="s">
        <v>132</v>
      </c>
      <c r="B12" s="194" t="s">
        <v>133</v>
      </c>
      <c r="C12" s="113">
        <v>2.6071479136748854</v>
      </c>
      <c r="D12" s="115">
        <v>1289</v>
      </c>
      <c r="E12" s="114">
        <v>1261</v>
      </c>
      <c r="F12" s="114">
        <v>1256</v>
      </c>
      <c r="G12" s="114">
        <v>1244</v>
      </c>
      <c r="H12" s="140">
        <v>1195</v>
      </c>
      <c r="I12" s="115">
        <v>94</v>
      </c>
      <c r="J12" s="116">
        <v>7.8661087866108783</v>
      </c>
    </row>
    <row r="13" spans="1:15" s="110" customFormat="1" ht="24.95" customHeight="1" x14ac:dyDescent="0.2">
      <c r="A13" s="193" t="s">
        <v>134</v>
      </c>
      <c r="B13" s="199" t="s">
        <v>214</v>
      </c>
      <c r="C13" s="113">
        <v>0.49149491312877974</v>
      </c>
      <c r="D13" s="115">
        <v>243</v>
      </c>
      <c r="E13" s="114">
        <v>260</v>
      </c>
      <c r="F13" s="114">
        <v>254</v>
      </c>
      <c r="G13" s="114">
        <v>262</v>
      </c>
      <c r="H13" s="140">
        <v>252</v>
      </c>
      <c r="I13" s="115">
        <v>-9</v>
      </c>
      <c r="J13" s="116">
        <v>-3.5714285714285716</v>
      </c>
    </row>
    <row r="14" spans="1:15" s="287" customFormat="1" ht="24.95" customHeight="1" x14ac:dyDescent="0.2">
      <c r="A14" s="193" t="s">
        <v>215</v>
      </c>
      <c r="B14" s="199" t="s">
        <v>137</v>
      </c>
      <c r="C14" s="113">
        <v>6.249873586699298</v>
      </c>
      <c r="D14" s="115">
        <v>3090</v>
      </c>
      <c r="E14" s="114">
        <v>3163</v>
      </c>
      <c r="F14" s="114">
        <v>3245</v>
      </c>
      <c r="G14" s="114">
        <v>3285</v>
      </c>
      <c r="H14" s="140">
        <v>3334</v>
      </c>
      <c r="I14" s="115">
        <v>-244</v>
      </c>
      <c r="J14" s="116">
        <v>-7.3185362927414515</v>
      </c>
      <c r="K14" s="110"/>
      <c r="L14" s="110"/>
      <c r="M14" s="110"/>
      <c r="N14" s="110"/>
      <c r="O14" s="110"/>
    </row>
    <row r="15" spans="1:15" s="110" customFormat="1" ht="24.95" customHeight="1" x14ac:dyDescent="0.2">
      <c r="A15" s="193" t="s">
        <v>216</v>
      </c>
      <c r="B15" s="199" t="s">
        <v>217</v>
      </c>
      <c r="C15" s="113">
        <v>2.3280273457252076</v>
      </c>
      <c r="D15" s="115">
        <v>1151</v>
      </c>
      <c r="E15" s="114">
        <v>1136</v>
      </c>
      <c r="F15" s="114">
        <v>1147</v>
      </c>
      <c r="G15" s="114">
        <v>1155</v>
      </c>
      <c r="H15" s="140">
        <v>1160</v>
      </c>
      <c r="I15" s="115">
        <v>-9</v>
      </c>
      <c r="J15" s="116">
        <v>-0.77586206896551724</v>
      </c>
    </row>
    <row r="16" spans="1:15" s="287" customFormat="1" ht="24.95" customHeight="1" x14ac:dyDescent="0.2">
      <c r="A16" s="193" t="s">
        <v>218</v>
      </c>
      <c r="B16" s="199" t="s">
        <v>141</v>
      </c>
      <c r="C16" s="113">
        <v>2.9975121862421878</v>
      </c>
      <c r="D16" s="115">
        <v>1482</v>
      </c>
      <c r="E16" s="114">
        <v>1530</v>
      </c>
      <c r="F16" s="114">
        <v>1576</v>
      </c>
      <c r="G16" s="114">
        <v>1597</v>
      </c>
      <c r="H16" s="140">
        <v>1634</v>
      </c>
      <c r="I16" s="115">
        <v>-152</v>
      </c>
      <c r="J16" s="116">
        <v>-9.3023255813953494</v>
      </c>
      <c r="K16" s="110"/>
      <c r="L16" s="110"/>
      <c r="M16" s="110"/>
      <c r="N16" s="110"/>
      <c r="O16" s="110"/>
    </row>
    <row r="17" spans="1:15" s="110" customFormat="1" ht="24.95" customHeight="1" x14ac:dyDescent="0.2">
      <c r="A17" s="193" t="s">
        <v>142</v>
      </c>
      <c r="B17" s="199" t="s">
        <v>220</v>
      </c>
      <c r="C17" s="113">
        <v>0.92433405473190267</v>
      </c>
      <c r="D17" s="115">
        <v>457</v>
      </c>
      <c r="E17" s="114">
        <v>497</v>
      </c>
      <c r="F17" s="114">
        <v>522</v>
      </c>
      <c r="G17" s="114">
        <v>533</v>
      </c>
      <c r="H17" s="140">
        <v>540</v>
      </c>
      <c r="I17" s="115">
        <v>-83</v>
      </c>
      <c r="J17" s="116">
        <v>-15.37037037037037</v>
      </c>
    </row>
    <row r="18" spans="1:15" s="287" customFormat="1" ht="24.95" customHeight="1" x14ac:dyDescent="0.2">
      <c r="A18" s="201" t="s">
        <v>144</v>
      </c>
      <c r="B18" s="202" t="s">
        <v>145</v>
      </c>
      <c r="C18" s="113">
        <v>4.5852632430573816</v>
      </c>
      <c r="D18" s="115">
        <v>2267</v>
      </c>
      <c r="E18" s="114">
        <v>2289</v>
      </c>
      <c r="F18" s="114">
        <v>2342</v>
      </c>
      <c r="G18" s="114">
        <v>2340</v>
      </c>
      <c r="H18" s="140">
        <v>2296</v>
      </c>
      <c r="I18" s="115">
        <v>-29</v>
      </c>
      <c r="J18" s="116">
        <v>-1.2630662020905923</v>
      </c>
      <c r="K18" s="110"/>
      <c r="L18" s="110"/>
      <c r="M18" s="110"/>
      <c r="N18" s="110"/>
      <c r="O18" s="110"/>
    </row>
    <row r="19" spans="1:15" s="110" customFormat="1" ht="24.95" customHeight="1" x14ac:dyDescent="0.2">
      <c r="A19" s="193" t="s">
        <v>146</v>
      </c>
      <c r="B19" s="199" t="s">
        <v>147</v>
      </c>
      <c r="C19" s="113">
        <v>19.801379421937259</v>
      </c>
      <c r="D19" s="115">
        <v>9790</v>
      </c>
      <c r="E19" s="114">
        <v>9858</v>
      </c>
      <c r="F19" s="114">
        <v>9856</v>
      </c>
      <c r="G19" s="114">
        <v>10053</v>
      </c>
      <c r="H19" s="140">
        <v>9855</v>
      </c>
      <c r="I19" s="115">
        <v>-65</v>
      </c>
      <c r="J19" s="116">
        <v>-0.65956367326230336</v>
      </c>
    </row>
    <row r="20" spans="1:15" s="287" customFormat="1" ht="24.95" customHeight="1" x14ac:dyDescent="0.2">
      <c r="A20" s="193" t="s">
        <v>148</v>
      </c>
      <c r="B20" s="199" t="s">
        <v>149</v>
      </c>
      <c r="C20" s="113">
        <v>5.823102283529864</v>
      </c>
      <c r="D20" s="115">
        <v>2879</v>
      </c>
      <c r="E20" s="114">
        <v>2977</v>
      </c>
      <c r="F20" s="114">
        <v>2995</v>
      </c>
      <c r="G20" s="114">
        <v>2928</v>
      </c>
      <c r="H20" s="140">
        <v>2908</v>
      </c>
      <c r="I20" s="115">
        <v>-29</v>
      </c>
      <c r="J20" s="116">
        <v>-0.99724896836313615</v>
      </c>
      <c r="K20" s="110"/>
      <c r="L20" s="110"/>
      <c r="M20" s="110"/>
      <c r="N20" s="110"/>
      <c r="O20" s="110"/>
    </row>
    <row r="21" spans="1:15" s="110" customFormat="1" ht="24.95" customHeight="1" x14ac:dyDescent="0.2">
      <c r="A21" s="201" t="s">
        <v>150</v>
      </c>
      <c r="B21" s="202" t="s">
        <v>151</v>
      </c>
      <c r="C21" s="113">
        <v>10.088792702412977</v>
      </c>
      <c r="D21" s="115">
        <v>4988</v>
      </c>
      <c r="E21" s="114">
        <v>5807</v>
      </c>
      <c r="F21" s="114">
        <v>5914</v>
      </c>
      <c r="G21" s="114">
        <v>6004</v>
      </c>
      <c r="H21" s="140">
        <v>5821</v>
      </c>
      <c r="I21" s="115">
        <v>-833</v>
      </c>
      <c r="J21" s="116">
        <v>-14.310255969764645</v>
      </c>
    </row>
    <row r="22" spans="1:15" s="110" customFormat="1" ht="24.95" customHeight="1" x14ac:dyDescent="0.2">
      <c r="A22" s="201" t="s">
        <v>152</v>
      </c>
      <c r="B22" s="199" t="s">
        <v>153</v>
      </c>
      <c r="C22" s="113">
        <v>2.1035173236787283</v>
      </c>
      <c r="D22" s="115">
        <v>1040</v>
      </c>
      <c r="E22" s="114">
        <v>1043</v>
      </c>
      <c r="F22" s="114">
        <v>1026</v>
      </c>
      <c r="G22" s="114">
        <v>1038</v>
      </c>
      <c r="H22" s="140">
        <v>1101</v>
      </c>
      <c r="I22" s="115">
        <v>-61</v>
      </c>
      <c r="J22" s="116">
        <v>-5.5404178019981831</v>
      </c>
    </row>
    <row r="23" spans="1:15" s="110" customFormat="1" ht="24.95" customHeight="1" x14ac:dyDescent="0.2">
      <c r="A23" s="193" t="s">
        <v>154</v>
      </c>
      <c r="B23" s="199" t="s">
        <v>155</v>
      </c>
      <c r="C23" s="113">
        <v>1.1488440767783823</v>
      </c>
      <c r="D23" s="115">
        <v>568</v>
      </c>
      <c r="E23" s="114">
        <v>559</v>
      </c>
      <c r="F23" s="114">
        <v>562</v>
      </c>
      <c r="G23" s="114">
        <v>556</v>
      </c>
      <c r="H23" s="140">
        <v>544</v>
      </c>
      <c r="I23" s="115">
        <v>24</v>
      </c>
      <c r="J23" s="116">
        <v>4.4117647058823533</v>
      </c>
    </row>
    <row r="24" spans="1:15" s="110" customFormat="1" ht="24.95" customHeight="1" x14ac:dyDescent="0.2">
      <c r="A24" s="193" t="s">
        <v>156</v>
      </c>
      <c r="B24" s="199" t="s">
        <v>221</v>
      </c>
      <c r="C24" s="113">
        <v>9.2049109039056649</v>
      </c>
      <c r="D24" s="115">
        <v>4551</v>
      </c>
      <c r="E24" s="114">
        <v>4700</v>
      </c>
      <c r="F24" s="114">
        <v>4680</v>
      </c>
      <c r="G24" s="114">
        <v>4593</v>
      </c>
      <c r="H24" s="140">
        <v>4529</v>
      </c>
      <c r="I24" s="115">
        <v>22</v>
      </c>
      <c r="J24" s="116">
        <v>0.48575844557297415</v>
      </c>
    </row>
    <row r="25" spans="1:15" s="110" customFormat="1" ht="24.95" customHeight="1" x14ac:dyDescent="0.2">
      <c r="A25" s="193" t="s">
        <v>222</v>
      </c>
      <c r="B25" s="204" t="s">
        <v>159</v>
      </c>
      <c r="C25" s="113">
        <v>12.420865273760644</v>
      </c>
      <c r="D25" s="115">
        <v>6141</v>
      </c>
      <c r="E25" s="114">
        <v>6216</v>
      </c>
      <c r="F25" s="114">
        <v>6294</v>
      </c>
      <c r="G25" s="114">
        <v>6280</v>
      </c>
      <c r="H25" s="140">
        <v>6061</v>
      </c>
      <c r="I25" s="115">
        <v>80</v>
      </c>
      <c r="J25" s="116">
        <v>1.3199142055766375</v>
      </c>
    </row>
    <row r="26" spans="1:15" s="110" customFormat="1" ht="24.95" customHeight="1" x14ac:dyDescent="0.2">
      <c r="A26" s="201">
        <v>782.78300000000002</v>
      </c>
      <c r="B26" s="203" t="s">
        <v>160</v>
      </c>
      <c r="C26" s="113">
        <v>1.1205274974211687</v>
      </c>
      <c r="D26" s="115">
        <v>554</v>
      </c>
      <c r="E26" s="114">
        <v>581</v>
      </c>
      <c r="F26" s="114">
        <v>617</v>
      </c>
      <c r="G26" s="114">
        <v>614</v>
      </c>
      <c r="H26" s="140">
        <v>594</v>
      </c>
      <c r="I26" s="115">
        <v>-40</v>
      </c>
      <c r="J26" s="116">
        <v>-6.7340067340067344</v>
      </c>
    </row>
    <row r="27" spans="1:15" s="110" customFormat="1" ht="24.95" customHeight="1" x14ac:dyDescent="0.2">
      <c r="A27" s="193" t="s">
        <v>161</v>
      </c>
      <c r="B27" s="199" t="s">
        <v>162</v>
      </c>
      <c r="C27" s="113">
        <v>1.7394470176574099</v>
      </c>
      <c r="D27" s="115">
        <v>860</v>
      </c>
      <c r="E27" s="114">
        <v>872</v>
      </c>
      <c r="F27" s="114">
        <v>864</v>
      </c>
      <c r="G27" s="114">
        <v>847</v>
      </c>
      <c r="H27" s="140">
        <v>849</v>
      </c>
      <c r="I27" s="115">
        <v>11</v>
      </c>
      <c r="J27" s="116">
        <v>1.2956419316843346</v>
      </c>
    </row>
    <row r="28" spans="1:15" s="110" customFormat="1" ht="24.95" customHeight="1" x14ac:dyDescent="0.2">
      <c r="A28" s="193" t="s">
        <v>163</v>
      </c>
      <c r="B28" s="199" t="s">
        <v>164</v>
      </c>
      <c r="C28" s="113">
        <v>1.8931655913108554</v>
      </c>
      <c r="D28" s="115">
        <v>936</v>
      </c>
      <c r="E28" s="114">
        <v>960</v>
      </c>
      <c r="F28" s="114">
        <v>958</v>
      </c>
      <c r="G28" s="114">
        <v>980</v>
      </c>
      <c r="H28" s="140">
        <v>968</v>
      </c>
      <c r="I28" s="115">
        <v>-32</v>
      </c>
      <c r="J28" s="116">
        <v>-3.3057851239669422</v>
      </c>
    </row>
    <row r="29" spans="1:15" s="110" customFormat="1" ht="24.95" customHeight="1" x14ac:dyDescent="0.2">
      <c r="A29" s="193">
        <v>86</v>
      </c>
      <c r="B29" s="199" t="s">
        <v>165</v>
      </c>
      <c r="C29" s="113">
        <v>4.3061426751077043</v>
      </c>
      <c r="D29" s="115">
        <v>2129</v>
      </c>
      <c r="E29" s="114">
        <v>2129</v>
      </c>
      <c r="F29" s="114">
        <v>2102</v>
      </c>
      <c r="G29" s="114">
        <v>2145</v>
      </c>
      <c r="H29" s="140">
        <v>2150</v>
      </c>
      <c r="I29" s="115">
        <v>-21</v>
      </c>
      <c r="J29" s="116">
        <v>-0.97674418604651159</v>
      </c>
    </row>
    <row r="30" spans="1:15" s="110" customFormat="1" ht="24.95" customHeight="1" x14ac:dyDescent="0.2">
      <c r="A30" s="193">
        <v>87.88</v>
      </c>
      <c r="B30" s="204" t="s">
        <v>166</v>
      </c>
      <c r="C30" s="113">
        <v>4.912926518476568</v>
      </c>
      <c r="D30" s="115">
        <v>2429</v>
      </c>
      <c r="E30" s="114">
        <v>2420</v>
      </c>
      <c r="F30" s="114">
        <v>2403</v>
      </c>
      <c r="G30" s="114">
        <v>2404</v>
      </c>
      <c r="H30" s="140">
        <v>2334</v>
      </c>
      <c r="I30" s="115">
        <v>95</v>
      </c>
      <c r="J30" s="116">
        <v>4.0702656383890314</v>
      </c>
    </row>
    <row r="31" spans="1:15" s="110" customFormat="1" ht="24.95" customHeight="1" x14ac:dyDescent="0.2">
      <c r="A31" s="193" t="s">
        <v>167</v>
      </c>
      <c r="B31" s="199" t="s">
        <v>168</v>
      </c>
      <c r="C31" s="113">
        <v>11.488440767783823</v>
      </c>
      <c r="D31" s="115">
        <v>5680</v>
      </c>
      <c r="E31" s="114">
        <v>6344</v>
      </c>
      <c r="F31" s="114">
        <v>6507</v>
      </c>
      <c r="G31" s="114">
        <v>6576</v>
      </c>
      <c r="H31" s="140">
        <v>6370</v>
      </c>
      <c r="I31" s="115">
        <v>-690</v>
      </c>
      <c r="J31" s="116">
        <v>-10.832025117739404</v>
      </c>
    </row>
    <row r="32" spans="1:15" s="110" customFormat="1" ht="24.95" customHeight="1" x14ac:dyDescent="0.2">
      <c r="A32" s="193"/>
      <c r="B32" s="204" t="s">
        <v>169</v>
      </c>
      <c r="C32" s="113">
        <v>1.4158289678606824E-2</v>
      </c>
      <c r="D32" s="115">
        <v>7</v>
      </c>
      <c r="E32" s="114">
        <v>5</v>
      </c>
      <c r="F32" s="114" t="s">
        <v>514</v>
      </c>
      <c r="G32" s="114" t="s">
        <v>514</v>
      </c>
      <c r="H32" s="140">
        <v>4</v>
      </c>
      <c r="I32" s="115">
        <v>3</v>
      </c>
      <c r="J32" s="116">
        <v>75</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2.6071479136748854</v>
      </c>
      <c r="D34" s="115">
        <v>1289</v>
      </c>
      <c r="E34" s="114">
        <v>1261</v>
      </c>
      <c r="F34" s="114">
        <v>1256</v>
      </c>
      <c r="G34" s="114">
        <v>1244</v>
      </c>
      <c r="H34" s="140">
        <v>1195</v>
      </c>
      <c r="I34" s="115">
        <v>94</v>
      </c>
      <c r="J34" s="116">
        <v>7.8661087866108783</v>
      </c>
    </row>
    <row r="35" spans="1:10" s="110" customFormat="1" ht="24.95" customHeight="1" x14ac:dyDescent="0.2">
      <c r="A35" s="292" t="s">
        <v>171</v>
      </c>
      <c r="B35" s="293" t="s">
        <v>172</v>
      </c>
      <c r="C35" s="113">
        <v>11.326631742885459</v>
      </c>
      <c r="D35" s="115">
        <v>5600</v>
      </c>
      <c r="E35" s="114">
        <v>5712</v>
      </c>
      <c r="F35" s="114">
        <v>5841</v>
      </c>
      <c r="G35" s="114">
        <v>5887</v>
      </c>
      <c r="H35" s="140">
        <v>5882</v>
      </c>
      <c r="I35" s="115">
        <v>-282</v>
      </c>
      <c r="J35" s="116">
        <v>-4.794287657259436</v>
      </c>
    </row>
    <row r="36" spans="1:10" s="110" customFormat="1" ht="24.95" customHeight="1" x14ac:dyDescent="0.2">
      <c r="A36" s="294" t="s">
        <v>173</v>
      </c>
      <c r="B36" s="295" t="s">
        <v>174</v>
      </c>
      <c r="C36" s="125">
        <v>86.052062053761048</v>
      </c>
      <c r="D36" s="143">
        <v>42545</v>
      </c>
      <c r="E36" s="144">
        <v>44466</v>
      </c>
      <c r="F36" s="144">
        <v>44778</v>
      </c>
      <c r="G36" s="144">
        <v>45018</v>
      </c>
      <c r="H36" s="145">
        <v>44084</v>
      </c>
      <c r="I36" s="143">
        <v>-1539</v>
      </c>
      <c r="J36" s="146">
        <v>-3.4910625170129754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49441</v>
      </c>
      <c r="F11" s="264">
        <v>51444</v>
      </c>
      <c r="G11" s="264">
        <v>51880</v>
      </c>
      <c r="H11" s="264">
        <v>52155</v>
      </c>
      <c r="I11" s="265">
        <v>51165</v>
      </c>
      <c r="J11" s="263">
        <v>-1724</v>
      </c>
      <c r="K11" s="266">
        <v>-3.369490862894557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45.375295807123642</v>
      </c>
      <c r="E13" s="115">
        <v>22434</v>
      </c>
      <c r="F13" s="114">
        <v>23436</v>
      </c>
      <c r="G13" s="114">
        <v>23845</v>
      </c>
      <c r="H13" s="114">
        <v>23975</v>
      </c>
      <c r="I13" s="140">
        <v>23569</v>
      </c>
      <c r="J13" s="115">
        <v>-1135</v>
      </c>
      <c r="K13" s="116">
        <v>-4.8156476727905302</v>
      </c>
    </row>
    <row r="14" spans="1:15" ht="15.95" customHeight="1" x14ac:dyDescent="0.2">
      <c r="A14" s="306" t="s">
        <v>230</v>
      </c>
      <c r="B14" s="307"/>
      <c r="C14" s="308"/>
      <c r="D14" s="113">
        <v>43.415383993042212</v>
      </c>
      <c r="E14" s="115">
        <v>21465</v>
      </c>
      <c r="F14" s="114">
        <v>22382</v>
      </c>
      <c r="G14" s="114">
        <v>22465</v>
      </c>
      <c r="H14" s="114">
        <v>22571</v>
      </c>
      <c r="I14" s="140">
        <v>22104</v>
      </c>
      <c r="J14" s="115">
        <v>-639</v>
      </c>
      <c r="K14" s="116">
        <v>-2.8908794788273617</v>
      </c>
    </row>
    <row r="15" spans="1:15" ht="15.95" customHeight="1" x14ac:dyDescent="0.2">
      <c r="A15" s="306" t="s">
        <v>231</v>
      </c>
      <c r="B15" s="307"/>
      <c r="C15" s="308"/>
      <c r="D15" s="113">
        <v>5.5278008130903498</v>
      </c>
      <c r="E15" s="115">
        <v>2733</v>
      </c>
      <c r="F15" s="114">
        <v>2749</v>
      </c>
      <c r="G15" s="114">
        <v>2705</v>
      </c>
      <c r="H15" s="114">
        <v>2694</v>
      </c>
      <c r="I15" s="140">
        <v>2655</v>
      </c>
      <c r="J15" s="115">
        <v>78</v>
      </c>
      <c r="K15" s="116">
        <v>2.9378531073446328</v>
      </c>
    </row>
    <row r="16" spans="1:15" ht="15.95" customHeight="1" x14ac:dyDescent="0.2">
      <c r="A16" s="306" t="s">
        <v>232</v>
      </c>
      <c r="B16" s="307"/>
      <c r="C16" s="308"/>
      <c r="D16" s="113">
        <v>2.2491454460872555</v>
      </c>
      <c r="E16" s="115">
        <v>1112</v>
      </c>
      <c r="F16" s="114">
        <v>1107</v>
      </c>
      <c r="G16" s="114">
        <v>1119</v>
      </c>
      <c r="H16" s="114">
        <v>1121</v>
      </c>
      <c r="I16" s="140">
        <v>1097</v>
      </c>
      <c r="J16" s="115">
        <v>15</v>
      </c>
      <c r="K16" s="116">
        <v>1.3673655423883317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1.9457535244028237</v>
      </c>
      <c r="E18" s="115">
        <v>962</v>
      </c>
      <c r="F18" s="114">
        <v>949</v>
      </c>
      <c r="G18" s="114">
        <v>930</v>
      </c>
      <c r="H18" s="114">
        <v>919</v>
      </c>
      <c r="I18" s="140">
        <v>897</v>
      </c>
      <c r="J18" s="115">
        <v>65</v>
      </c>
      <c r="K18" s="116">
        <v>7.2463768115942031</v>
      </c>
    </row>
    <row r="19" spans="1:11" ht="14.1" customHeight="1" x14ac:dyDescent="0.2">
      <c r="A19" s="306" t="s">
        <v>235</v>
      </c>
      <c r="B19" s="307" t="s">
        <v>236</v>
      </c>
      <c r="C19" s="308"/>
      <c r="D19" s="113">
        <v>1.3389696810339597</v>
      </c>
      <c r="E19" s="115">
        <v>662</v>
      </c>
      <c r="F19" s="114">
        <v>665</v>
      </c>
      <c r="G19" s="114">
        <v>647</v>
      </c>
      <c r="H19" s="114">
        <v>628</v>
      </c>
      <c r="I19" s="140">
        <v>612</v>
      </c>
      <c r="J19" s="115">
        <v>50</v>
      </c>
      <c r="K19" s="116">
        <v>8.1699346405228752</v>
      </c>
    </row>
    <row r="20" spans="1:11" ht="14.1" customHeight="1" x14ac:dyDescent="0.2">
      <c r="A20" s="306">
        <v>12</v>
      </c>
      <c r="B20" s="307" t="s">
        <v>237</v>
      </c>
      <c r="C20" s="308"/>
      <c r="D20" s="113">
        <v>1.7131530511114257</v>
      </c>
      <c r="E20" s="115">
        <v>847</v>
      </c>
      <c r="F20" s="114">
        <v>880</v>
      </c>
      <c r="G20" s="114">
        <v>923</v>
      </c>
      <c r="H20" s="114">
        <v>948</v>
      </c>
      <c r="I20" s="140">
        <v>873</v>
      </c>
      <c r="J20" s="115">
        <v>-26</v>
      </c>
      <c r="K20" s="116">
        <v>-2.9782359679266897</v>
      </c>
    </row>
    <row r="21" spans="1:11" ht="14.1" customHeight="1" x14ac:dyDescent="0.2">
      <c r="A21" s="306">
        <v>21</v>
      </c>
      <c r="B21" s="307" t="s">
        <v>238</v>
      </c>
      <c r="C21" s="308"/>
      <c r="D21" s="113">
        <v>3.640703060213183E-2</v>
      </c>
      <c r="E21" s="115">
        <v>18</v>
      </c>
      <c r="F21" s="114">
        <v>15</v>
      </c>
      <c r="G21" s="114">
        <v>16</v>
      </c>
      <c r="H21" s="114">
        <v>17</v>
      </c>
      <c r="I21" s="140">
        <v>16</v>
      </c>
      <c r="J21" s="115">
        <v>2</v>
      </c>
      <c r="K21" s="116">
        <v>12.5</v>
      </c>
    </row>
    <row r="22" spans="1:11" ht="14.1" customHeight="1" x14ac:dyDescent="0.2">
      <c r="A22" s="306">
        <v>22</v>
      </c>
      <c r="B22" s="307" t="s">
        <v>239</v>
      </c>
      <c r="C22" s="308"/>
      <c r="D22" s="113">
        <v>0.48947230031755024</v>
      </c>
      <c r="E22" s="115">
        <v>242</v>
      </c>
      <c r="F22" s="114">
        <v>263</v>
      </c>
      <c r="G22" s="114">
        <v>285</v>
      </c>
      <c r="H22" s="114">
        <v>289</v>
      </c>
      <c r="I22" s="140">
        <v>271</v>
      </c>
      <c r="J22" s="115">
        <v>-29</v>
      </c>
      <c r="K22" s="116">
        <v>-10.701107011070111</v>
      </c>
    </row>
    <row r="23" spans="1:11" ht="14.1" customHeight="1" x14ac:dyDescent="0.2">
      <c r="A23" s="306">
        <v>23</v>
      </c>
      <c r="B23" s="307" t="s">
        <v>240</v>
      </c>
      <c r="C23" s="308"/>
      <c r="D23" s="113">
        <v>0.39036427256730244</v>
      </c>
      <c r="E23" s="115">
        <v>193</v>
      </c>
      <c r="F23" s="114">
        <v>238</v>
      </c>
      <c r="G23" s="114">
        <v>256</v>
      </c>
      <c r="H23" s="114">
        <v>254</v>
      </c>
      <c r="I23" s="140">
        <v>270</v>
      </c>
      <c r="J23" s="115">
        <v>-77</v>
      </c>
      <c r="K23" s="116">
        <v>-28.518518518518519</v>
      </c>
    </row>
    <row r="24" spans="1:11" ht="14.1" customHeight="1" x14ac:dyDescent="0.2">
      <c r="A24" s="306">
        <v>24</v>
      </c>
      <c r="B24" s="307" t="s">
        <v>241</v>
      </c>
      <c r="C24" s="308"/>
      <c r="D24" s="113">
        <v>0.70386925830788216</v>
      </c>
      <c r="E24" s="115">
        <v>348</v>
      </c>
      <c r="F24" s="114">
        <v>357</v>
      </c>
      <c r="G24" s="114">
        <v>367</v>
      </c>
      <c r="H24" s="114">
        <v>371</v>
      </c>
      <c r="I24" s="140">
        <v>371</v>
      </c>
      <c r="J24" s="115">
        <v>-23</v>
      </c>
      <c r="K24" s="116">
        <v>-6.1994609164420487</v>
      </c>
    </row>
    <row r="25" spans="1:11" ht="14.1" customHeight="1" x14ac:dyDescent="0.2">
      <c r="A25" s="306">
        <v>25</v>
      </c>
      <c r="B25" s="307" t="s">
        <v>242</v>
      </c>
      <c r="C25" s="308"/>
      <c r="D25" s="113">
        <v>1.2560425557735482</v>
      </c>
      <c r="E25" s="115">
        <v>621</v>
      </c>
      <c r="F25" s="114">
        <v>646</v>
      </c>
      <c r="G25" s="114">
        <v>662</v>
      </c>
      <c r="H25" s="114">
        <v>646</v>
      </c>
      <c r="I25" s="140">
        <v>665</v>
      </c>
      <c r="J25" s="115">
        <v>-44</v>
      </c>
      <c r="K25" s="116">
        <v>-6.6165413533834583</v>
      </c>
    </row>
    <row r="26" spans="1:11" ht="14.1" customHeight="1" x14ac:dyDescent="0.2">
      <c r="A26" s="306">
        <v>26</v>
      </c>
      <c r="B26" s="307" t="s">
        <v>243</v>
      </c>
      <c r="C26" s="308"/>
      <c r="D26" s="113">
        <v>0.67757529176189801</v>
      </c>
      <c r="E26" s="115">
        <v>335</v>
      </c>
      <c r="F26" s="114">
        <v>334</v>
      </c>
      <c r="G26" s="114">
        <v>343</v>
      </c>
      <c r="H26" s="114">
        <v>351</v>
      </c>
      <c r="I26" s="140">
        <v>335</v>
      </c>
      <c r="J26" s="115">
        <v>0</v>
      </c>
      <c r="K26" s="116">
        <v>0</v>
      </c>
    </row>
    <row r="27" spans="1:11" ht="14.1" customHeight="1" x14ac:dyDescent="0.2">
      <c r="A27" s="306">
        <v>27</v>
      </c>
      <c r="B27" s="307" t="s">
        <v>244</v>
      </c>
      <c r="C27" s="308"/>
      <c r="D27" s="113">
        <v>0.42070346473574566</v>
      </c>
      <c r="E27" s="115">
        <v>208</v>
      </c>
      <c r="F27" s="114">
        <v>211</v>
      </c>
      <c r="G27" s="114">
        <v>211</v>
      </c>
      <c r="H27" s="114">
        <v>195</v>
      </c>
      <c r="I27" s="140">
        <v>197</v>
      </c>
      <c r="J27" s="115">
        <v>11</v>
      </c>
      <c r="K27" s="116">
        <v>5.5837563451776653</v>
      </c>
    </row>
    <row r="28" spans="1:11" ht="14.1" customHeight="1" x14ac:dyDescent="0.2">
      <c r="A28" s="306">
        <v>28</v>
      </c>
      <c r="B28" s="307" t="s">
        <v>245</v>
      </c>
      <c r="C28" s="308"/>
      <c r="D28" s="113">
        <v>0.26698489108230011</v>
      </c>
      <c r="E28" s="115">
        <v>132</v>
      </c>
      <c r="F28" s="114">
        <v>145</v>
      </c>
      <c r="G28" s="114">
        <v>150</v>
      </c>
      <c r="H28" s="114">
        <v>142</v>
      </c>
      <c r="I28" s="140">
        <v>131</v>
      </c>
      <c r="J28" s="115">
        <v>1</v>
      </c>
      <c r="K28" s="116">
        <v>0.76335877862595425</v>
      </c>
    </row>
    <row r="29" spans="1:11" ht="14.1" customHeight="1" x14ac:dyDescent="0.2">
      <c r="A29" s="306">
        <v>29</v>
      </c>
      <c r="B29" s="307" t="s">
        <v>246</v>
      </c>
      <c r="C29" s="308"/>
      <c r="D29" s="113">
        <v>2.5950122368075079</v>
      </c>
      <c r="E29" s="115">
        <v>1283</v>
      </c>
      <c r="F29" s="114">
        <v>1455</v>
      </c>
      <c r="G29" s="114">
        <v>1422</v>
      </c>
      <c r="H29" s="114">
        <v>1446</v>
      </c>
      <c r="I29" s="140">
        <v>1435</v>
      </c>
      <c r="J29" s="115">
        <v>-152</v>
      </c>
      <c r="K29" s="116">
        <v>-10.592334494773519</v>
      </c>
    </row>
    <row r="30" spans="1:11" ht="14.1" customHeight="1" x14ac:dyDescent="0.2">
      <c r="A30" s="306" t="s">
        <v>247</v>
      </c>
      <c r="B30" s="307" t="s">
        <v>248</v>
      </c>
      <c r="C30" s="308"/>
      <c r="D30" s="113">
        <v>0.38025120851115474</v>
      </c>
      <c r="E30" s="115">
        <v>188</v>
      </c>
      <c r="F30" s="114">
        <v>187</v>
      </c>
      <c r="G30" s="114" t="s">
        <v>514</v>
      </c>
      <c r="H30" s="114" t="s">
        <v>514</v>
      </c>
      <c r="I30" s="140" t="s">
        <v>514</v>
      </c>
      <c r="J30" s="115" t="s">
        <v>514</v>
      </c>
      <c r="K30" s="116" t="s">
        <v>514</v>
      </c>
    </row>
    <row r="31" spans="1:11" ht="14.1" customHeight="1" x14ac:dyDescent="0.2">
      <c r="A31" s="306" t="s">
        <v>249</v>
      </c>
      <c r="B31" s="307" t="s">
        <v>250</v>
      </c>
      <c r="C31" s="308"/>
      <c r="D31" s="113">
        <v>2.2086931898626645</v>
      </c>
      <c r="E31" s="115">
        <v>1092</v>
      </c>
      <c r="F31" s="114">
        <v>1265</v>
      </c>
      <c r="G31" s="114">
        <v>1230</v>
      </c>
      <c r="H31" s="114">
        <v>1238</v>
      </c>
      <c r="I31" s="140">
        <v>1238</v>
      </c>
      <c r="J31" s="115">
        <v>-146</v>
      </c>
      <c r="K31" s="116">
        <v>-11.793214862681745</v>
      </c>
    </row>
    <row r="32" spans="1:11" ht="14.1" customHeight="1" x14ac:dyDescent="0.2">
      <c r="A32" s="306">
        <v>31</v>
      </c>
      <c r="B32" s="307" t="s">
        <v>251</v>
      </c>
      <c r="C32" s="308"/>
      <c r="D32" s="113">
        <v>0.13753767116360915</v>
      </c>
      <c r="E32" s="115">
        <v>68</v>
      </c>
      <c r="F32" s="114">
        <v>66</v>
      </c>
      <c r="G32" s="114">
        <v>67</v>
      </c>
      <c r="H32" s="114">
        <v>68</v>
      </c>
      <c r="I32" s="140">
        <v>70</v>
      </c>
      <c r="J32" s="115">
        <v>-2</v>
      </c>
      <c r="K32" s="116">
        <v>-2.8571428571428572</v>
      </c>
    </row>
    <row r="33" spans="1:11" ht="14.1" customHeight="1" x14ac:dyDescent="0.2">
      <c r="A33" s="306">
        <v>32</v>
      </c>
      <c r="B33" s="307" t="s">
        <v>252</v>
      </c>
      <c r="C33" s="308"/>
      <c r="D33" s="113">
        <v>1.0153516312372322</v>
      </c>
      <c r="E33" s="115">
        <v>502</v>
      </c>
      <c r="F33" s="114">
        <v>453</v>
      </c>
      <c r="G33" s="114">
        <v>460</v>
      </c>
      <c r="H33" s="114">
        <v>490</v>
      </c>
      <c r="I33" s="140">
        <v>464</v>
      </c>
      <c r="J33" s="115">
        <v>38</v>
      </c>
      <c r="K33" s="116">
        <v>8.1896551724137936</v>
      </c>
    </row>
    <row r="34" spans="1:11" ht="14.1" customHeight="1" x14ac:dyDescent="0.2">
      <c r="A34" s="306">
        <v>33</v>
      </c>
      <c r="B34" s="307" t="s">
        <v>253</v>
      </c>
      <c r="C34" s="308"/>
      <c r="D34" s="113">
        <v>0.45104265690418882</v>
      </c>
      <c r="E34" s="115">
        <v>223</v>
      </c>
      <c r="F34" s="114">
        <v>230</v>
      </c>
      <c r="G34" s="114">
        <v>237</v>
      </c>
      <c r="H34" s="114">
        <v>235</v>
      </c>
      <c r="I34" s="140">
        <v>225</v>
      </c>
      <c r="J34" s="115">
        <v>-2</v>
      </c>
      <c r="K34" s="116">
        <v>-0.88888888888888884</v>
      </c>
    </row>
    <row r="35" spans="1:11" ht="14.1" customHeight="1" x14ac:dyDescent="0.2">
      <c r="A35" s="306">
        <v>34</v>
      </c>
      <c r="B35" s="307" t="s">
        <v>254</v>
      </c>
      <c r="C35" s="308"/>
      <c r="D35" s="113">
        <v>4.5953763071135292</v>
      </c>
      <c r="E35" s="115">
        <v>2272</v>
      </c>
      <c r="F35" s="114">
        <v>2340</v>
      </c>
      <c r="G35" s="114">
        <v>2319</v>
      </c>
      <c r="H35" s="114">
        <v>2291</v>
      </c>
      <c r="I35" s="140">
        <v>2248</v>
      </c>
      <c r="J35" s="115">
        <v>24</v>
      </c>
      <c r="K35" s="116">
        <v>1.0676156583629892</v>
      </c>
    </row>
    <row r="36" spans="1:11" ht="14.1" customHeight="1" x14ac:dyDescent="0.2">
      <c r="A36" s="306">
        <v>41</v>
      </c>
      <c r="B36" s="307" t="s">
        <v>255</v>
      </c>
      <c r="C36" s="308"/>
      <c r="D36" s="113">
        <v>0.18203515301065917</v>
      </c>
      <c r="E36" s="115">
        <v>90</v>
      </c>
      <c r="F36" s="114">
        <v>86</v>
      </c>
      <c r="G36" s="114">
        <v>93</v>
      </c>
      <c r="H36" s="114">
        <v>89</v>
      </c>
      <c r="I36" s="140">
        <v>83</v>
      </c>
      <c r="J36" s="115">
        <v>7</v>
      </c>
      <c r="K36" s="116">
        <v>8.4337349397590362</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0.4287939159806638</v>
      </c>
      <c r="E38" s="115">
        <v>212</v>
      </c>
      <c r="F38" s="114">
        <v>205</v>
      </c>
      <c r="G38" s="114">
        <v>197</v>
      </c>
      <c r="H38" s="114">
        <v>202</v>
      </c>
      <c r="I38" s="140">
        <v>207</v>
      </c>
      <c r="J38" s="115">
        <v>5</v>
      </c>
      <c r="K38" s="116">
        <v>2.4154589371980677</v>
      </c>
    </row>
    <row r="39" spans="1:11" ht="14.1" customHeight="1" x14ac:dyDescent="0.2">
      <c r="A39" s="306">
        <v>51</v>
      </c>
      <c r="B39" s="307" t="s">
        <v>258</v>
      </c>
      <c r="C39" s="308"/>
      <c r="D39" s="113">
        <v>11.342812645375297</v>
      </c>
      <c r="E39" s="115">
        <v>5608</v>
      </c>
      <c r="F39" s="114">
        <v>5953</v>
      </c>
      <c r="G39" s="114">
        <v>6059</v>
      </c>
      <c r="H39" s="114">
        <v>5977</v>
      </c>
      <c r="I39" s="140">
        <v>5959</v>
      </c>
      <c r="J39" s="115">
        <v>-351</v>
      </c>
      <c r="K39" s="116">
        <v>-5.8902500419533474</v>
      </c>
    </row>
    <row r="40" spans="1:11" ht="14.1" customHeight="1" x14ac:dyDescent="0.2">
      <c r="A40" s="306" t="s">
        <v>259</v>
      </c>
      <c r="B40" s="307" t="s">
        <v>260</v>
      </c>
      <c r="C40" s="308"/>
      <c r="D40" s="113">
        <v>10.810865476021926</v>
      </c>
      <c r="E40" s="115">
        <v>5345</v>
      </c>
      <c r="F40" s="114">
        <v>5671</v>
      </c>
      <c r="G40" s="114">
        <v>5777</v>
      </c>
      <c r="H40" s="114">
        <v>5723</v>
      </c>
      <c r="I40" s="140">
        <v>5742</v>
      </c>
      <c r="J40" s="115">
        <v>-397</v>
      </c>
      <c r="K40" s="116">
        <v>-6.9139672587948446</v>
      </c>
    </row>
    <row r="41" spans="1:11" ht="14.1" customHeight="1" x14ac:dyDescent="0.2">
      <c r="A41" s="306"/>
      <c r="B41" s="307" t="s">
        <v>261</v>
      </c>
      <c r="C41" s="308"/>
      <c r="D41" s="113">
        <v>5.7401751582694525</v>
      </c>
      <c r="E41" s="115">
        <v>2838</v>
      </c>
      <c r="F41" s="114">
        <v>2870</v>
      </c>
      <c r="G41" s="114">
        <v>2901</v>
      </c>
      <c r="H41" s="114">
        <v>2823</v>
      </c>
      <c r="I41" s="140">
        <v>2838</v>
      </c>
      <c r="J41" s="115">
        <v>0</v>
      </c>
      <c r="K41" s="116">
        <v>0</v>
      </c>
    </row>
    <row r="42" spans="1:11" ht="14.1" customHeight="1" x14ac:dyDescent="0.2">
      <c r="A42" s="306">
        <v>52</v>
      </c>
      <c r="B42" s="307" t="s">
        <v>262</v>
      </c>
      <c r="C42" s="308"/>
      <c r="D42" s="113">
        <v>4.3668210594445904</v>
      </c>
      <c r="E42" s="115">
        <v>2159</v>
      </c>
      <c r="F42" s="114">
        <v>2209</v>
      </c>
      <c r="G42" s="114">
        <v>2194</v>
      </c>
      <c r="H42" s="114">
        <v>2165</v>
      </c>
      <c r="I42" s="140">
        <v>2161</v>
      </c>
      <c r="J42" s="115">
        <v>-2</v>
      </c>
      <c r="K42" s="116">
        <v>-9.2549745488199914E-2</v>
      </c>
    </row>
    <row r="43" spans="1:11" ht="14.1" customHeight="1" x14ac:dyDescent="0.2">
      <c r="A43" s="306" t="s">
        <v>263</v>
      </c>
      <c r="B43" s="307" t="s">
        <v>264</v>
      </c>
      <c r="C43" s="308"/>
      <c r="D43" s="113">
        <v>4.1625371655104066</v>
      </c>
      <c r="E43" s="115">
        <v>2058</v>
      </c>
      <c r="F43" s="114">
        <v>2090</v>
      </c>
      <c r="G43" s="114">
        <v>2085</v>
      </c>
      <c r="H43" s="114">
        <v>2055</v>
      </c>
      <c r="I43" s="140">
        <v>2070</v>
      </c>
      <c r="J43" s="115">
        <v>-12</v>
      </c>
      <c r="K43" s="116">
        <v>-0.57971014492753625</v>
      </c>
    </row>
    <row r="44" spans="1:11" ht="14.1" customHeight="1" x14ac:dyDescent="0.2">
      <c r="A44" s="306">
        <v>53</v>
      </c>
      <c r="B44" s="307" t="s">
        <v>265</v>
      </c>
      <c r="C44" s="308"/>
      <c r="D44" s="113">
        <v>2.653668008333165</v>
      </c>
      <c r="E44" s="115">
        <v>1312</v>
      </c>
      <c r="F44" s="114">
        <v>1304</v>
      </c>
      <c r="G44" s="114">
        <v>1345</v>
      </c>
      <c r="H44" s="114">
        <v>1358</v>
      </c>
      <c r="I44" s="140">
        <v>1309</v>
      </c>
      <c r="J44" s="115">
        <v>3</v>
      </c>
      <c r="K44" s="116">
        <v>0.22918258212375858</v>
      </c>
    </row>
    <row r="45" spans="1:11" ht="14.1" customHeight="1" x14ac:dyDescent="0.2">
      <c r="A45" s="306" t="s">
        <v>266</v>
      </c>
      <c r="B45" s="307" t="s">
        <v>267</v>
      </c>
      <c r="C45" s="308"/>
      <c r="D45" s="113">
        <v>2.5788313343176714</v>
      </c>
      <c r="E45" s="115">
        <v>1275</v>
      </c>
      <c r="F45" s="114">
        <v>1267</v>
      </c>
      <c r="G45" s="114">
        <v>1311</v>
      </c>
      <c r="H45" s="114">
        <v>1327</v>
      </c>
      <c r="I45" s="140">
        <v>1277</v>
      </c>
      <c r="J45" s="115">
        <v>-2</v>
      </c>
      <c r="K45" s="116">
        <v>-0.15661707126076743</v>
      </c>
    </row>
    <row r="46" spans="1:11" ht="14.1" customHeight="1" x14ac:dyDescent="0.2">
      <c r="A46" s="306">
        <v>54</v>
      </c>
      <c r="B46" s="307" t="s">
        <v>268</v>
      </c>
      <c r="C46" s="308"/>
      <c r="D46" s="113">
        <v>13.32901842600271</v>
      </c>
      <c r="E46" s="115">
        <v>6590</v>
      </c>
      <c r="F46" s="114">
        <v>6726</v>
      </c>
      <c r="G46" s="114">
        <v>6793</v>
      </c>
      <c r="H46" s="114">
        <v>6740</v>
      </c>
      <c r="I46" s="140">
        <v>6670</v>
      </c>
      <c r="J46" s="115">
        <v>-80</v>
      </c>
      <c r="K46" s="116">
        <v>-1.199400299850075</v>
      </c>
    </row>
    <row r="47" spans="1:11" ht="14.1" customHeight="1" x14ac:dyDescent="0.2">
      <c r="A47" s="306">
        <v>61</v>
      </c>
      <c r="B47" s="307" t="s">
        <v>269</v>
      </c>
      <c r="C47" s="308"/>
      <c r="D47" s="113">
        <v>0.95669585971157545</v>
      </c>
      <c r="E47" s="115">
        <v>473</v>
      </c>
      <c r="F47" s="114">
        <v>452</v>
      </c>
      <c r="G47" s="114">
        <v>454</v>
      </c>
      <c r="H47" s="114">
        <v>443</v>
      </c>
      <c r="I47" s="140">
        <v>438</v>
      </c>
      <c r="J47" s="115">
        <v>35</v>
      </c>
      <c r="K47" s="116">
        <v>7.9908675799086755</v>
      </c>
    </row>
    <row r="48" spans="1:11" ht="14.1" customHeight="1" x14ac:dyDescent="0.2">
      <c r="A48" s="306">
        <v>62</v>
      </c>
      <c r="B48" s="307" t="s">
        <v>270</v>
      </c>
      <c r="C48" s="308"/>
      <c r="D48" s="113">
        <v>12.321757246010396</v>
      </c>
      <c r="E48" s="115">
        <v>6092</v>
      </c>
      <c r="F48" s="114">
        <v>6272</v>
      </c>
      <c r="G48" s="114">
        <v>6422</v>
      </c>
      <c r="H48" s="114">
        <v>6644</v>
      </c>
      <c r="I48" s="140">
        <v>6340</v>
      </c>
      <c r="J48" s="115">
        <v>-248</v>
      </c>
      <c r="K48" s="116">
        <v>-3.9116719242902209</v>
      </c>
    </row>
    <row r="49" spans="1:11" ht="14.1" customHeight="1" x14ac:dyDescent="0.2">
      <c r="A49" s="306">
        <v>63</v>
      </c>
      <c r="B49" s="307" t="s">
        <v>271</v>
      </c>
      <c r="C49" s="308"/>
      <c r="D49" s="113">
        <v>7.3259036022734172</v>
      </c>
      <c r="E49" s="115">
        <v>3622</v>
      </c>
      <c r="F49" s="114">
        <v>4286</v>
      </c>
      <c r="G49" s="114">
        <v>4412</v>
      </c>
      <c r="H49" s="114">
        <v>4416</v>
      </c>
      <c r="I49" s="140">
        <v>4229</v>
      </c>
      <c r="J49" s="115">
        <v>-607</v>
      </c>
      <c r="K49" s="116">
        <v>-14.353275005911563</v>
      </c>
    </row>
    <row r="50" spans="1:11" ht="14.1" customHeight="1" x14ac:dyDescent="0.2">
      <c r="A50" s="306" t="s">
        <v>272</v>
      </c>
      <c r="B50" s="307" t="s">
        <v>273</v>
      </c>
      <c r="C50" s="308"/>
      <c r="D50" s="113">
        <v>0.46520094658279565</v>
      </c>
      <c r="E50" s="115">
        <v>230</v>
      </c>
      <c r="F50" s="114">
        <v>255</v>
      </c>
      <c r="G50" s="114">
        <v>260</v>
      </c>
      <c r="H50" s="114">
        <v>263</v>
      </c>
      <c r="I50" s="140">
        <v>264</v>
      </c>
      <c r="J50" s="115">
        <v>-34</v>
      </c>
      <c r="K50" s="116">
        <v>-12.878787878787879</v>
      </c>
    </row>
    <row r="51" spans="1:11" ht="14.1" customHeight="1" x14ac:dyDescent="0.2">
      <c r="A51" s="306" t="s">
        <v>274</v>
      </c>
      <c r="B51" s="307" t="s">
        <v>275</v>
      </c>
      <c r="C51" s="308"/>
      <c r="D51" s="113">
        <v>6.4359539653324163</v>
      </c>
      <c r="E51" s="115">
        <v>3182</v>
      </c>
      <c r="F51" s="114">
        <v>3806</v>
      </c>
      <c r="G51" s="114">
        <v>3911</v>
      </c>
      <c r="H51" s="114">
        <v>3896</v>
      </c>
      <c r="I51" s="140">
        <v>3739</v>
      </c>
      <c r="J51" s="115">
        <v>-557</v>
      </c>
      <c r="K51" s="116">
        <v>-14.897031291789249</v>
      </c>
    </row>
    <row r="52" spans="1:11" ht="14.1" customHeight="1" x14ac:dyDescent="0.2">
      <c r="A52" s="306">
        <v>71</v>
      </c>
      <c r="B52" s="307" t="s">
        <v>276</v>
      </c>
      <c r="C52" s="308"/>
      <c r="D52" s="113">
        <v>13.656681701421897</v>
      </c>
      <c r="E52" s="115">
        <v>6752</v>
      </c>
      <c r="F52" s="114">
        <v>6916</v>
      </c>
      <c r="G52" s="114">
        <v>6902</v>
      </c>
      <c r="H52" s="114">
        <v>6920</v>
      </c>
      <c r="I52" s="140">
        <v>6937</v>
      </c>
      <c r="J52" s="115">
        <v>-185</v>
      </c>
      <c r="K52" s="116">
        <v>-2.666858872711547</v>
      </c>
    </row>
    <row r="53" spans="1:11" ht="14.1" customHeight="1" x14ac:dyDescent="0.2">
      <c r="A53" s="306" t="s">
        <v>277</v>
      </c>
      <c r="B53" s="307" t="s">
        <v>278</v>
      </c>
      <c r="C53" s="308"/>
      <c r="D53" s="113">
        <v>1.0982787564976437</v>
      </c>
      <c r="E53" s="115">
        <v>543</v>
      </c>
      <c r="F53" s="114">
        <v>552</v>
      </c>
      <c r="G53" s="114">
        <v>539</v>
      </c>
      <c r="H53" s="114">
        <v>530</v>
      </c>
      <c r="I53" s="140">
        <v>531</v>
      </c>
      <c r="J53" s="115">
        <v>12</v>
      </c>
      <c r="K53" s="116">
        <v>2.2598870056497176</v>
      </c>
    </row>
    <row r="54" spans="1:11" ht="14.1" customHeight="1" x14ac:dyDescent="0.2">
      <c r="A54" s="306" t="s">
        <v>279</v>
      </c>
      <c r="B54" s="307" t="s">
        <v>280</v>
      </c>
      <c r="C54" s="308"/>
      <c r="D54" s="113">
        <v>11.919257296575717</v>
      </c>
      <c r="E54" s="115">
        <v>5893</v>
      </c>
      <c r="F54" s="114">
        <v>6046</v>
      </c>
      <c r="G54" s="114">
        <v>6042</v>
      </c>
      <c r="H54" s="114">
        <v>6071</v>
      </c>
      <c r="I54" s="140">
        <v>6097</v>
      </c>
      <c r="J54" s="115">
        <v>-204</v>
      </c>
      <c r="K54" s="116">
        <v>-3.3459078235197639</v>
      </c>
    </row>
    <row r="55" spans="1:11" ht="14.1" customHeight="1" x14ac:dyDescent="0.2">
      <c r="A55" s="306">
        <v>72</v>
      </c>
      <c r="B55" s="307" t="s">
        <v>281</v>
      </c>
      <c r="C55" s="308"/>
      <c r="D55" s="113">
        <v>1.5715701543253575</v>
      </c>
      <c r="E55" s="115">
        <v>777</v>
      </c>
      <c r="F55" s="114">
        <v>787</v>
      </c>
      <c r="G55" s="114">
        <v>786</v>
      </c>
      <c r="H55" s="114">
        <v>804</v>
      </c>
      <c r="I55" s="140">
        <v>786</v>
      </c>
      <c r="J55" s="115">
        <v>-9</v>
      </c>
      <c r="K55" s="116">
        <v>-1.1450381679389312</v>
      </c>
    </row>
    <row r="56" spans="1:11" ht="14.1" customHeight="1" x14ac:dyDescent="0.2">
      <c r="A56" s="306" t="s">
        <v>282</v>
      </c>
      <c r="B56" s="307" t="s">
        <v>283</v>
      </c>
      <c r="C56" s="308"/>
      <c r="D56" s="113">
        <v>0.23057786048016829</v>
      </c>
      <c r="E56" s="115">
        <v>114</v>
      </c>
      <c r="F56" s="114">
        <v>115</v>
      </c>
      <c r="G56" s="114">
        <v>118</v>
      </c>
      <c r="H56" s="114">
        <v>126</v>
      </c>
      <c r="I56" s="140">
        <v>120</v>
      </c>
      <c r="J56" s="115">
        <v>-6</v>
      </c>
      <c r="K56" s="116">
        <v>-5</v>
      </c>
    </row>
    <row r="57" spans="1:11" ht="14.1" customHeight="1" x14ac:dyDescent="0.2">
      <c r="A57" s="306" t="s">
        <v>284</v>
      </c>
      <c r="B57" s="307" t="s">
        <v>285</v>
      </c>
      <c r="C57" s="308"/>
      <c r="D57" s="113">
        <v>1.0274873081046096</v>
      </c>
      <c r="E57" s="115">
        <v>508</v>
      </c>
      <c r="F57" s="114">
        <v>524</v>
      </c>
      <c r="G57" s="114">
        <v>521</v>
      </c>
      <c r="H57" s="114">
        <v>525</v>
      </c>
      <c r="I57" s="140">
        <v>520</v>
      </c>
      <c r="J57" s="115">
        <v>-12</v>
      </c>
      <c r="K57" s="116">
        <v>-2.3076923076923075</v>
      </c>
    </row>
    <row r="58" spans="1:11" ht="14.1" customHeight="1" x14ac:dyDescent="0.2">
      <c r="A58" s="306">
        <v>73</v>
      </c>
      <c r="B58" s="307" t="s">
        <v>286</v>
      </c>
      <c r="C58" s="308"/>
      <c r="D58" s="113">
        <v>0.77870593232337537</v>
      </c>
      <c r="E58" s="115">
        <v>385</v>
      </c>
      <c r="F58" s="114">
        <v>385</v>
      </c>
      <c r="G58" s="114">
        <v>409</v>
      </c>
      <c r="H58" s="114">
        <v>405</v>
      </c>
      <c r="I58" s="140">
        <v>391</v>
      </c>
      <c r="J58" s="115">
        <v>-6</v>
      </c>
      <c r="K58" s="116">
        <v>-1.5345268542199488</v>
      </c>
    </row>
    <row r="59" spans="1:11" ht="14.1" customHeight="1" x14ac:dyDescent="0.2">
      <c r="A59" s="306" t="s">
        <v>287</v>
      </c>
      <c r="B59" s="307" t="s">
        <v>288</v>
      </c>
      <c r="C59" s="308"/>
      <c r="D59" s="113">
        <v>0.54610545903197749</v>
      </c>
      <c r="E59" s="115">
        <v>270</v>
      </c>
      <c r="F59" s="114">
        <v>268</v>
      </c>
      <c r="G59" s="114">
        <v>281</v>
      </c>
      <c r="H59" s="114">
        <v>276</v>
      </c>
      <c r="I59" s="140">
        <v>271</v>
      </c>
      <c r="J59" s="115">
        <v>-1</v>
      </c>
      <c r="K59" s="116">
        <v>-0.36900369003690037</v>
      </c>
    </row>
    <row r="60" spans="1:11" ht="14.1" customHeight="1" x14ac:dyDescent="0.2">
      <c r="A60" s="306">
        <v>81</v>
      </c>
      <c r="B60" s="307" t="s">
        <v>289</v>
      </c>
      <c r="C60" s="308"/>
      <c r="D60" s="113">
        <v>4.1625371655104066</v>
      </c>
      <c r="E60" s="115">
        <v>2058</v>
      </c>
      <c r="F60" s="114">
        <v>2045</v>
      </c>
      <c r="G60" s="114">
        <v>2032</v>
      </c>
      <c r="H60" s="114">
        <v>2083</v>
      </c>
      <c r="I60" s="140">
        <v>2052</v>
      </c>
      <c r="J60" s="115">
        <v>6</v>
      </c>
      <c r="K60" s="116">
        <v>0.29239766081871343</v>
      </c>
    </row>
    <row r="61" spans="1:11" ht="14.1" customHeight="1" x14ac:dyDescent="0.2">
      <c r="A61" s="306" t="s">
        <v>290</v>
      </c>
      <c r="B61" s="307" t="s">
        <v>291</v>
      </c>
      <c r="C61" s="308"/>
      <c r="D61" s="113">
        <v>1.796080176371837</v>
      </c>
      <c r="E61" s="115">
        <v>888</v>
      </c>
      <c r="F61" s="114">
        <v>885</v>
      </c>
      <c r="G61" s="114">
        <v>883</v>
      </c>
      <c r="H61" s="114">
        <v>890</v>
      </c>
      <c r="I61" s="140">
        <v>870</v>
      </c>
      <c r="J61" s="115">
        <v>18</v>
      </c>
      <c r="K61" s="116">
        <v>2.0689655172413794</v>
      </c>
    </row>
    <row r="62" spans="1:11" ht="14.1" customHeight="1" x14ac:dyDescent="0.2">
      <c r="A62" s="306" t="s">
        <v>292</v>
      </c>
      <c r="B62" s="307" t="s">
        <v>293</v>
      </c>
      <c r="C62" s="308"/>
      <c r="D62" s="113">
        <v>1.4724621265751097</v>
      </c>
      <c r="E62" s="115">
        <v>728</v>
      </c>
      <c r="F62" s="114">
        <v>725</v>
      </c>
      <c r="G62" s="114">
        <v>711</v>
      </c>
      <c r="H62" s="114">
        <v>735</v>
      </c>
      <c r="I62" s="140">
        <v>715</v>
      </c>
      <c r="J62" s="115">
        <v>13</v>
      </c>
      <c r="K62" s="116">
        <v>1.8181818181818181</v>
      </c>
    </row>
    <row r="63" spans="1:11" ht="14.1" customHeight="1" x14ac:dyDescent="0.2">
      <c r="A63" s="306"/>
      <c r="B63" s="307" t="s">
        <v>294</v>
      </c>
      <c r="C63" s="308"/>
      <c r="D63" s="113">
        <v>1.2519973301510892</v>
      </c>
      <c r="E63" s="115">
        <v>619</v>
      </c>
      <c r="F63" s="114">
        <v>616</v>
      </c>
      <c r="G63" s="114">
        <v>602</v>
      </c>
      <c r="H63" s="114">
        <v>630</v>
      </c>
      <c r="I63" s="140">
        <v>609</v>
      </c>
      <c r="J63" s="115">
        <v>10</v>
      </c>
      <c r="K63" s="116">
        <v>1.6420361247947455</v>
      </c>
    </row>
    <row r="64" spans="1:11" ht="14.1" customHeight="1" x14ac:dyDescent="0.2">
      <c r="A64" s="306" t="s">
        <v>295</v>
      </c>
      <c r="B64" s="307" t="s">
        <v>296</v>
      </c>
      <c r="C64" s="308"/>
      <c r="D64" s="113">
        <v>6.4723609959345479E-2</v>
      </c>
      <c r="E64" s="115">
        <v>32</v>
      </c>
      <c r="F64" s="114">
        <v>34</v>
      </c>
      <c r="G64" s="114">
        <v>36</v>
      </c>
      <c r="H64" s="114">
        <v>44</v>
      </c>
      <c r="I64" s="140">
        <v>49</v>
      </c>
      <c r="J64" s="115">
        <v>-17</v>
      </c>
      <c r="K64" s="116">
        <v>-34.693877551020407</v>
      </c>
    </row>
    <row r="65" spans="1:11" ht="14.1" customHeight="1" x14ac:dyDescent="0.2">
      <c r="A65" s="306" t="s">
        <v>297</v>
      </c>
      <c r="B65" s="307" t="s">
        <v>298</v>
      </c>
      <c r="C65" s="308"/>
      <c r="D65" s="113">
        <v>0.51981149248599345</v>
      </c>
      <c r="E65" s="115">
        <v>257</v>
      </c>
      <c r="F65" s="114">
        <v>258</v>
      </c>
      <c r="G65" s="114">
        <v>250</v>
      </c>
      <c r="H65" s="114">
        <v>259</v>
      </c>
      <c r="I65" s="140">
        <v>262</v>
      </c>
      <c r="J65" s="115">
        <v>-5</v>
      </c>
      <c r="K65" s="116">
        <v>-1.9083969465648856</v>
      </c>
    </row>
    <row r="66" spans="1:11" ht="14.1" customHeight="1" x14ac:dyDescent="0.2">
      <c r="A66" s="306">
        <v>82</v>
      </c>
      <c r="B66" s="307" t="s">
        <v>299</v>
      </c>
      <c r="C66" s="308"/>
      <c r="D66" s="113">
        <v>2.2410549948423375</v>
      </c>
      <c r="E66" s="115">
        <v>1108</v>
      </c>
      <c r="F66" s="114">
        <v>1168</v>
      </c>
      <c r="G66" s="114">
        <v>1149</v>
      </c>
      <c r="H66" s="114">
        <v>1182</v>
      </c>
      <c r="I66" s="140">
        <v>1153</v>
      </c>
      <c r="J66" s="115">
        <v>-45</v>
      </c>
      <c r="K66" s="116">
        <v>-3.9028620988725065</v>
      </c>
    </row>
    <row r="67" spans="1:11" ht="14.1" customHeight="1" x14ac:dyDescent="0.2">
      <c r="A67" s="306" t="s">
        <v>300</v>
      </c>
      <c r="B67" s="307" t="s">
        <v>301</v>
      </c>
      <c r="C67" s="308"/>
      <c r="D67" s="113">
        <v>1.3490827450901075</v>
      </c>
      <c r="E67" s="115">
        <v>667</v>
      </c>
      <c r="F67" s="114">
        <v>672</v>
      </c>
      <c r="G67" s="114">
        <v>656</v>
      </c>
      <c r="H67" s="114">
        <v>687</v>
      </c>
      <c r="I67" s="140">
        <v>676</v>
      </c>
      <c r="J67" s="115">
        <v>-9</v>
      </c>
      <c r="K67" s="116">
        <v>-1.331360946745562</v>
      </c>
    </row>
    <row r="68" spans="1:11" ht="14.1" customHeight="1" x14ac:dyDescent="0.2">
      <c r="A68" s="306" t="s">
        <v>302</v>
      </c>
      <c r="B68" s="307" t="s">
        <v>303</v>
      </c>
      <c r="C68" s="308"/>
      <c r="D68" s="113">
        <v>0.49756275156246837</v>
      </c>
      <c r="E68" s="115">
        <v>246</v>
      </c>
      <c r="F68" s="114">
        <v>284</v>
      </c>
      <c r="G68" s="114">
        <v>281</v>
      </c>
      <c r="H68" s="114">
        <v>278</v>
      </c>
      <c r="I68" s="140">
        <v>265</v>
      </c>
      <c r="J68" s="115">
        <v>-19</v>
      </c>
      <c r="K68" s="116">
        <v>-7.1698113207547172</v>
      </c>
    </row>
    <row r="69" spans="1:11" ht="14.1" customHeight="1" x14ac:dyDescent="0.2">
      <c r="A69" s="306">
        <v>83</v>
      </c>
      <c r="B69" s="307" t="s">
        <v>304</v>
      </c>
      <c r="C69" s="308"/>
      <c r="D69" s="113">
        <v>2.4493841143989807</v>
      </c>
      <c r="E69" s="115">
        <v>1211</v>
      </c>
      <c r="F69" s="114">
        <v>1225</v>
      </c>
      <c r="G69" s="114">
        <v>1202</v>
      </c>
      <c r="H69" s="114">
        <v>1215</v>
      </c>
      <c r="I69" s="140">
        <v>1193</v>
      </c>
      <c r="J69" s="115">
        <v>18</v>
      </c>
      <c r="K69" s="116">
        <v>1.5088013411567478</v>
      </c>
    </row>
    <row r="70" spans="1:11" ht="14.1" customHeight="1" x14ac:dyDescent="0.2">
      <c r="A70" s="306" t="s">
        <v>305</v>
      </c>
      <c r="B70" s="307" t="s">
        <v>306</v>
      </c>
      <c r="C70" s="308"/>
      <c r="D70" s="113">
        <v>1.9133917194231509</v>
      </c>
      <c r="E70" s="115">
        <v>946</v>
      </c>
      <c r="F70" s="114">
        <v>951</v>
      </c>
      <c r="G70" s="114">
        <v>916</v>
      </c>
      <c r="H70" s="114">
        <v>936</v>
      </c>
      <c r="I70" s="140">
        <v>910</v>
      </c>
      <c r="J70" s="115">
        <v>36</v>
      </c>
      <c r="K70" s="116">
        <v>3.9560439560439562</v>
      </c>
    </row>
    <row r="71" spans="1:11" ht="14.1" customHeight="1" x14ac:dyDescent="0.2">
      <c r="A71" s="306"/>
      <c r="B71" s="307" t="s">
        <v>307</v>
      </c>
      <c r="C71" s="308"/>
      <c r="D71" s="113">
        <v>1.2519973301510892</v>
      </c>
      <c r="E71" s="115">
        <v>619</v>
      </c>
      <c r="F71" s="114">
        <v>625</v>
      </c>
      <c r="G71" s="114">
        <v>607</v>
      </c>
      <c r="H71" s="114">
        <v>635</v>
      </c>
      <c r="I71" s="140">
        <v>617</v>
      </c>
      <c r="J71" s="115">
        <v>2</v>
      </c>
      <c r="K71" s="116">
        <v>0.32414910858995138</v>
      </c>
    </row>
    <row r="72" spans="1:11" ht="14.1" customHeight="1" x14ac:dyDescent="0.2">
      <c r="A72" s="306">
        <v>84</v>
      </c>
      <c r="B72" s="307" t="s">
        <v>308</v>
      </c>
      <c r="C72" s="308"/>
      <c r="D72" s="113">
        <v>1.4198741934831416</v>
      </c>
      <c r="E72" s="115">
        <v>702</v>
      </c>
      <c r="F72" s="114">
        <v>717</v>
      </c>
      <c r="G72" s="114">
        <v>692</v>
      </c>
      <c r="H72" s="114">
        <v>686</v>
      </c>
      <c r="I72" s="140">
        <v>661</v>
      </c>
      <c r="J72" s="115">
        <v>41</v>
      </c>
      <c r="K72" s="116">
        <v>6.2027231467473527</v>
      </c>
    </row>
    <row r="73" spans="1:11" ht="14.1" customHeight="1" x14ac:dyDescent="0.2">
      <c r="A73" s="306" t="s">
        <v>309</v>
      </c>
      <c r="B73" s="307" t="s">
        <v>310</v>
      </c>
      <c r="C73" s="308"/>
      <c r="D73" s="113">
        <v>9.9108027750247768E-2</v>
      </c>
      <c r="E73" s="115">
        <v>49</v>
      </c>
      <c r="F73" s="114">
        <v>46</v>
      </c>
      <c r="G73" s="114">
        <v>48</v>
      </c>
      <c r="H73" s="114">
        <v>46</v>
      </c>
      <c r="I73" s="140">
        <v>45</v>
      </c>
      <c r="J73" s="115">
        <v>4</v>
      </c>
      <c r="K73" s="116">
        <v>8.8888888888888893</v>
      </c>
    </row>
    <row r="74" spans="1:11" ht="14.1" customHeight="1" x14ac:dyDescent="0.2">
      <c r="A74" s="306" t="s">
        <v>311</v>
      </c>
      <c r="B74" s="307" t="s">
        <v>312</v>
      </c>
      <c r="C74" s="308"/>
      <c r="D74" s="113">
        <v>2.2248740923525009E-2</v>
      </c>
      <c r="E74" s="115">
        <v>11</v>
      </c>
      <c r="F74" s="114">
        <v>10</v>
      </c>
      <c r="G74" s="114">
        <v>11</v>
      </c>
      <c r="H74" s="114">
        <v>13</v>
      </c>
      <c r="I74" s="140">
        <v>13</v>
      </c>
      <c r="J74" s="115">
        <v>-2</v>
      </c>
      <c r="K74" s="116">
        <v>-15.384615384615385</v>
      </c>
    </row>
    <row r="75" spans="1:11" ht="14.1" customHeight="1" x14ac:dyDescent="0.2">
      <c r="A75" s="306" t="s">
        <v>313</v>
      </c>
      <c r="B75" s="307" t="s">
        <v>314</v>
      </c>
      <c r="C75" s="308"/>
      <c r="D75" s="113">
        <v>1.4158289678606824E-2</v>
      </c>
      <c r="E75" s="115">
        <v>7</v>
      </c>
      <c r="F75" s="114">
        <v>6</v>
      </c>
      <c r="G75" s="114">
        <v>6</v>
      </c>
      <c r="H75" s="114">
        <v>5</v>
      </c>
      <c r="I75" s="140">
        <v>6</v>
      </c>
      <c r="J75" s="115">
        <v>1</v>
      </c>
      <c r="K75" s="116">
        <v>16.666666666666668</v>
      </c>
    </row>
    <row r="76" spans="1:11" ht="14.1" customHeight="1" x14ac:dyDescent="0.2">
      <c r="A76" s="306">
        <v>91</v>
      </c>
      <c r="B76" s="307" t="s">
        <v>315</v>
      </c>
      <c r="C76" s="308"/>
      <c r="D76" s="113">
        <v>5.0565320280738658E-2</v>
      </c>
      <c r="E76" s="115">
        <v>25</v>
      </c>
      <c r="F76" s="114">
        <v>21</v>
      </c>
      <c r="G76" s="114">
        <v>21</v>
      </c>
      <c r="H76" s="114">
        <v>22</v>
      </c>
      <c r="I76" s="140">
        <v>21</v>
      </c>
      <c r="J76" s="115">
        <v>4</v>
      </c>
      <c r="K76" s="116">
        <v>19.047619047619047</v>
      </c>
    </row>
    <row r="77" spans="1:11" ht="14.1" customHeight="1" x14ac:dyDescent="0.2">
      <c r="A77" s="306">
        <v>92</v>
      </c>
      <c r="B77" s="307" t="s">
        <v>316</v>
      </c>
      <c r="C77" s="308"/>
      <c r="D77" s="113">
        <v>0.37013814445500698</v>
      </c>
      <c r="E77" s="115">
        <v>183</v>
      </c>
      <c r="F77" s="114">
        <v>182</v>
      </c>
      <c r="G77" s="114">
        <v>178</v>
      </c>
      <c r="H77" s="114">
        <v>184</v>
      </c>
      <c r="I77" s="140">
        <v>186</v>
      </c>
      <c r="J77" s="115">
        <v>-3</v>
      </c>
      <c r="K77" s="116">
        <v>-1.6129032258064515</v>
      </c>
    </row>
    <row r="78" spans="1:11" ht="14.1" customHeight="1" x14ac:dyDescent="0.2">
      <c r="A78" s="306">
        <v>93</v>
      </c>
      <c r="B78" s="307" t="s">
        <v>317</v>
      </c>
      <c r="C78" s="308"/>
      <c r="D78" s="113">
        <v>5.0565320280738658E-2</v>
      </c>
      <c r="E78" s="115">
        <v>25</v>
      </c>
      <c r="F78" s="114">
        <v>27</v>
      </c>
      <c r="G78" s="114">
        <v>27</v>
      </c>
      <c r="H78" s="114">
        <v>27</v>
      </c>
      <c r="I78" s="140">
        <v>25</v>
      </c>
      <c r="J78" s="115">
        <v>0</v>
      </c>
      <c r="K78" s="116">
        <v>0</v>
      </c>
    </row>
    <row r="79" spans="1:11" ht="14.1" customHeight="1" x14ac:dyDescent="0.2">
      <c r="A79" s="306">
        <v>94</v>
      </c>
      <c r="B79" s="307" t="s">
        <v>318</v>
      </c>
      <c r="C79" s="308"/>
      <c r="D79" s="113">
        <v>0.18608037863311827</v>
      </c>
      <c r="E79" s="115">
        <v>92</v>
      </c>
      <c r="F79" s="114">
        <v>113</v>
      </c>
      <c r="G79" s="114">
        <v>106</v>
      </c>
      <c r="H79" s="114">
        <v>121</v>
      </c>
      <c r="I79" s="140">
        <v>139</v>
      </c>
      <c r="J79" s="115">
        <v>-47</v>
      </c>
      <c r="K79" s="116">
        <v>-33.812949640287769</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3.4323739406565403</v>
      </c>
      <c r="E81" s="143">
        <v>1697</v>
      </c>
      <c r="F81" s="144">
        <v>1770</v>
      </c>
      <c r="G81" s="144">
        <v>1746</v>
      </c>
      <c r="H81" s="144">
        <v>1794</v>
      </c>
      <c r="I81" s="145">
        <v>1740</v>
      </c>
      <c r="J81" s="143">
        <v>-43</v>
      </c>
      <c r="K81" s="146">
        <v>-2.4712643678160919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16347</v>
      </c>
      <c r="G12" s="536">
        <v>12168</v>
      </c>
      <c r="H12" s="536">
        <v>19239</v>
      </c>
      <c r="I12" s="536">
        <v>14180</v>
      </c>
      <c r="J12" s="537">
        <v>17414</v>
      </c>
      <c r="K12" s="538">
        <v>-1067</v>
      </c>
      <c r="L12" s="349">
        <v>-6.1272539336166307</v>
      </c>
    </row>
    <row r="13" spans="1:17" s="110" customFormat="1" ht="15" customHeight="1" x14ac:dyDescent="0.2">
      <c r="A13" s="350" t="s">
        <v>345</v>
      </c>
      <c r="B13" s="351" t="s">
        <v>346</v>
      </c>
      <c r="C13" s="347"/>
      <c r="D13" s="347"/>
      <c r="E13" s="348"/>
      <c r="F13" s="536">
        <v>9562</v>
      </c>
      <c r="G13" s="536">
        <v>6791</v>
      </c>
      <c r="H13" s="536">
        <v>11079</v>
      </c>
      <c r="I13" s="536">
        <v>8462</v>
      </c>
      <c r="J13" s="537">
        <v>10303</v>
      </c>
      <c r="K13" s="538">
        <v>-741</v>
      </c>
      <c r="L13" s="349">
        <v>-7.1920799767058137</v>
      </c>
    </row>
    <row r="14" spans="1:17" s="110" customFormat="1" ht="22.5" customHeight="1" x14ac:dyDescent="0.2">
      <c r="A14" s="350"/>
      <c r="B14" s="351" t="s">
        <v>347</v>
      </c>
      <c r="C14" s="347"/>
      <c r="D14" s="347"/>
      <c r="E14" s="348"/>
      <c r="F14" s="536">
        <v>6785</v>
      </c>
      <c r="G14" s="536">
        <v>5377</v>
      </c>
      <c r="H14" s="536">
        <v>8160</v>
      </c>
      <c r="I14" s="536">
        <v>5718</v>
      </c>
      <c r="J14" s="537">
        <v>7111</v>
      </c>
      <c r="K14" s="538">
        <v>-326</v>
      </c>
      <c r="L14" s="349">
        <v>-4.5844466319786248</v>
      </c>
    </row>
    <row r="15" spans="1:17" s="110" customFormat="1" ht="15" customHeight="1" x14ac:dyDescent="0.2">
      <c r="A15" s="350" t="s">
        <v>348</v>
      </c>
      <c r="B15" s="351" t="s">
        <v>108</v>
      </c>
      <c r="C15" s="347"/>
      <c r="D15" s="347"/>
      <c r="E15" s="348"/>
      <c r="F15" s="536">
        <v>3403</v>
      </c>
      <c r="G15" s="536">
        <v>2817</v>
      </c>
      <c r="H15" s="536">
        <v>7398</v>
      </c>
      <c r="I15" s="536">
        <v>3181</v>
      </c>
      <c r="J15" s="537">
        <v>3458</v>
      </c>
      <c r="K15" s="538">
        <v>-55</v>
      </c>
      <c r="L15" s="349">
        <v>-1.5905147484094853</v>
      </c>
    </row>
    <row r="16" spans="1:17" s="110" customFormat="1" ht="15" customHeight="1" x14ac:dyDescent="0.2">
      <c r="A16" s="350"/>
      <c r="B16" s="351" t="s">
        <v>109</v>
      </c>
      <c r="C16" s="347"/>
      <c r="D16" s="347"/>
      <c r="E16" s="348"/>
      <c r="F16" s="536">
        <v>11252</v>
      </c>
      <c r="G16" s="536">
        <v>8175</v>
      </c>
      <c r="H16" s="536">
        <v>10371</v>
      </c>
      <c r="I16" s="536">
        <v>9516</v>
      </c>
      <c r="J16" s="537">
        <v>11963</v>
      </c>
      <c r="K16" s="538">
        <v>-711</v>
      </c>
      <c r="L16" s="349">
        <v>-5.9433252528629943</v>
      </c>
    </row>
    <row r="17" spans="1:12" s="110" customFormat="1" ht="15" customHeight="1" x14ac:dyDescent="0.2">
      <c r="A17" s="350"/>
      <c r="B17" s="351" t="s">
        <v>110</v>
      </c>
      <c r="C17" s="347"/>
      <c r="D17" s="347"/>
      <c r="E17" s="348"/>
      <c r="F17" s="536">
        <v>1486</v>
      </c>
      <c r="G17" s="536">
        <v>1037</v>
      </c>
      <c r="H17" s="536">
        <v>1297</v>
      </c>
      <c r="I17" s="536">
        <v>1315</v>
      </c>
      <c r="J17" s="537">
        <v>1810</v>
      </c>
      <c r="K17" s="538">
        <v>-324</v>
      </c>
      <c r="L17" s="349">
        <v>-17.900552486187845</v>
      </c>
    </row>
    <row r="18" spans="1:12" s="110" customFormat="1" ht="15" customHeight="1" x14ac:dyDescent="0.2">
      <c r="A18" s="350"/>
      <c r="B18" s="351" t="s">
        <v>111</v>
      </c>
      <c r="C18" s="347"/>
      <c r="D18" s="347"/>
      <c r="E18" s="348"/>
      <c r="F18" s="536">
        <v>206</v>
      </c>
      <c r="G18" s="536">
        <v>139</v>
      </c>
      <c r="H18" s="536">
        <v>173</v>
      </c>
      <c r="I18" s="536">
        <v>168</v>
      </c>
      <c r="J18" s="537">
        <v>183</v>
      </c>
      <c r="K18" s="538">
        <v>23</v>
      </c>
      <c r="L18" s="349">
        <v>12.568306010928962</v>
      </c>
    </row>
    <row r="19" spans="1:12" s="110" customFormat="1" ht="15" customHeight="1" x14ac:dyDescent="0.2">
      <c r="A19" s="118" t="s">
        <v>113</v>
      </c>
      <c r="B19" s="119" t="s">
        <v>181</v>
      </c>
      <c r="C19" s="347"/>
      <c r="D19" s="347"/>
      <c r="E19" s="348"/>
      <c r="F19" s="536">
        <v>10781</v>
      </c>
      <c r="G19" s="536">
        <v>7836</v>
      </c>
      <c r="H19" s="536">
        <v>13575</v>
      </c>
      <c r="I19" s="536">
        <v>9293</v>
      </c>
      <c r="J19" s="537">
        <v>11536</v>
      </c>
      <c r="K19" s="538">
        <v>-755</v>
      </c>
      <c r="L19" s="349">
        <v>-6.5447295423023579</v>
      </c>
    </row>
    <row r="20" spans="1:12" s="110" customFormat="1" ht="15" customHeight="1" x14ac:dyDescent="0.2">
      <c r="A20" s="118"/>
      <c r="B20" s="119" t="s">
        <v>182</v>
      </c>
      <c r="C20" s="347"/>
      <c r="D20" s="347"/>
      <c r="E20" s="348"/>
      <c r="F20" s="536">
        <v>5566</v>
      </c>
      <c r="G20" s="536">
        <v>4332</v>
      </c>
      <c r="H20" s="536">
        <v>5664</v>
      </c>
      <c r="I20" s="536">
        <v>4887</v>
      </c>
      <c r="J20" s="537">
        <v>5878</v>
      </c>
      <c r="K20" s="538">
        <v>-312</v>
      </c>
      <c r="L20" s="349">
        <v>-5.3079278666212995</v>
      </c>
    </row>
    <row r="21" spans="1:12" s="110" customFormat="1" ht="15" customHeight="1" x14ac:dyDescent="0.2">
      <c r="A21" s="118" t="s">
        <v>113</v>
      </c>
      <c r="B21" s="119" t="s">
        <v>116</v>
      </c>
      <c r="C21" s="347"/>
      <c r="D21" s="347"/>
      <c r="E21" s="348"/>
      <c r="F21" s="536">
        <v>12103</v>
      </c>
      <c r="G21" s="536">
        <v>9266</v>
      </c>
      <c r="H21" s="536">
        <v>15248</v>
      </c>
      <c r="I21" s="536">
        <v>10849</v>
      </c>
      <c r="J21" s="537">
        <v>13484</v>
      </c>
      <c r="K21" s="538">
        <v>-1381</v>
      </c>
      <c r="L21" s="349">
        <v>-10.241768021358647</v>
      </c>
    </row>
    <row r="22" spans="1:12" s="110" customFormat="1" ht="15" customHeight="1" x14ac:dyDescent="0.2">
      <c r="A22" s="118"/>
      <c r="B22" s="119" t="s">
        <v>117</v>
      </c>
      <c r="C22" s="347"/>
      <c r="D22" s="347"/>
      <c r="E22" s="348"/>
      <c r="F22" s="536">
        <v>4227</v>
      </c>
      <c r="G22" s="536">
        <v>2882</v>
      </c>
      <c r="H22" s="536">
        <v>3964</v>
      </c>
      <c r="I22" s="536">
        <v>3304</v>
      </c>
      <c r="J22" s="537">
        <v>3909</v>
      </c>
      <c r="K22" s="538">
        <v>318</v>
      </c>
      <c r="L22" s="349">
        <v>8.1350729086722939</v>
      </c>
    </row>
    <row r="23" spans="1:12" s="110" customFormat="1" ht="15" customHeight="1" x14ac:dyDescent="0.2">
      <c r="A23" s="352" t="s">
        <v>348</v>
      </c>
      <c r="B23" s="353" t="s">
        <v>193</v>
      </c>
      <c r="C23" s="354"/>
      <c r="D23" s="354"/>
      <c r="E23" s="355"/>
      <c r="F23" s="539">
        <v>366</v>
      </c>
      <c r="G23" s="539">
        <v>627</v>
      </c>
      <c r="H23" s="539">
        <v>3489</v>
      </c>
      <c r="I23" s="539">
        <v>288</v>
      </c>
      <c r="J23" s="540">
        <v>410</v>
      </c>
      <c r="K23" s="541">
        <v>-44</v>
      </c>
      <c r="L23" s="356">
        <v>-10.731707317073171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30.6</v>
      </c>
      <c r="G25" s="542">
        <v>32</v>
      </c>
      <c r="H25" s="542">
        <v>35.5</v>
      </c>
      <c r="I25" s="542">
        <v>32.4</v>
      </c>
      <c r="J25" s="542">
        <v>30.8</v>
      </c>
      <c r="K25" s="543" t="s">
        <v>350</v>
      </c>
      <c r="L25" s="364">
        <v>-0.19999999999999929</v>
      </c>
    </row>
    <row r="26" spans="1:12" s="110" customFormat="1" ht="15" customHeight="1" x14ac:dyDescent="0.2">
      <c r="A26" s="365" t="s">
        <v>105</v>
      </c>
      <c r="B26" s="366" t="s">
        <v>346</v>
      </c>
      <c r="C26" s="362"/>
      <c r="D26" s="362"/>
      <c r="E26" s="363"/>
      <c r="F26" s="542">
        <v>30.1</v>
      </c>
      <c r="G26" s="542">
        <v>30.9</v>
      </c>
      <c r="H26" s="542">
        <v>33.6</v>
      </c>
      <c r="I26" s="542">
        <v>30.5</v>
      </c>
      <c r="J26" s="544">
        <v>29.2</v>
      </c>
      <c r="K26" s="543" t="s">
        <v>350</v>
      </c>
      <c r="L26" s="364">
        <v>0.90000000000000213</v>
      </c>
    </row>
    <row r="27" spans="1:12" s="110" customFormat="1" ht="15" customHeight="1" x14ac:dyDescent="0.2">
      <c r="A27" s="365"/>
      <c r="B27" s="366" t="s">
        <v>347</v>
      </c>
      <c r="C27" s="362"/>
      <c r="D27" s="362"/>
      <c r="E27" s="363"/>
      <c r="F27" s="542">
        <v>31.4</v>
      </c>
      <c r="G27" s="542">
        <v>33.5</v>
      </c>
      <c r="H27" s="542">
        <v>38.1</v>
      </c>
      <c r="I27" s="542">
        <v>35.4</v>
      </c>
      <c r="J27" s="542">
        <v>33.1</v>
      </c>
      <c r="K27" s="543" t="s">
        <v>350</v>
      </c>
      <c r="L27" s="364">
        <v>-1.7000000000000028</v>
      </c>
    </row>
    <row r="28" spans="1:12" s="110" customFormat="1" ht="15" customHeight="1" x14ac:dyDescent="0.2">
      <c r="A28" s="365" t="s">
        <v>113</v>
      </c>
      <c r="B28" s="366" t="s">
        <v>108</v>
      </c>
      <c r="C28" s="362"/>
      <c r="D28" s="362"/>
      <c r="E28" s="363"/>
      <c r="F28" s="542">
        <v>42.4</v>
      </c>
      <c r="G28" s="542">
        <v>43.9</v>
      </c>
      <c r="H28" s="542">
        <v>44</v>
      </c>
      <c r="I28" s="542">
        <v>44.7</v>
      </c>
      <c r="J28" s="542">
        <v>44.1</v>
      </c>
      <c r="K28" s="543" t="s">
        <v>350</v>
      </c>
      <c r="L28" s="364">
        <v>-1.7000000000000028</v>
      </c>
    </row>
    <row r="29" spans="1:12" s="110" customFormat="1" ht="11.25" x14ac:dyDescent="0.2">
      <c r="A29" s="365"/>
      <c r="B29" s="366" t="s">
        <v>109</v>
      </c>
      <c r="C29" s="362"/>
      <c r="D29" s="362"/>
      <c r="E29" s="363"/>
      <c r="F29" s="542">
        <v>28.1</v>
      </c>
      <c r="G29" s="542">
        <v>29.1</v>
      </c>
      <c r="H29" s="542">
        <v>32.9</v>
      </c>
      <c r="I29" s="542">
        <v>29.2</v>
      </c>
      <c r="J29" s="544">
        <v>28.4</v>
      </c>
      <c r="K29" s="543" t="s">
        <v>350</v>
      </c>
      <c r="L29" s="364">
        <v>-0.29999999999999716</v>
      </c>
    </row>
    <row r="30" spans="1:12" s="110" customFormat="1" ht="15" customHeight="1" x14ac:dyDescent="0.2">
      <c r="A30" s="365"/>
      <c r="B30" s="366" t="s">
        <v>110</v>
      </c>
      <c r="C30" s="362"/>
      <c r="D30" s="362"/>
      <c r="E30" s="363"/>
      <c r="F30" s="542">
        <v>25.5</v>
      </c>
      <c r="G30" s="542">
        <v>27.5</v>
      </c>
      <c r="H30" s="542">
        <v>31.1</v>
      </c>
      <c r="I30" s="542">
        <v>28.4</v>
      </c>
      <c r="J30" s="542">
        <v>23.3</v>
      </c>
      <c r="K30" s="543" t="s">
        <v>350</v>
      </c>
      <c r="L30" s="364">
        <v>2.1999999999999993</v>
      </c>
    </row>
    <row r="31" spans="1:12" s="110" customFormat="1" ht="15" customHeight="1" x14ac:dyDescent="0.2">
      <c r="A31" s="365"/>
      <c r="B31" s="366" t="s">
        <v>111</v>
      </c>
      <c r="C31" s="362"/>
      <c r="D31" s="362"/>
      <c r="E31" s="363"/>
      <c r="F31" s="542">
        <v>29.6</v>
      </c>
      <c r="G31" s="542">
        <v>41.7</v>
      </c>
      <c r="H31" s="542">
        <v>45.1</v>
      </c>
      <c r="I31" s="542">
        <v>33.9</v>
      </c>
      <c r="J31" s="542">
        <v>37.200000000000003</v>
      </c>
      <c r="K31" s="543" t="s">
        <v>350</v>
      </c>
      <c r="L31" s="364">
        <v>-7.6000000000000014</v>
      </c>
    </row>
    <row r="32" spans="1:12" s="110" customFormat="1" ht="15" customHeight="1" x14ac:dyDescent="0.2">
      <c r="A32" s="367" t="s">
        <v>113</v>
      </c>
      <c r="B32" s="368" t="s">
        <v>181</v>
      </c>
      <c r="C32" s="362"/>
      <c r="D32" s="362"/>
      <c r="E32" s="363"/>
      <c r="F32" s="542">
        <v>29</v>
      </c>
      <c r="G32" s="542">
        <v>29.3</v>
      </c>
      <c r="H32" s="542">
        <v>33.5</v>
      </c>
      <c r="I32" s="542">
        <v>31</v>
      </c>
      <c r="J32" s="544">
        <v>30.5</v>
      </c>
      <c r="K32" s="543" t="s">
        <v>350</v>
      </c>
      <c r="L32" s="364">
        <v>-1.5</v>
      </c>
    </row>
    <row r="33" spans="1:12" s="110" customFormat="1" ht="15" customHeight="1" x14ac:dyDescent="0.2">
      <c r="A33" s="367"/>
      <c r="B33" s="368" t="s">
        <v>182</v>
      </c>
      <c r="C33" s="362"/>
      <c r="D33" s="362"/>
      <c r="E33" s="363"/>
      <c r="F33" s="542">
        <v>33.700000000000003</v>
      </c>
      <c r="G33" s="542">
        <v>36.6</v>
      </c>
      <c r="H33" s="542">
        <v>39.1</v>
      </c>
      <c r="I33" s="542">
        <v>35</v>
      </c>
      <c r="J33" s="542">
        <v>31.3</v>
      </c>
      <c r="K33" s="543" t="s">
        <v>350</v>
      </c>
      <c r="L33" s="364">
        <v>2.4000000000000021</v>
      </c>
    </row>
    <row r="34" spans="1:12" s="369" customFormat="1" ht="15" customHeight="1" x14ac:dyDescent="0.2">
      <c r="A34" s="367" t="s">
        <v>113</v>
      </c>
      <c r="B34" s="368" t="s">
        <v>116</v>
      </c>
      <c r="C34" s="362"/>
      <c r="D34" s="362"/>
      <c r="E34" s="363"/>
      <c r="F34" s="542">
        <v>27.6</v>
      </c>
      <c r="G34" s="542">
        <v>29.5</v>
      </c>
      <c r="H34" s="542">
        <v>34</v>
      </c>
      <c r="I34" s="542">
        <v>30.4</v>
      </c>
      <c r="J34" s="542">
        <v>28.5</v>
      </c>
      <c r="K34" s="543" t="s">
        <v>350</v>
      </c>
      <c r="L34" s="364">
        <v>-0.89999999999999858</v>
      </c>
    </row>
    <row r="35" spans="1:12" s="369" customFormat="1" ht="11.25" x14ac:dyDescent="0.2">
      <c r="A35" s="370"/>
      <c r="B35" s="371" t="s">
        <v>117</v>
      </c>
      <c r="C35" s="372"/>
      <c r="D35" s="372"/>
      <c r="E35" s="373"/>
      <c r="F35" s="545">
        <v>39.200000000000003</v>
      </c>
      <c r="G35" s="545">
        <v>40.1</v>
      </c>
      <c r="H35" s="545">
        <v>40.5</v>
      </c>
      <c r="I35" s="545">
        <v>39.1</v>
      </c>
      <c r="J35" s="546">
        <v>38.5</v>
      </c>
      <c r="K35" s="547" t="s">
        <v>350</v>
      </c>
      <c r="L35" s="374">
        <v>0.70000000000000284</v>
      </c>
    </row>
    <row r="36" spans="1:12" s="369" customFormat="1" ht="15.95" customHeight="1" x14ac:dyDescent="0.2">
      <c r="A36" s="375" t="s">
        <v>351</v>
      </c>
      <c r="B36" s="376"/>
      <c r="C36" s="377"/>
      <c r="D36" s="376"/>
      <c r="E36" s="378"/>
      <c r="F36" s="548">
        <v>15867</v>
      </c>
      <c r="G36" s="548">
        <v>11445</v>
      </c>
      <c r="H36" s="548">
        <v>15074</v>
      </c>
      <c r="I36" s="548">
        <v>13833</v>
      </c>
      <c r="J36" s="548">
        <v>16882</v>
      </c>
      <c r="K36" s="549">
        <v>-1015</v>
      </c>
      <c r="L36" s="380">
        <v>-6.0123208150693044</v>
      </c>
    </row>
    <row r="37" spans="1:12" s="369" customFormat="1" ht="15.95" customHeight="1" x14ac:dyDescent="0.2">
      <c r="A37" s="381"/>
      <c r="B37" s="382" t="s">
        <v>113</v>
      </c>
      <c r="C37" s="382" t="s">
        <v>352</v>
      </c>
      <c r="D37" s="382"/>
      <c r="E37" s="383"/>
      <c r="F37" s="548">
        <v>4861</v>
      </c>
      <c r="G37" s="548">
        <v>3666</v>
      </c>
      <c r="H37" s="548">
        <v>5358</v>
      </c>
      <c r="I37" s="548">
        <v>4486</v>
      </c>
      <c r="J37" s="548">
        <v>5194</v>
      </c>
      <c r="K37" s="549">
        <v>-333</v>
      </c>
      <c r="L37" s="380">
        <v>-6.4112437427801305</v>
      </c>
    </row>
    <row r="38" spans="1:12" s="369" customFormat="1" ht="15.95" customHeight="1" x14ac:dyDescent="0.2">
      <c r="A38" s="381"/>
      <c r="B38" s="384" t="s">
        <v>105</v>
      </c>
      <c r="C38" s="384" t="s">
        <v>106</v>
      </c>
      <c r="D38" s="385"/>
      <c r="E38" s="383"/>
      <c r="F38" s="548">
        <v>9270</v>
      </c>
      <c r="G38" s="548">
        <v>6483</v>
      </c>
      <c r="H38" s="548">
        <v>8539</v>
      </c>
      <c r="I38" s="548">
        <v>8300</v>
      </c>
      <c r="J38" s="550">
        <v>10025</v>
      </c>
      <c r="K38" s="549">
        <v>-755</v>
      </c>
      <c r="L38" s="380">
        <v>-7.5311720698254367</v>
      </c>
    </row>
    <row r="39" spans="1:12" s="369" customFormat="1" ht="15.95" customHeight="1" x14ac:dyDescent="0.2">
      <c r="A39" s="381"/>
      <c r="B39" s="385"/>
      <c r="C39" s="382" t="s">
        <v>353</v>
      </c>
      <c r="D39" s="385"/>
      <c r="E39" s="383"/>
      <c r="F39" s="548">
        <v>2790</v>
      </c>
      <c r="G39" s="548">
        <v>2004</v>
      </c>
      <c r="H39" s="548">
        <v>2866</v>
      </c>
      <c r="I39" s="548">
        <v>2528</v>
      </c>
      <c r="J39" s="548">
        <v>2923</v>
      </c>
      <c r="K39" s="549">
        <v>-133</v>
      </c>
      <c r="L39" s="380">
        <v>-4.5501197399931579</v>
      </c>
    </row>
    <row r="40" spans="1:12" s="369" customFormat="1" ht="15.95" customHeight="1" x14ac:dyDescent="0.2">
      <c r="A40" s="381"/>
      <c r="B40" s="384"/>
      <c r="C40" s="384" t="s">
        <v>107</v>
      </c>
      <c r="D40" s="385"/>
      <c r="E40" s="383"/>
      <c r="F40" s="548">
        <v>6597</v>
      </c>
      <c r="G40" s="548">
        <v>4962</v>
      </c>
      <c r="H40" s="548">
        <v>6535</v>
      </c>
      <c r="I40" s="548">
        <v>5533</v>
      </c>
      <c r="J40" s="548">
        <v>6857</v>
      </c>
      <c r="K40" s="549">
        <v>-260</v>
      </c>
      <c r="L40" s="380">
        <v>-3.791745661367945</v>
      </c>
    </row>
    <row r="41" spans="1:12" s="369" customFormat="1" ht="24" customHeight="1" x14ac:dyDescent="0.2">
      <c r="A41" s="381"/>
      <c r="B41" s="385"/>
      <c r="C41" s="382" t="s">
        <v>353</v>
      </c>
      <c r="D41" s="385"/>
      <c r="E41" s="383"/>
      <c r="F41" s="548">
        <v>2071</v>
      </c>
      <c r="G41" s="548">
        <v>1662</v>
      </c>
      <c r="H41" s="548">
        <v>2492</v>
      </c>
      <c r="I41" s="548">
        <v>1958</v>
      </c>
      <c r="J41" s="550">
        <v>2271</v>
      </c>
      <c r="K41" s="549">
        <v>-200</v>
      </c>
      <c r="L41" s="380">
        <v>-8.806693086745927</v>
      </c>
    </row>
    <row r="42" spans="1:12" s="110" customFormat="1" ht="15" customHeight="1" x14ac:dyDescent="0.2">
      <c r="A42" s="381"/>
      <c r="B42" s="384" t="s">
        <v>113</v>
      </c>
      <c r="C42" s="384" t="s">
        <v>354</v>
      </c>
      <c r="D42" s="385"/>
      <c r="E42" s="383"/>
      <c r="F42" s="548">
        <v>3030</v>
      </c>
      <c r="G42" s="548">
        <v>2231</v>
      </c>
      <c r="H42" s="548">
        <v>3607</v>
      </c>
      <c r="I42" s="548">
        <v>2919</v>
      </c>
      <c r="J42" s="548">
        <v>3034</v>
      </c>
      <c r="K42" s="549">
        <v>-4</v>
      </c>
      <c r="L42" s="380">
        <v>-0.13183915622940012</v>
      </c>
    </row>
    <row r="43" spans="1:12" s="110" customFormat="1" ht="15" customHeight="1" x14ac:dyDescent="0.2">
      <c r="A43" s="381"/>
      <c r="B43" s="385"/>
      <c r="C43" s="382" t="s">
        <v>353</v>
      </c>
      <c r="D43" s="385"/>
      <c r="E43" s="383"/>
      <c r="F43" s="548">
        <v>1286</v>
      </c>
      <c r="G43" s="548">
        <v>980</v>
      </c>
      <c r="H43" s="548">
        <v>1587</v>
      </c>
      <c r="I43" s="548">
        <v>1304</v>
      </c>
      <c r="J43" s="548">
        <v>1337</v>
      </c>
      <c r="K43" s="549">
        <v>-51</v>
      </c>
      <c r="L43" s="380">
        <v>-3.8145100972326103</v>
      </c>
    </row>
    <row r="44" spans="1:12" s="110" customFormat="1" ht="15" customHeight="1" x14ac:dyDescent="0.2">
      <c r="A44" s="381"/>
      <c r="B44" s="384"/>
      <c r="C44" s="366" t="s">
        <v>109</v>
      </c>
      <c r="D44" s="385"/>
      <c r="E44" s="383"/>
      <c r="F44" s="548">
        <v>11147</v>
      </c>
      <c r="G44" s="548">
        <v>8040</v>
      </c>
      <c r="H44" s="548">
        <v>10004</v>
      </c>
      <c r="I44" s="548">
        <v>9432</v>
      </c>
      <c r="J44" s="550">
        <v>11857</v>
      </c>
      <c r="K44" s="549">
        <v>-710</v>
      </c>
      <c r="L44" s="380">
        <v>-5.9880239520958085</v>
      </c>
    </row>
    <row r="45" spans="1:12" s="110" customFormat="1" ht="15" customHeight="1" x14ac:dyDescent="0.2">
      <c r="A45" s="381"/>
      <c r="B45" s="385"/>
      <c r="C45" s="382" t="s">
        <v>353</v>
      </c>
      <c r="D45" s="385"/>
      <c r="E45" s="383"/>
      <c r="F45" s="548">
        <v>3135</v>
      </c>
      <c r="G45" s="548">
        <v>2343</v>
      </c>
      <c r="H45" s="548">
        <v>3292</v>
      </c>
      <c r="I45" s="548">
        <v>2752</v>
      </c>
      <c r="J45" s="548">
        <v>3367</v>
      </c>
      <c r="K45" s="549">
        <v>-232</v>
      </c>
      <c r="L45" s="380">
        <v>-6.89040689040689</v>
      </c>
    </row>
    <row r="46" spans="1:12" s="110" customFormat="1" ht="15" customHeight="1" x14ac:dyDescent="0.2">
      <c r="A46" s="381"/>
      <c r="B46" s="384"/>
      <c r="C46" s="366" t="s">
        <v>110</v>
      </c>
      <c r="D46" s="385"/>
      <c r="E46" s="383"/>
      <c r="F46" s="548">
        <v>1484</v>
      </c>
      <c r="G46" s="548">
        <v>1035</v>
      </c>
      <c r="H46" s="548">
        <v>1290</v>
      </c>
      <c r="I46" s="548">
        <v>1314</v>
      </c>
      <c r="J46" s="548">
        <v>1808</v>
      </c>
      <c r="K46" s="549">
        <v>-324</v>
      </c>
      <c r="L46" s="380">
        <v>-17.920353982300885</v>
      </c>
    </row>
    <row r="47" spans="1:12" s="110" customFormat="1" ht="15" customHeight="1" x14ac:dyDescent="0.2">
      <c r="A47" s="381"/>
      <c r="B47" s="385"/>
      <c r="C47" s="382" t="s">
        <v>353</v>
      </c>
      <c r="D47" s="385"/>
      <c r="E47" s="383"/>
      <c r="F47" s="548">
        <v>379</v>
      </c>
      <c r="G47" s="548">
        <v>285</v>
      </c>
      <c r="H47" s="548">
        <v>401</v>
      </c>
      <c r="I47" s="548">
        <v>373</v>
      </c>
      <c r="J47" s="550">
        <v>422</v>
      </c>
      <c r="K47" s="549">
        <v>-43</v>
      </c>
      <c r="L47" s="380">
        <v>-10.189573459715639</v>
      </c>
    </row>
    <row r="48" spans="1:12" s="110" customFormat="1" ht="15" customHeight="1" x14ac:dyDescent="0.2">
      <c r="A48" s="381"/>
      <c r="B48" s="385"/>
      <c r="C48" s="366" t="s">
        <v>111</v>
      </c>
      <c r="D48" s="386"/>
      <c r="E48" s="387"/>
      <c r="F48" s="548">
        <v>206</v>
      </c>
      <c r="G48" s="548">
        <v>139</v>
      </c>
      <c r="H48" s="548">
        <v>173</v>
      </c>
      <c r="I48" s="548">
        <v>168</v>
      </c>
      <c r="J48" s="548">
        <v>183</v>
      </c>
      <c r="K48" s="549">
        <v>23</v>
      </c>
      <c r="L48" s="380">
        <v>12.568306010928962</v>
      </c>
    </row>
    <row r="49" spans="1:12" s="110" customFormat="1" ht="15" customHeight="1" x14ac:dyDescent="0.2">
      <c r="A49" s="381"/>
      <c r="B49" s="385"/>
      <c r="C49" s="382" t="s">
        <v>353</v>
      </c>
      <c r="D49" s="385"/>
      <c r="E49" s="383"/>
      <c r="F49" s="548">
        <v>61</v>
      </c>
      <c r="G49" s="548">
        <v>58</v>
      </c>
      <c r="H49" s="548">
        <v>78</v>
      </c>
      <c r="I49" s="548">
        <v>57</v>
      </c>
      <c r="J49" s="548">
        <v>68</v>
      </c>
      <c r="K49" s="549">
        <v>-7</v>
      </c>
      <c r="L49" s="380">
        <v>-10.294117647058824</v>
      </c>
    </row>
    <row r="50" spans="1:12" s="110" customFormat="1" ht="15" customHeight="1" x14ac:dyDescent="0.2">
      <c r="A50" s="381"/>
      <c r="B50" s="384" t="s">
        <v>113</v>
      </c>
      <c r="C50" s="382" t="s">
        <v>181</v>
      </c>
      <c r="D50" s="385"/>
      <c r="E50" s="383"/>
      <c r="F50" s="548">
        <v>10344</v>
      </c>
      <c r="G50" s="548">
        <v>7154</v>
      </c>
      <c r="H50" s="548">
        <v>9534</v>
      </c>
      <c r="I50" s="548">
        <v>8987</v>
      </c>
      <c r="J50" s="550">
        <v>11044</v>
      </c>
      <c r="K50" s="549">
        <v>-700</v>
      </c>
      <c r="L50" s="380">
        <v>-6.3382832307135093</v>
      </c>
    </row>
    <row r="51" spans="1:12" s="110" customFormat="1" ht="15" customHeight="1" x14ac:dyDescent="0.2">
      <c r="A51" s="381"/>
      <c r="B51" s="385"/>
      <c r="C51" s="382" t="s">
        <v>353</v>
      </c>
      <c r="D51" s="385"/>
      <c r="E51" s="383"/>
      <c r="F51" s="548">
        <v>3001</v>
      </c>
      <c r="G51" s="548">
        <v>2097</v>
      </c>
      <c r="H51" s="548">
        <v>3191</v>
      </c>
      <c r="I51" s="548">
        <v>2789</v>
      </c>
      <c r="J51" s="548">
        <v>3368</v>
      </c>
      <c r="K51" s="549">
        <v>-367</v>
      </c>
      <c r="L51" s="380">
        <v>-10.896674584323041</v>
      </c>
    </row>
    <row r="52" spans="1:12" s="110" customFormat="1" ht="15" customHeight="1" x14ac:dyDescent="0.2">
      <c r="A52" s="381"/>
      <c r="B52" s="384"/>
      <c r="C52" s="382" t="s">
        <v>182</v>
      </c>
      <c r="D52" s="385"/>
      <c r="E52" s="383"/>
      <c r="F52" s="548">
        <v>5523</v>
      </c>
      <c r="G52" s="548">
        <v>4291</v>
      </c>
      <c r="H52" s="548">
        <v>5540</v>
      </c>
      <c r="I52" s="548">
        <v>4846</v>
      </c>
      <c r="J52" s="548">
        <v>5838</v>
      </c>
      <c r="K52" s="549">
        <v>-315</v>
      </c>
      <c r="L52" s="380">
        <v>-5.3956834532374103</v>
      </c>
    </row>
    <row r="53" spans="1:12" s="269" customFormat="1" ht="11.25" customHeight="1" x14ac:dyDescent="0.2">
      <c r="A53" s="381"/>
      <c r="B53" s="385"/>
      <c r="C53" s="382" t="s">
        <v>353</v>
      </c>
      <c r="D53" s="385"/>
      <c r="E53" s="383"/>
      <c r="F53" s="548">
        <v>1860</v>
      </c>
      <c r="G53" s="548">
        <v>1569</v>
      </c>
      <c r="H53" s="548">
        <v>2167</v>
      </c>
      <c r="I53" s="548">
        <v>1697</v>
      </c>
      <c r="J53" s="550">
        <v>1826</v>
      </c>
      <c r="K53" s="549">
        <v>34</v>
      </c>
      <c r="L53" s="380">
        <v>1.8619934282584885</v>
      </c>
    </row>
    <row r="54" spans="1:12" s="151" customFormat="1" ht="12.75" customHeight="1" x14ac:dyDescent="0.2">
      <c r="A54" s="381"/>
      <c r="B54" s="384" t="s">
        <v>113</v>
      </c>
      <c r="C54" s="384" t="s">
        <v>116</v>
      </c>
      <c r="D54" s="385"/>
      <c r="E54" s="383"/>
      <c r="F54" s="548">
        <v>11696</v>
      </c>
      <c r="G54" s="548">
        <v>8661</v>
      </c>
      <c r="H54" s="548">
        <v>11499</v>
      </c>
      <c r="I54" s="548">
        <v>10553</v>
      </c>
      <c r="J54" s="548">
        <v>13023</v>
      </c>
      <c r="K54" s="549">
        <v>-1327</v>
      </c>
      <c r="L54" s="380">
        <v>-10.189664439837211</v>
      </c>
    </row>
    <row r="55" spans="1:12" ht="11.25" x14ac:dyDescent="0.2">
      <c r="A55" s="381"/>
      <c r="B55" s="385"/>
      <c r="C55" s="382" t="s">
        <v>353</v>
      </c>
      <c r="D55" s="385"/>
      <c r="E55" s="383"/>
      <c r="F55" s="548">
        <v>3229</v>
      </c>
      <c r="G55" s="548">
        <v>2553</v>
      </c>
      <c r="H55" s="548">
        <v>3914</v>
      </c>
      <c r="I55" s="548">
        <v>3212</v>
      </c>
      <c r="J55" s="548">
        <v>3715</v>
      </c>
      <c r="K55" s="549">
        <v>-486</v>
      </c>
      <c r="L55" s="380">
        <v>-13.082099596231494</v>
      </c>
    </row>
    <row r="56" spans="1:12" ht="14.25" customHeight="1" x14ac:dyDescent="0.2">
      <c r="A56" s="381"/>
      <c r="B56" s="385"/>
      <c r="C56" s="384" t="s">
        <v>117</v>
      </c>
      <c r="D56" s="385"/>
      <c r="E56" s="383"/>
      <c r="F56" s="548">
        <v>4154</v>
      </c>
      <c r="G56" s="548">
        <v>2766</v>
      </c>
      <c r="H56" s="548">
        <v>3553</v>
      </c>
      <c r="I56" s="548">
        <v>3254</v>
      </c>
      <c r="J56" s="548">
        <v>3840</v>
      </c>
      <c r="K56" s="549">
        <v>314</v>
      </c>
      <c r="L56" s="380">
        <v>8.1770833333333339</v>
      </c>
    </row>
    <row r="57" spans="1:12" ht="18.75" customHeight="1" x14ac:dyDescent="0.2">
      <c r="A57" s="388"/>
      <c r="B57" s="389"/>
      <c r="C57" s="390" t="s">
        <v>353</v>
      </c>
      <c r="D57" s="389"/>
      <c r="E57" s="391"/>
      <c r="F57" s="551">
        <v>1627</v>
      </c>
      <c r="G57" s="552">
        <v>1108</v>
      </c>
      <c r="H57" s="552">
        <v>1440</v>
      </c>
      <c r="I57" s="552">
        <v>1271</v>
      </c>
      <c r="J57" s="552">
        <v>1477</v>
      </c>
      <c r="K57" s="553">
        <f t="shared" ref="K57" si="0">IF(OR(F57=".",J57=".")=TRUE,".",IF(OR(F57="*",J57="*")=TRUE,"*",IF(AND(F57="-",J57="-")=TRUE,"-",IF(AND(ISNUMBER(J57),ISNUMBER(F57))=TRUE,IF(F57-J57=0,0,F57-J57),IF(ISNUMBER(F57)=TRUE,F57,-J57)))))</f>
        <v>150</v>
      </c>
      <c r="L57" s="392">
        <f t="shared" ref="L57" si="1">IF(K57 =".",".",IF(K57 ="*","*",IF(K57="-","-",IF(K57=0,0,IF(OR(J57="-",J57=".",F57="-",F57=".")=TRUE,"X",IF(J57=0,"0,0",IF(ABS(K57*100/J57)&gt;250,".X",(K57*100/J57))))))))</f>
        <v>10.15572105619499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16347</v>
      </c>
      <c r="E11" s="114">
        <v>12168</v>
      </c>
      <c r="F11" s="114">
        <v>19239</v>
      </c>
      <c r="G11" s="114">
        <v>14180</v>
      </c>
      <c r="H11" s="140">
        <v>17414</v>
      </c>
      <c r="I11" s="115">
        <v>-1067</v>
      </c>
      <c r="J11" s="116">
        <v>-6.1272539336166307</v>
      </c>
    </row>
    <row r="12" spans="1:15" s="110" customFormat="1" ht="24.95" customHeight="1" x14ac:dyDescent="0.2">
      <c r="A12" s="193" t="s">
        <v>132</v>
      </c>
      <c r="B12" s="194" t="s">
        <v>133</v>
      </c>
      <c r="C12" s="113">
        <v>5.890989172325197</v>
      </c>
      <c r="D12" s="115">
        <v>963</v>
      </c>
      <c r="E12" s="114">
        <v>609</v>
      </c>
      <c r="F12" s="114">
        <v>771</v>
      </c>
      <c r="G12" s="114">
        <v>539</v>
      </c>
      <c r="H12" s="140">
        <v>938</v>
      </c>
      <c r="I12" s="115">
        <v>25</v>
      </c>
      <c r="J12" s="116">
        <v>2.6652452025586353</v>
      </c>
    </row>
    <row r="13" spans="1:15" s="110" customFormat="1" ht="24.95" customHeight="1" x14ac:dyDescent="0.2">
      <c r="A13" s="193" t="s">
        <v>134</v>
      </c>
      <c r="B13" s="199" t="s">
        <v>214</v>
      </c>
      <c r="C13" s="113">
        <v>0.94206888114027043</v>
      </c>
      <c r="D13" s="115">
        <v>154</v>
      </c>
      <c r="E13" s="114">
        <v>139</v>
      </c>
      <c r="F13" s="114">
        <v>181</v>
      </c>
      <c r="G13" s="114">
        <v>155</v>
      </c>
      <c r="H13" s="140">
        <v>182</v>
      </c>
      <c r="I13" s="115">
        <v>-28</v>
      </c>
      <c r="J13" s="116">
        <v>-15.384615384615385</v>
      </c>
    </row>
    <row r="14" spans="1:15" s="287" customFormat="1" ht="24.95" customHeight="1" x14ac:dyDescent="0.2">
      <c r="A14" s="193" t="s">
        <v>215</v>
      </c>
      <c r="B14" s="199" t="s">
        <v>137</v>
      </c>
      <c r="C14" s="113">
        <v>11.482229155196672</v>
      </c>
      <c r="D14" s="115">
        <v>1877</v>
      </c>
      <c r="E14" s="114">
        <v>1107</v>
      </c>
      <c r="F14" s="114">
        <v>2161</v>
      </c>
      <c r="G14" s="114">
        <v>1637</v>
      </c>
      <c r="H14" s="140">
        <v>2423</v>
      </c>
      <c r="I14" s="115">
        <v>-546</v>
      </c>
      <c r="J14" s="116">
        <v>-22.534048699958728</v>
      </c>
      <c r="K14" s="110"/>
      <c r="L14" s="110"/>
      <c r="M14" s="110"/>
      <c r="N14" s="110"/>
      <c r="O14" s="110"/>
    </row>
    <row r="15" spans="1:15" s="110" customFormat="1" ht="24.95" customHeight="1" x14ac:dyDescent="0.2">
      <c r="A15" s="193" t="s">
        <v>216</v>
      </c>
      <c r="B15" s="199" t="s">
        <v>217</v>
      </c>
      <c r="C15" s="113">
        <v>3.113721172080504</v>
      </c>
      <c r="D15" s="115">
        <v>509</v>
      </c>
      <c r="E15" s="114">
        <v>409</v>
      </c>
      <c r="F15" s="114">
        <v>783</v>
      </c>
      <c r="G15" s="114">
        <v>614</v>
      </c>
      <c r="H15" s="140">
        <v>507</v>
      </c>
      <c r="I15" s="115">
        <v>2</v>
      </c>
      <c r="J15" s="116">
        <v>0.39447731755424065</v>
      </c>
    </row>
    <row r="16" spans="1:15" s="287" customFormat="1" ht="24.95" customHeight="1" x14ac:dyDescent="0.2">
      <c r="A16" s="193" t="s">
        <v>218</v>
      </c>
      <c r="B16" s="199" t="s">
        <v>141</v>
      </c>
      <c r="C16" s="113">
        <v>6.2396770049550376</v>
      </c>
      <c r="D16" s="115">
        <v>1020</v>
      </c>
      <c r="E16" s="114">
        <v>488</v>
      </c>
      <c r="F16" s="114">
        <v>962</v>
      </c>
      <c r="G16" s="114">
        <v>645</v>
      </c>
      <c r="H16" s="140">
        <v>995</v>
      </c>
      <c r="I16" s="115">
        <v>25</v>
      </c>
      <c r="J16" s="116">
        <v>2.512562814070352</v>
      </c>
      <c r="K16" s="110"/>
      <c r="L16" s="110"/>
      <c r="M16" s="110"/>
      <c r="N16" s="110"/>
      <c r="O16" s="110"/>
    </row>
    <row r="17" spans="1:15" s="110" customFormat="1" ht="24.95" customHeight="1" x14ac:dyDescent="0.2">
      <c r="A17" s="193" t="s">
        <v>142</v>
      </c>
      <c r="B17" s="199" t="s">
        <v>220</v>
      </c>
      <c r="C17" s="113">
        <v>2.1288309781611305</v>
      </c>
      <c r="D17" s="115">
        <v>348</v>
      </c>
      <c r="E17" s="114">
        <v>210</v>
      </c>
      <c r="F17" s="114">
        <v>416</v>
      </c>
      <c r="G17" s="114">
        <v>378</v>
      </c>
      <c r="H17" s="140">
        <v>921</v>
      </c>
      <c r="I17" s="115">
        <v>-573</v>
      </c>
      <c r="J17" s="116">
        <v>-62.214983713355046</v>
      </c>
    </row>
    <row r="18" spans="1:15" s="287" customFormat="1" ht="24.95" customHeight="1" x14ac:dyDescent="0.2">
      <c r="A18" s="201" t="s">
        <v>144</v>
      </c>
      <c r="B18" s="202" t="s">
        <v>145</v>
      </c>
      <c r="C18" s="113">
        <v>8.4969719214534773</v>
      </c>
      <c r="D18" s="115">
        <v>1389</v>
      </c>
      <c r="E18" s="114">
        <v>713</v>
      </c>
      <c r="F18" s="114">
        <v>1711</v>
      </c>
      <c r="G18" s="114">
        <v>1275</v>
      </c>
      <c r="H18" s="140">
        <v>1598</v>
      </c>
      <c r="I18" s="115">
        <v>-209</v>
      </c>
      <c r="J18" s="116">
        <v>-13.078848560700877</v>
      </c>
      <c r="K18" s="110"/>
      <c r="L18" s="110"/>
      <c r="M18" s="110"/>
      <c r="N18" s="110"/>
      <c r="O18" s="110"/>
    </row>
    <row r="19" spans="1:15" s="110" customFormat="1" ht="24.95" customHeight="1" x14ac:dyDescent="0.2">
      <c r="A19" s="193" t="s">
        <v>146</v>
      </c>
      <c r="B19" s="199" t="s">
        <v>147</v>
      </c>
      <c r="C19" s="113">
        <v>19.379702697742704</v>
      </c>
      <c r="D19" s="115">
        <v>3168</v>
      </c>
      <c r="E19" s="114">
        <v>2549</v>
      </c>
      <c r="F19" s="114">
        <v>3701</v>
      </c>
      <c r="G19" s="114">
        <v>2600</v>
      </c>
      <c r="H19" s="140">
        <v>3078</v>
      </c>
      <c r="I19" s="115">
        <v>90</v>
      </c>
      <c r="J19" s="116">
        <v>2.9239766081871346</v>
      </c>
    </row>
    <row r="20" spans="1:15" s="287" customFormat="1" ht="24.95" customHeight="1" x14ac:dyDescent="0.2">
      <c r="A20" s="193" t="s">
        <v>148</v>
      </c>
      <c r="B20" s="199" t="s">
        <v>149</v>
      </c>
      <c r="C20" s="113">
        <v>7.8363002385758858</v>
      </c>
      <c r="D20" s="115">
        <v>1281</v>
      </c>
      <c r="E20" s="114">
        <v>991</v>
      </c>
      <c r="F20" s="114">
        <v>1379</v>
      </c>
      <c r="G20" s="114">
        <v>1181</v>
      </c>
      <c r="H20" s="140">
        <v>1219</v>
      </c>
      <c r="I20" s="115">
        <v>62</v>
      </c>
      <c r="J20" s="116">
        <v>5.0861361771944216</v>
      </c>
      <c r="K20" s="110"/>
      <c r="L20" s="110"/>
      <c r="M20" s="110"/>
      <c r="N20" s="110"/>
      <c r="O20" s="110"/>
    </row>
    <row r="21" spans="1:15" s="110" customFormat="1" ht="24.95" customHeight="1" x14ac:dyDescent="0.2">
      <c r="A21" s="201" t="s">
        <v>150</v>
      </c>
      <c r="B21" s="202" t="s">
        <v>151</v>
      </c>
      <c r="C21" s="113">
        <v>4.906098978405824</v>
      </c>
      <c r="D21" s="115">
        <v>802</v>
      </c>
      <c r="E21" s="114">
        <v>775</v>
      </c>
      <c r="F21" s="114">
        <v>866</v>
      </c>
      <c r="G21" s="114">
        <v>938</v>
      </c>
      <c r="H21" s="140">
        <v>1004</v>
      </c>
      <c r="I21" s="115">
        <v>-202</v>
      </c>
      <c r="J21" s="116">
        <v>-20.119521912350599</v>
      </c>
    </row>
    <row r="22" spans="1:15" s="110" customFormat="1" ht="24.95" customHeight="1" x14ac:dyDescent="0.2">
      <c r="A22" s="201" t="s">
        <v>152</v>
      </c>
      <c r="B22" s="199" t="s">
        <v>153</v>
      </c>
      <c r="C22" s="113">
        <v>1.3702820089313024</v>
      </c>
      <c r="D22" s="115">
        <v>224</v>
      </c>
      <c r="E22" s="114">
        <v>162</v>
      </c>
      <c r="F22" s="114">
        <v>257</v>
      </c>
      <c r="G22" s="114">
        <v>168</v>
      </c>
      <c r="H22" s="140">
        <v>202</v>
      </c>
      <c r="I22" s="115">
        <v>22</v>
      </c>
      <c r="J22" s="116">
        <v>10.891089108910892</v>
      </c>
    </row>
    <row r="23" spans="1:15" s="110" customFormat="1" ht="24.95" customHeight="1" x14ac:dyDescent="0.2">
      <c r="A23" s="193" t="s">
        <v>154</v>
      </c>
      <c r="B23" s="199" t="s">
        <v>155</v>
      </c>
      <c r="C23" s="113">
        <v>1.1133541322566831</v>
      </c>
      <c r="D23" s="115">
        <v>182</v>
      </c>
      <c r="E23" s="114">
        <v>206</v>
      </c>
      <c r="F23" s="114">
        <v>231</v>
      </c>
      <c r="G23" s="114">
        <v>117</v>
      </c>
      <c r="H23" s="140">
        <v>184</v>
      </c>
      <c r="I23" s="115">
        <v>-2</v>
      </c>
      <c r="J23" s="116">
        <v>-1.0869565217391304</v>
      </c>
    </row>
    <row r="24" spans="1:15" s="110" customFormat="1" ht="24.95" customHeight="1" x14ac:dyDescent="0.2">
      <c r="A24" s="193" t="s">
        <v>156</v>
      </c>
      <c r="B24" s="199" t="s">
        <v>221</v>
      </c>
      <c r="C24" s="113">
        <v>5.2242001590505902</v>
      </c>
      <c r="D24" s="115">
        <v>854</v>
      </c>
      <c r="E24" s="114">
        <v>619</v>
      </c>
      <c r="F24" s="114">
        <v>989</v>
      </c>
      <c r="G24" s="114">
        <v>705</v>
      </c>
      <c r="H24" s="140">
        <v>786</v>
      </c>
      <c r="I24" s="115">
        <v>68</v>
      </c>
      <c r="J24" s="116">
        <v>8.6513994910941481</v>
      </c>
    </row>
    <row r="25" spans="1:15" s="110" customFormat="1" ht="24.95" customHeight="1" x14ac:dyDescent="0.2">
      <c r="A25" s="193" t="s">
        <v>222</v>
      </c>
      <c r="B25" s="204" t="s">
        <v>159</v>
      </c>
      <c r="C25" s="113">
        <v>6.1173303970147428</v>
      </c>
      <c r="D25" s="115">
        <v>1000</v>
      </c>
      <c r="E25" s="114">
        <v>770</v>
      </c>
      <c r="F25" s="114">
        <v>1151</v>
      </c>
      <c r="G25" s="114">
        <v>1002</v>
      </c>
      <c r="H25" s="140">
        <v>953</v>
      </c>
      <c r="I25" s="115">
        <v>47</v>
      </c>
      <c r="J25" s="116">
        <v>4.931794333683106</v>
      </c>
    </row>
    <row r="26" spans="1:15" s="110" customFormat="1" ht="24.95" customHeight="1" x14ac:dyDescent="0.2">
      <c r="A26" s="201">
        <v>782.78300000000002</v>
      </c>
      <c r="B26" s="203" t="s">
        <v>160</v>
      </c>
      <c r="C26" s="113">
        <v>6.1479170489998163</v>
      </c>
      <c r="D26" s="115">
        <v>1005</v>
      </c>
      <c r="E26" s="114">
        <v>862</v>
      </c>
      <c r="F26" s="114">
        <v>1284</v>
      </c>
      <c r="G26" s="114">
        <v>1145</v>
      </c>
      <c r="H26" s="140">
        <v>1096</v>
      </c>
      <c r="I26" s="115">
        <v>-91</v>
      </c>
      <c r="J26" s="116">
        <v>-8.3029197080291972</v>
      </c>
    </row>
    <row r="27" spans="1:15" s="110" customFormat="1" ht="24.95" customHeight="1" x14ac:dyDescent="0.2">
      <c r="A27" s="193" t="s">
        <v>161</v>
      </c>
      <c r="B27" s="199" t="s">
        <v>162</v>
      </c>
      <c r="C27" s="113">
        <v>3.4807609959013885</v>
      </c>
      <c r="D27" s="115">
        <v>569</v>
      </c>
      <c r="E27" s="114">
        <v>233</v>
      </c>
      <c r="F27" s="114">
        <v>586</v>
      </c>
      <c r="G27" s="114">
        <v>324</v>
      </c>
      <c r="H27" s="140">
        <v>319</v>
      </c>
      <c r="I27" s="115">
        <v>250</v>
      </c>
      <c r="J27" s="116">
        <v>78.369905956112859</v>
      </c>
    </row>
    <row r="28" spans="1:15" s="110" customFormat="1" ht="24.95" customHeight="1" x14ac:dyDescent="0.2">
      <c r="A28" s="193" t="s">
        <v>163</v>
      </c>
      <c r="B28" s="199" t="s">
        <v>164</v>
      </c>
      <c r="C28" s="113">
        <v>3.2421851104178137</v>
      </c>
      <c r="D28" s="115">
        <v>530</v>
      </c>
      <c r="E28" s="114">
        <v>306</v>
      </c>
      <c r="F28" s="114">
        <v>806</v>
      </c>
      <c r="G28" s="114">
        <v>226</v>
      </c>
      <c r="H28" s="140">
        <v>874</v>
      </c>
      <c r="I28" s="115">
        <v>-344</v>
      </c>
      <c r="J28" s="116">
        <v>-39.359267734553775</v>
      </c>
    </row>
    <row r="29" spans="1:15" s="110" customFormat="1" ht="24.95" customHeight="1" x14ac:dyDescent="0.2">
      <c r="A29" s="193">
        <v>86</v>
      </c>
      <c r="B29" s="199" t="s">
        <v>165</v>
      </c>
      <c r="C29" s="113">
        <v>3.9884994188536123</v>
      </c>
      <c r="D29" s="115">
        <v>652</v>
      </c>
      <c r="E29" s="114">
        <v>549</v>
      </c>
      <c r="F29" s="114">
        <v>810</v>
      </c>
      <c r="G29" s="114">
        <v>533</v>
      </c>
      <c r="H29" s="140">
        <v>838</v>
      </c>
      <c r="I29" s="115">
        <v>-186</v>
      </c>
      <c r="J29" s="116">
        <v>-22.195704057279237</v>
      </c>
    </row>
    <row r="30" spans="1:15" s="110" customFormat="1" ht="24.95" customHeight="1" x14ac:dyDescent="0.2">
      <c r="A30" s="193">
        <v>87.88</v>
      </c>
      <c r="B30" s="204" t="s">
        <v>166</v>
      </c>
      <c r="C30" s="113">
        <v>7.2918578332415738</v>
      </c>
      <c r="D30" s="115">
        <v>1192</v>
      </c>
      <c r="E30" s="114">
        <v>1197</v>
      </c>
      <c r="F30" s="114">
        <v>1625</v>
      </c>
      <c r="G30" s="114">
        <v>1030</v>
      </c>
      <c r="H30" s="140">
        <v>1082</v>
      </c>
      <c r="I30" s="115">
        <v>110</v>
      </c>
      <c r="J30" s="116">
        <v>10.166358595194085</v>
      </c>
    </row>
    <row r="31" spans="1:15" s="110" customFormat="1" ht="24.95" customHeight="1" x14ac:dyDescent="0.2">
      <c r="A31" s="193" t="s">
        <v>167</v>
      </c>
      <c r="B31" s="199" t="s">
        <v>168</v>
      </c>
      <c r="C31" s="113">
        <v>3.0892518504924449</v>
      </c>
      <c r="D31" s="115">
        <v>505</v>
      </c>
      <c r="E31" s="114">
        <v>381</v>
      </c>
      <c r="F31" s="114">
        <v>729</v>
      </c>
      <c r="G31" s="114">
        <v>603</v>
      </c>
      <c r="H31" s="140">
        <v>636</v>
      </c>
      <c r="I31" s="115">
        <v>-131</v>
      </c>
      <c r="J31" s="116">
        <v>-20.59748427672956</v>
      </c>
    </row>
    <row r="32" spans="1:15" s="110" customFormat="1" ht="24.95" customHeight="1" x14ac:dyDescent="0.2">
      <c r="A32" s="193"/>
      <c r="B32" s="204" t="s">
        <v>169</v>
      </c>
      <c r="C32" s="113">
        <v>0</v>
      </c>
      <c r="D32" s="115">
        <v>0</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5.890989172325197</v>
      </c>
      <c r="D34" s="115">
        <v>963</v>
      </c>
      <c r="E34" s="114">
        <v>609</v>
      </c>
      <c r="F34" s="114">
        <v>771</v>
      </c>
      <c r="G34" s="114">
        <v>539</v>
      </c>
      <c r="H34" s="140">
        <v>938</v>
      </c>
      <c r="I34" s="115">
        <v>25</v>
      </c>
      <c r="J34" s="116">
        <v>2.6652452025586353</v>
      </c>
    </row>
    <row r="35" spans="1:10" s="110" customFormat="1" ht="24.95" customHeight="1" x14ac:dyDescent="0.2">
      <c r="A35" s="292" t="s">
        <v>171</v>
      </c>
      <c r="B35" s="293" t="s">
        <v>172</v>
      </c>
      <c r="C35" s="113">
        <v>20.921269957790422</v>
      </c>
      <c r="D35" s="115">
        <v>3420</v>
      </c>
      <c r="E35" s="114">
        <v>1959</v>
      </c>
      <c r="F35" s="114">
        <v>4053</v>
      </c>
      <c r="G35" s="114">
        <v>3067</v>
      </c>
      <c r="H35" s="140">
        <v>4203</v>
      </c>
      <c r="I35" s="115">
        <v>-783</v>
      </c>
      <c r="J35" s="116">
        <v>-18.629550321199144</v>
      </c>
    </row>
    <row r="36" spans="1:10" s="110" customFormat="1" ht="24.95" customHeight="1" x14ac:dyDescent="0.2">
      <c r="A36" s="294" t="s">
        <v>173</v>
      </c>
      <c r="B36" s="295" t="s">
        <v>174</v>
      </c>
      <c r="C36" s="125">
        <v>73.187740869884379</v>
      </c>
      <c r="D36" s="143">
        <v>11964</v>
      </c>
      <c r="E36" s="144">
        <v>9600</v>
      </c>
      <c r="F36" s="144">
        <v>14414</v>
      </c>
      <c r="G36" s="144">
        <v>10572</v>
      </c>
      <c r="H36" s="145">
        <v>12271</v>
      </c>
      <c r="I36" s="143">
        <v>-307</v>
      </c>
      <c r="J36" s="146">
        <v>-2.5018335913943446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16347</v>
      </c>
      <c r="F11" s="264">
        <v>12168</v>
      </c>
      <c r="G11" s="264">
        <v>19239</v>
      </c>
      <c r="H11" s="264">
        <v>14180</v>
      </c>
      <c r="I11" s="265">
        <v>17414</v>
      </c>
      <c r="J11" s="263">
        <v>-1067</v>
      </c>
      <c r="K11" s="266">
        <v>-6.1272539336166307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30.005505597357313</v>
      </c>
      <c r="E13" s="115">
        <v>4905</v>
      </c>
      <c r="F13" s="114">
        <v>3614</v>
      </c>
      <c r="G13" s="114">
        <v>5041</v>
      </c>
      <c r="H13" s="114">
        <v>4226</v>
      </c>
      <c r="I13" s="140">
        <v>4938</v>
      </c>
      <c r="J13" s="115">
        <v>-33</v>
      </c>
      <c r="K13" s="116">
        <v>-0.66828675577156749</v>
      </c>
    </row>
    <row r="14" spans="1:15" ht="15.95" customHeight="1" x14ac:dyDescent="0.2">
      <c r="A14" s="306" t="s">
        <v>230</v>
      </c>
      <c r="B14" s="307"/>
      <c r="C14" s="308"/>
      <c r="D14" s="113">
        <v>52.951611916559614</v>
      </c>
      <c r="E14" s="115">
        <v>8656</v>
      </c>
      <c r="F14" s="114">
        <v>6582</v>
      </c>
      <c r="G14" s="114">
        <v>11410</v>
      </c>
      <c r="H14" s="114">
        <v>7973</v>
      </c>
      <c r="I14" s="140">
        <v>9719</v>
      </c>
      <c r="J14" s="115">
        <v>-1063</v>
      </c>
      <c r="K14" s="116">
        <v>-10.93733923243132</v>
      </c>
    </row>
    <row r="15" spans="1:15" ht="15.95" customHeight="1" x14ac:dyDescent="0.2">
      <c r="A15" s="306" t="s">
        <v>231</v>
      </c>
      <c r="B15" s="307"/>
      <c r="C15" s="308"/>
      <c r="D15" s="113">
        <v>8.2951000183519916</v>
      </c>
      <c r="E15" s="115">
        <v>1356</v>
      </c>
      <c r="F15" s="114">
        <v>1039</v>
      </c>
      <c r="G15" s="114">
        <v>1313</v>
      </c>
      <c r="H15" s="114">
        <v>1070</v>
      </c>
      <c r="I15" s="140">
        <v>1400</v>
      </c>
      <c r="J15" s="115">
        <v>-44</v>
      </c>
      <c r="K15" s="116">
        <v>-3.1428571428571428</v>
      </c>
    </row>
    <row r="16" spans="1:15" ht="15.95" customHeight="1" x14ac:dyDescent="0.2">
      <c r="A16" s="306" t="s">
        <v>232</v>
      </c>
      <c r="B16" s="307"/>
      <c r="C16" s="308"/>
      <c r="D16" s="113">
        <v>8.613201198996757</v>
      </c>
      <c r="E16" s="115">
        <v>1408</v>
      </c>
      <c r="F16" s="114">
        <v>910</v>
      </c>
      <c r="G16" s="114">
        <v>1356</v>
      </c>
      <c r="H16" s="114">
        <v>893</v>
      </c>
      <c r="I16" s="140">
        <v>1333</v>
      </c>
      <c r="J16" s="115">
        <v>75</v>
      </c>
      <c r="K16" s="116">
        <v>5.6264066016504124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1.7801431455312902</v>
      </c>
      <c r="E18" s="115">
        <v>291</v>
      </c>
      <c r="F18" s="114">
        <v>232</v>
      </c>
      <c r="G18" s="114">
        <v>421</v>
      </c>
      <c r="H18" s="114">
        <v>261</v>
      </c>
      <c r="I18" s="140">
        <v>277</v>
      </c>
      <c r="J18" s="115">
        <v>14</v>
      </c>
      <c r="K18" s="116">
        <v>5.0541516245487363</v>
      </c>
    </row>
    <row r="19" spans="1:11" ht="14.1" customHeight="1" x14ac:dyDescent="0.2">
      <c r="A19" s="306" t="s">
        <v>235</v>
      </c>
      <c r="B19" s="307" t="s">
        <v>236</v>
      </c>
      <c r="C19" s="308"/>
      <c r="D19" s="113">
        <v>1.3335780265492139</v>
      </c>
      <c r="E19" s="115">
        <v>218</v>
      </c>
      <c r="F19" s="114">
        <v>162</v>
      </c>
      <c r="G19" s="114">
        <v>321</v>
      </c>
      <c r="H19" s="114">
        <v>187</v>
      </c>
      <c r="I19" s="140">
        <v>193</v>
      </c>
      <c r="J19" s="115">
        <v>25</v>
      </c>
      <c r="K19" s="116">
        <v>12.953367875647668</v>
      </c>
    </row>
    <row r="20" spans="1:11" ht="14.1" customHeight="1" x14ac:dyDescent="0.2">
      <c r="A20" s="306">
        <v>12</v>
      </c>
      <c r="B20" s="307" t="s">
        <v>237</v>
      </c>
      <c r="C20" s="308"/>
      <c r="D20" s="113">
        <v>5.848167859546094</v>
      </c>
      <c r="E20" s="115">
        <v>956</v>
      </c>
      <c r="F20" s="114">
        <v>558</v>
      </c>
      <c r="G20" s="114">
        <v>688</v>
      </c>
      <c r="H20" s="114">
        <v>636</v>
      </c>
      <c r="I20" s="140">
        <v>971</v>
      </c>
      <c r="J20" s="115">
        <v>-15</v>
      </c>
      <c r="K20" s="116">
        <v>-1.544799176107106</v>
      </c>
    </row>
    <row r="21" spans="1:11" ht="14.1" customHeight="1" x14ac:dyDescent="0.2">
      <c r="A21" s="306">
        <v>21</v>
      </c>
      <c r="B21" s="307" t="s">
        <v>238</v>
      </c>
      <c r="C21" s="308"/>
      <c r="D21" s="113">
        <v>0.1284639383373096</v>
      </c>
      <c r="E21" s="115">
        <v>21</v>
      </c>
      <c r="F21" s="114">
        <v>26</v>
      </c>
      <c r="G21" s="114">
        <v>43</v>
      </c>
      <c r="H21" s="114">
        <v>30</v>
      </c>
      <c r="I21" s="140">
        <v>37</v>
      </c>
      <c r="J21" s="115">
        <v>-16</v>
      </c>
      <c r="K21" s="116">
        <v>-43.243243243243242</v>
      </c>
    </row>
    <row r="22" spans="1:11" ht="14.1" customHeight="1" x14ac:dyDescent="0.2">
      <c r="A22" s="306">
        <v>22</v>
      </c>
      <c r="B22" s="307" t="s">
        <v>239</v>
      </c>
      <c r="C22" s="308"/>
      <c r="D22" s="113">
        <v>1.3702820089313024</v>
      </c>
      <c r="E22" s="115">
        <v>224</v>
      </c>
      <c r="F22" s="114">
        <v>164</v>
      </c>
      <c r="G22" s="114">
        <v>328</v>
      </c>
      <c r="H22" s="114">
        <v>261</v>
      </c>
      <c r="I22" s="140">
        <v>265</v>
      </c>
      <c r="J22" s="115">
        <v>-41</v>
      </c>
      <c r="K22" s="116">
        <v>-15.471698113207546</v>
      </c>
    </row>
    <row r="23" spans="1:11" ht="14.1" customHeight="1" x14ac:dyDescent="0.2">
      <c r="A23" s="306">
        <v>23</v>
      </c>
      <c r="B23" s="307" t="s">
        <v>240</v>
      </c>
      <c r="C23" s="308"/>
      <c r="D23" s="113">
        <v>0.42209579739401726</v>
      </c>
      <c r="E23" s="115">
        <v>69</v>
      </c>
      <c r="F23" s="114">
        <v>53</v>
      </c>
      <c r="G23" s="114">
        <v>94</v>
      </c>
      <c r="H23" s="114">
        <v>73</v>
      </c>
      <c r="I23" s="140">
        <v>331</v>
      </c>
      <c r="J23" s="115">
        <v>-262</v>
      </c>
      <c r="K23" s="116">
        <v>-79.154078549848947</v>
      </c>
    </row>
    <row r="24" spans="1:11" ht="14.1" customHeight="1" x14ac:dyDescent="0.2">
      <c r="A24" s="306">
        <v>24</v>
      </c>
      <c r="B24" s="307" t="s">
        <v>241</v>
      </c>
      <c r="C24" s="308"/>
      <c r="D24" s="113">
        <v>1.9330764054566587</v>
      </c>
      <c r="E24" s="115">
        <v>316</v>
      </c>
      <c r="F24" s="114">
        <v>206</v>
      </c>
      <c r="G24" s="114">
        <v>403</v>
      </c>
      <c r="H24" s="114">
        <v>231</v>
      </c>
      <c r="I24" s="140">
        <v>392</v>
      </c>
      <c r="J24" s="115">
        <v>-76</v>
      </c>
      <c r="K24" s="116">
        <v>-19.387755102040817</v>
      </c>
    </row>
    <row r="25" spans="1:11" ht="14.1" customHeight="1" x14ac:dyDescent="0.2">
      <c r="A25" s="306">
        <v>25</v>
      </c>
      <c r="B25" s="307" t="s">
        <v>242</v>
      </c>
      <c r="C25" s="308"/>
      <c r="D25" s="113">
        <v>5.4444240533431207</v>
      </c>
      <c r="E25" s="115">
        <v>890</v>
      </c>
      <c r="F25" s="114">
        <v>485</v>
      </c>
      <c r="G25" s="114">
        <v>877</v>
      </c>
      <c r="H25" s="114">
        <v>533</v>
      </c>
      <c r="I25" s="140">
        <v>750</v>
      </c>
      <c r="J25" s="115">
        <v>140</v>
      </c>
      <c r="K25" s="116">
        <v>18.666666666666668</v>
      </c>
    </row>
    <row r="26" spans="1:11" ht="14.1" customHeight="1" x14ac:dyDescent="0.2">
      <c r="A26" s="306">
        <v>26</v>
      </c>
      <c r="B26" s="307" t="s">
        <v>243</v>
      </c>
      <c r="C26" s="308"/>
      <c r="D26" s="113">
        <v>1.8657857710894965</v>
      </c>
      <c r="E26" s="115">
        <v>305</v>
      </c>
      <c r="F26" s="114">
        <v>230</v>
      </c>
      <c r="G26" s="114">
        <v>460</v>
      </c>
      <c r="H26" s="114">
        <v>219</v>
      </c>
      <c r="I26" s="140">
        <v>336</v>
      </c>
      <c r="J26" s="115">
        <v>-31</v>
      </c>
      <c r="K26" s="116">
        <v>-9.2261904761904763</v>
      </c>
    </row>
    <row r="27" spans="1:11" ht="14.1" customHeight="1" x14ac:dyDescent="0.2">
      <c r="A27" s="306">
        <v>27</v>
      </c>
      <c r="B27" s="307" t="s">
        <v>244</v>
      </c>
      <c r="C27" s="308"/>
      <c r="D27" s="113">
        <v>1.3641646785342876</v>
      </c>
      <c r="E27" s="115">
        <v>223</v>
      </c>
      <c r="F27" s="114">
        <v>142</v>
      </c>
      <c r="G27" s="114">
        <v>256</v>
      </c>
      <c r="H27" s="114">
        <v>216</v>
      </c>
      <c r="I27" s="140">
        <v>283</v>
      </c>
      <c r="J27" s="115">
        <v>-60</v>
      </c>
      <c r="K27" s="116">
        <v>-21.201413427561839</v>
      </c>
    </row>
    <row r="28" spans="1:11" ht="14.1" customHeight="1" x14ac:dyDescent="0.2">
      <c r="A28" s="306">
        <v>28</v>
      </c>
      <c r="B28" s="307" t="s">
        <v>245</v>
      </c>
      <c r="C28" s="308"/>
      <c r="D28" s="113">
        <v>0.32421851104178134</v>
      </c>
      <c r="E28" s="115">
        <v>53</v>
      </c>
      <c r="F28" s="114">
        <v>46</v>
      </c>
      <c r="G28" s="114">
        <v>32</v>
      </c>
      <c r="H28" s="114">
        <v>32</v>
      </c>
      <c r="I28" s="140">
        <v>44</v>
      </c>
      <c r="J28" s="115">
        <v>9</v>
      </c>
      <c r="K28" s="116">
        <v>20.454545454545453</v>
      </c>
    </row>
    <row r="29" spans="1:11" ht="14.1" customHeight="1" x14ac:dyDescent="0.2">
      <c r="A29" s="306">
        <v>29</v>
      </c>
      <c r="B29" s="307" t="s">
        <v>246</v>
      </c>
      <c r="C29" s="308"/>
      <c r="D29" s="113">
        <v>2.8323239738178261</v>
      </c>
      <c r="E29" s="115">
        <v>463</v>
      </c>
      <c r="F29" s="114">
        <v>422</v>
      </c>
      <c r="G29" s="114">
        <v>632</v>
      </c>
      <c r="H29" s="114">
        <v>497</v>
      </c>
      <c r="I29" s="140">
        <v>531</v>
      </c>
      <c r="J29" s="115">
        <v>-68</v>
      </c>
      <c r="K29" s="116">
        <v>-12.8060263653484</v>
      </c>
    </row>
    <row r="30" spans="1:11" ht="14.1" customHeight="1" x14ac:dyDescent="0.2">
      <c r="A30" s="306" t="s">
        <v>247</v>
      </c>
      <c r="B30" s="307" t="s">
        <v>248</v>
      </c>
      <c r="C30" s="308"/>
      <c r="D30" s="113">
        <v>0.97877286352235882</v>
      </c>
      <c r="E30" s="115">
        <v>160</v>
      </c>
      <c r="F30" s="114">
        <v>119</v>
      </c>
      <c r="G30" s="114">
        <v>265</v>
      </c>
      <c r="H30" s="114" t="s">
        <v>514</v>
      </c>
      <c r="I30" s="140" t="s">
        <v>514</v>
      </c>
      <c r="J30" s="115" t="s">
        <v>514</v>
      </c>
      <c r="K30" s="116" t="s">
        <v>514</v>
      </c>
    </row>
    <row r="31" spans="1:11" ht="14.1" customHeight="1" x14ac:dyDescent="0.2">
      <c r="A31" s="306" t="s">
        <v>249</v>
      </c>
      <c r="B31" s="307" t="s">
        <v>250</v>
      </c>
      <c r="C31" s="308"/>
      <c r="D31" s="113">
        <v>1.8351991191044228</v>
      </c>
      <c r="E31" s="115">
        <v>300</v>
      </c>
      <c r="F31" s="114">
        <v>303</v>
      </c>
      <c r="G31" s="114">
        <v>360</v>
      </c>
      <c r="H31" s="114">
        <v>324</v>
      </c>
      <c r="I31" s="140">
        <v>397</v>
      </c>
      <c r="J31" s="115">
        <v>-97</v>
      </c>
      <c r="K31" s="116">
        <v>-24.433249370277078</v>
      </c>
    </row>
    <row r="32" spans="1:11" ht="14.1" customHeight="1" x14ac:dyDescent="0.2">
      <c r="A32" s="306">
        <v>31</v>
      </c>
      <c r="B32" s="307" t="s">
        <v>251</v>
      </c>
      <c r="C32" s="308"/>
      <c r="D32" s="113">
        <v>0.50162109255520893</v>
      </c>
      <c r="E32" s="115">
        <v>82</v>
      </c>
      <c r="F32" s="114">
        <v>56</v>
      </c>
      <c r="G32" s="114">
        <v>67</v>
      </c>
      <c r="H32" s="114">
        <v>58</v>
      </c>
      <c r="I32" s="140">
        <v>76</v>
      </c>
      <c r="J32" s="115">
        <v>6</v>
      </c>
      <c r="K32" s="116">
        <v>7.8947368421052628</v>
      </c>
    </row>
    <row r="33" spans="1:11" ht="14.1" customHeight="1" x14ac:dyDescent="0.2">
      <c r="A33" s="306">
        <v>32</v>
      </c>
      <c r="B33" s="307" t="s">
        <v>252</v>
      </c>
      <c r="C33" s="308"/>
      <c r="D33" s="113">
        <v>3.6092249342386982</v>
      </c>
      <c r="E33" s="115">
        <v>590</v>
      </c>
      <c r="F33" s="114">
        <v>318</v>
      </c>
      <c r="G33" s="114">
        <v>615</v>
      </c>
      <c r="H33" s="114">
        <v>619</v>
      </c>
      <c r="I33" s="140">
        <v>794</v>
      </c>
      <c r="J33" s="115">
        <v>-204</v>
      </c>
      <c r="K33" s="116">
        <v>-25.692695214105793</v>
      </c>
    </row>
    <row r="34" spans="1:11" ht="14.1" customHeight="1" x14ac:dyDescent="0.2">
      <c r="A34" s="306">
        <v>33</v>
      </c>
      <c r="B34" s="307" t="s">
        <v>253</v>
      </c>
      <c r="C34" s="308"/>
      <c r="D34" s="113">
        <v>1.5232152688566709</v>
      </c>
      <c r="E34" s="115">
        <v>249</v>
      </c>
      <c r="F34" s="114">
        <v>136</v>
      </c>
      <c r="G34" s="114">
        <v>382</v>
      </c>
      <c r="H34" s="114">
        <v>268</v>
      </c>
      <c r="I34" s="140">
        <v>312</v>
      </c>
      <c r="J34" s="115">
        <v>-63</v>
      </c>
      <c r="K34" s="116">
        <v>-20.192307692307693</v>
      </c>
    </row>
    <row r="35" spans="1:11" ht="14.1" customHeight="1" x14ac:dyDescent="0.2">
      <c r="A35" s="306">
        <v>34</v>
      </c>
      <c r="B35" s="307" t="s">
        <v>254</v>
      </c>
      <c r="C35" s="308"/>
      <c r="D35" s="113">
        <v>3.0647825289043862</v>
      </c>
      <c r="E35" s="115">
        <v>501</v>
      </c>
      <c r="F35" s="114">
        <v>183</v>
      </c>
      <c r="G35" s="114">
        <v>418</v>
      </c>
      <c r="H35" s="114">
        <v>258</v>
      </c>
      <c r="I35" s="140">
        <v>333</v>
      </c>
      <c r="J35" s="115">
        <v>168</v>
      </c>
      <c r="K35" s="116">
        <v>50.450450450450454</v>
      </c>
    </row>
    <row r="36" spans="1:11" ht="14.1" customHeight="1" x14ac:dyDescent="0.2">
      <c r="A36" s="306">
        <v>41</v>
      </c>
      <c r="B36" s="307" t="s">
        <v>255</v>
      </c>
      <c r="C36" s="308"/>
      <c r="D36" s="113">
        <v>0.73407964764176914</v>
      </c>
      <c r="E36" s="115">
        <v>120</v>
      </c>
      <c r="F36" s="114">
        <v>80</v>
      </c>
      <c r="G36" s="114">
        <v>134</v>
      </c>
      <c r="H36" s="114">
        <v>131</v>
      </c>
      <c r="I36" s="140">
        <v>159</v>
      </c>
      <c r="J36" s="115">
        <v>-39</v>
      </c>
      <c r="K36" s="116">
        <v>-24.528301886792452</v>
      </c>
    </row>
    <row r="37" spans="1:11" ht="14.1" customHeight="1" x14ac:dyDescent="0.2">
      <c r="A37" s="306">
        <v>42</v>
      </c>
      <c r="B37" s="307" t="s">
        <v>256</v>
      </c>
      <c r="C37" s="308"/>
      <c r="D37" s="113">
        <v>4.2821312779103199E-2</v>
      </c>
      <c r="E37" s="115">
        <v>7</v>
      </c>
      <c r="F37" s="114">
        <v>8</v>
      </c>
      <c r="G37" s="114" t="s">
        <v>514</v>
      </c>
      <c r="H37" s="114">
        <v>3</v>
      </c>
      <c r="I37" s="140" t="s">
        <v>514</v>
      </c>
      <c r="J37" s="115" t="s">
        <v>514</v>
      </c>
      <c r="K37" s="116" t="s">
        <v>514</v>
      </c>
    </row>
    <row r="38" spans="1:11" ht="14.1" customHeight="1" x14ac:dyDescent="0.2">
      <c r="A38" s="306">
        <v>43</v>
      </c>
      <c r="B38" s="307" t="s">
        <v>257</v>
      </c>
      <c r="C38" s="308"/>
      <c r="D38" s="113">
        <v>1.0521808282865357</v>
      </c>
      <c r="E38" s="115">
        <v>172</v>
      </c>
      <c r="F38" s="114">
        <v>126</v>
      </c>
      <c r="G38" s="114">
        <v>206</v>
      </c>
      <c r="H38" s="114">
        <v>111</v>
      </c>
      <c r="I38" s="140">
        <v>193</v>
      </c>
      <c r="J38" s="115">
        <v>-21</v>
      </c>
      <c r="K38" s="116">
        <v>-10.880829015544041</v>
      </c>
    </row>
    <row r="39" spans="1:11" ht="14.1" customHeight="1" x14ac:dyDescent="0.2">
      <c r="A39" s="306">
        <v>51</v>
      </c>
      <c r="B39" s="307" t="s">
        <v>258</v>
      </c>
      <c r="C39" s="308"/>
      <c r="D39" s="113">
        <v>9.4023368202116604</v>
      </c>
      <c r="E39" s="115">
        <v>1537</v>
      </c>
      <c r="F39" s="114">
        <v>1212</v>
      </c>
      <c r="G39" s="114">
        <v>2090</v>
      </c>
      <c r="H39" s="114">
        <v>1694</v>
      </c>
      <c r="I39" s="140">
        <v>1566</v>
      </c>
      <c r="J39" s="115">
        <v>-29</v>
      </c>
      <c r="K39" s="116">
        <v>-1.8518518518518519</v>
      </c>
    </row>
    <row r="40" spans="1:11" ht="14.1" customHeight="1" x14ac:dyDescent="0.2">
      <c r="A40" s="306" t="s">
        <v>259</v>
      </c>
      <c r="B40" s="307" t="s">
        <v>260</v>
      </c>
      <c r="C40" s="308"/>
      <c r="D40" s="113">
        <v>8.429681287086316</v>
      </c>
      <c r="E40" s="115">
        <v>1378</v>
      </c>
      <c r="F40" s="114">
        <v>1114</v>
      </c>
      <c r="G40" s="114">
        <v>1947</v>
      </c>
      <c r="H40" s="114">
        <v>1537</v>
      </c>
      <c r="I40" s="140">
        <v>1465</v>
      </c>
      <c r="J40" s="115">
        <v>-87</v>
      </c>
      <c r="K40" s="116">
        <v>-5.9385665529010243</v>
      </c>
    </row>
    <row r="41" spans="1:11" ht="14.1" customHeight="1" x14ac:dyDescent="0.2">
      <c r="A41" s="306"/>
      <c r="B41" s="307" t="s">
        <v>261</v>
      </c>
      <c r="C41" s="308"/>
      <c r="D41" s="113">
        <v>7.1205725821251606</v>
      </c>
      <c r="E41" s="115">
        <v>1164</v>
      </c>
      <c r="F41" s="114">
        <v>845</v>
      </c>
      <c r="G41" s="114">
        <v>1559</v>
      </c>
      <c r="H41" s="114">
        <v>1322</v>
      </c>
      <c r="I41" s="140">
        <v>1162</v>
      </c>
      <c r="J41" s="115">
        <v>2</v>
      </c>
      <c r="K41" s="116">
        <v>0.1721170395869191</v>
      </c>
    </row>
    <row r="42" spans="1:11" ht="14.1" customHeight="1" x14ac:dyDescent="0.2">
      <c r="A42" s="306">
        <v>52</v>
      </c>
      <c r="B42" s="307" t="s">
        <v>262</v>
      </c>
      <c r="C42" s="308"/>
      <c r="D42" s="113">
        <v>5.9521624762953449</v>
      </c>
      <c r="E42" s="115">
        <v>973</v>
      </c>
      <c r="F42" s="114">
        <v>763</v>
      </c>
      <c r="G42" s="114">
        <v>912</v>
      </c>
      <c r="H42" s="114">
        <v>899</v>
      </c>
      <c r="I42" s="140">
        <v>950</v>
      </c>
      <c r="J42" s="115">
        <v>23</v>
      </c>
      <c r="K42" s="116">
        <v>2.4210526315789473</v>
      </c>
    </row>
    <row r="43" spans="1:11" ht="14.1" customHeight="1" x14ac:dyDescent="0.2">
      <c r="A43" s="306" t="s">
        <v>263</v>
      </c>
      <c r="B43" s="307" t="s">
        <v>264</v>
      </c>
      <c r="C43" s="308"/>
      <c r="D43" s="113">
        <v>5.3893680797699881</v>
      </c>
      <c r="E43" s="115">
        <v>881</v>
      </c>
      <c r="F43" s="114">
        <v>689</v>
      </c>
      <c r="G43" s="114">
        <v>809</v>
      </c>
      <c r="H43" s="114">
        <v>776</v>
      </c>
      <c r="I43" s="140">
        <v>811</v>
      </c>
      <c r="J43" s="115">
        <v>70</v>
      </c>
      <c r="K43" s="116">
        <v>8.6313193588162758</v>
      </c>
    </row>
    <row r="44" spans="1:11" ht="14.1" customHeight="1" x14ac:dyDescent="0.2">
      <c r="A44" s="306">
        <v>53</v>
      </c>
      <c r="B44" s="307" t="s">
        <v>265</v>
      </c>
      <c r="C44" s="308"/>
      <c r="D44" s="113">
        <v>0.88089557717012301</v>
      </c>
      <c r="E44" s="115">
        <v>144</v>
      </c>
      <c r="F44" s="114">
        <v>165</v>
      </c>
      <c r="G44" s="114">
        <v>186</v>
      </c>
      <c r="H44" s="114">
        <v>215</v>
      </c>
      <c r="I44" s="140">
        <v>150</v>
      </c>
      <c r="J44" s="115">
        <v>-6</v>
      </c>
      <c r="K44" s="116">
        <v>-4</v>
      </c>
    </row>
    <row r="45" spans="1:11" ht="14.1" customHeight="1" x14ac:dyDescent="0.2">
      <c r="A45" s="306" t="s">
        <v>266</v>
      </c>
      <c r="B45" s="307" t="s">
        <v>267</v>
      </c>
      <c r="C45" s="308"/>
      <c r="D45" s="113">
        <v>0.83807426439101973</v>
      </c>
      <c r="E45" s="115">
        <v>137</v>
      </c>
      <c r="F45" s="114">
        <v>147</v>
      </c>
      <c r="G45" s="114">
        <v>180</v>
      </c>
      <c r="H45" s="114">
        <v>209</v>
      </c>
      <c r="I45" s="140">
        <v>144</v>
      </c>
      <c r="J45" s="115">
        <v>-7</v>
      </c>
      <c r="K45" s="116">
        <v>-4.8611111111111107</v>
      </c>
    </row>
    <row r="46" spans="1:11" ht="14.1" customHeight="1" x14ac:dyDescent="0.2">
      <c r="A46" s="306">
        <v>54</v>
      </c>
      <c r="B46" s="307" t="s">
        <v>268</v>
      </c>
      <c r="C46" s="308"/>
      <c r="D46" s="113">
        <v>3.5480516302685507</v>
      </c>
      <c r="E46" s="115">
        <v>580</v>
      </c>
      <c r="F46" s="114">
        <v>460</v>
      </c>
      <c r="G46" s="114">
        <v>628</v>
      </c>
      <c r="H46" s="114">
        <v>614</v>
      </c>
      <c r="I46" s="140">
        <v>618</v>
      </c>
      <c r="J46" s="115">
        <v>-38</v>
      </c>
      <c r="K46" s="116">
        <v>-6.1488673139158578</v>
      </c>
    </row>
    <row r="47" spans="1:11" ht="14.1" customHeight="1" x14ac:dyDescent="0.2">
      <c r="A47" s="306">
        <v>61</v>
      </c>
      <c r="B47" s="307" t="s">
        <v>269</v>
      </c>
      <c r="C47" s="308"/>
      <c r="D47" s="113">
        <v>3.3584143879610937</v>
      </c>
      <c r="E47" s="115">
        <v>549</v>
      </c>
      <c r="F47" s="114">
        <v>297</v>
      </c>
      <c r="G47" s="114">
        <v>626</v>
      </c>
      <c r="H47" s="114">
        <v>379</v>
      </c>
      <c r="I47" s="140">
        <v>521</v>
      </c>
      <c r="J47" s="115">
        <v>28</v>
      </c>
      <c r="K47" s="116">
        <v>5.3742802303262955</v>
      </c>
    </row>
    <row r="48" spans="1:11" ht="14.1" customHeight="1" x14ac:dyDescent="0.2">
      <c r="A48" s="306">
        <v>62</v>
      </c>
      <c r="B48" s="307" t="s">
        <v>270</v>
      </c>
      <c r="C48" s="308"/>
      <c r="D48" s="113">
        <v>8.802838441304214</v>
      </c>
      <c r="E48" s="115">
        <v>1439</v>
      </c>
      <c r="F48" s="114">
        <v>1332</v>
      </c>
      <c r="G48" s="114">
        <v>1812</v>
      </c>
      <c r="H48" s="114">
        <v>1367</v>
      </c>
      <c r="I48" s="140">
        <v>1354</v>
      </c>
      <c r="J48" s="115">
        <v>85</v>
      </c>
      <c r="K48" s="116">
        <v>6.277695716395864</v>
      </c>
    </row>
    <row r="49" spans="1:11" ht="14.1" customHeight="1" x14ac:dyDescent="0.2">
      <c r="A49" s="306">
        <v>63</v>
      </c>
      <c r="B49" s="307" t="s">
        <v>271</v>
      </c>
      <c r="C49" s="308"/>
      <c r="D49" s="113">
        <v>3.7621581941640669</v>
      </c>
      <c r="E49" s="115">
        <v>615</v>
      </c>
      <c r="F49" s="114">
        <v>518</v>
      </c>
      <c r="G49" s="114">
        <v>641</v>
      </c>
      <c r="H49" s="114">
        <v>632</v>
      </c>
      <c r="I49" s="140">
        <v>627</v>
      </c>
      <c r="J49" s="115">
        <v>-12</v>
      </c>
      <c r="K49" s="116">
        <v>-1.9138755980861244</v>
      </c>
    </row>
    <row r="50" spans="1:11" ht="14.1" customHeight="1" x14ac:dyDescent="0.2">
      <c r="A50" s="306" t="s">
        <v>272</v>
      </c>
      <c r="B50" s="307" t="s">
        <v>273</v>
      </c>
      <c r="C50" s="308"/>
      <c r="D50" s="113">
        <v>0.85030892518504919</v>
      </c>
      <c r="E50" s="115">
        <v>139</v>
      </c>
      <c r="F50" s="114">
        <v>101</v>
      </c>
      <c r="G50" s="114">
        <v>124</v>
      </c>
      <c r="H50" s="114">
        <v>91</v>
      </c>
      <c r="I50" s="140">
        <v>93</v>
      </c>
      <c r="J50" s="115">
        <v>46</v>
      </c>
      <c r="K50" s="116">
        <v>49.462365591397848</v>
      </c>
    </row>
    <row r="51" spans="1:11" ht="14.1" customHeight="1" x14ac:dyDescent="0.2">
      <c r="A51" s="306" t="s">
        <v>274</v>
      </c>
      <c r="B51" s="307" t="s">
        <v>275</v>
      </c>
      <c r="C51" s="308"/>
      <c r="D51" s="113">
        <v>2.6671560530984277</v>
      </c>
      <c r="E51" s="115">
        <v>436</v>
      </c>
      <c r="F51" s="114">
        <v>387</v>
      </c>
      <c r="G51" s="114">
        <v>440</v>
      </c>
      <c r="H51" s="114">
        <v>494</v>
      </c>
      <c r="I51" s="140">
        <v>479</v>
      </c>
      <c r="J51" s="115">
        <v>-43</v>
      </c>
      <c r="K51" s="116">
        <v>-8.9770354906054273</v>
      </c>
    </row>
    <row r="52" spans="1:11" ht="14.1" customHeight="1" x14ac:dyDescent="0.2">
      <c r="A52" s="306">
        <v>71</v>
      </c>
      <c r="B52" s="307" t="s">
        <v>276</v>
      </c>
      <c r="C52" s="308"/>
      <c r="D52" s="113">
        <v>9.2310515690952464</v>
      </c>
      <c r="E52" s="115">
        <v>1509</v>
      </c>
      <c r="F52" s="114">
        <v>992</v>
      </c>
      <c r="G52" s="114">
        <v>1438</v>
      </c>
      <c r="H52" s="114">
        <v>1208</v>
      </c>
      <c r="I52" s="140">
        <v>1506</v>
      </c>
      <c r="J52" s="115">
        <v>3</v>
      </c>
      <c r="K52" s="116">
        <v>0.19920318725099601</v>
      </c>
    </row>
    <row r="53" spans="1:11" ht="14.1" customHeight="1" x14ac:dyDescent="0.2">
      <c r="A53" s="306" t="s">
        <v>277</v>
      </c>
      <c r="B53" s="307" t="s">
        <v>278</v>
      </c>
      <c r="C53" s="308"/>
      <c r="D53" s="113">
        <v>3.4134703615342263</v>
      </c>
      <c r="E53" s="115">
        <v>558</v>
      </c>
      <c r="F53" s="114">
        <v>389</v>
      </c>
      <c r="G53" s="114">
        <v>555</v>
      </c>
      <c r="H53" s="114">
        <v>452</v>
      </c>
      <c r="I53" s="140">
        <v>598</v>
      </c>
      <c r="J53" s="115">
        <v>-40</v>
      </c>
      <c r="K53" s="116">
        <v>-6.6889632107023411</v>
      </c>
    </row>
    <row r="54" spans="1:11" ht="14.1" customHeight="1" x14ac:dyDescent="0.2">
      <c r="A54" s="306" t="s">
        <v>279</v>
      </c>
      <c r="B54" s="307" t="s">
        <v>280</v>
      </c>
      <c r="C54" s="308"/>
      <c r="D54" s="113">
        <v>4.7898697008625435</v>
      </c>
      <c r="E54" s="115">
        <v>783</v>
      </c>
      <c r="F54" s="114">
        <v>482</v>
      </c>
      <c r="G54" s="114">
        <v>760</v>
      </c>
      <c r="H54" s="114">
        <v>630</v>
      </c>
      <c r="I54" s="140">
        <v>756</v>
      </c>
      <c r="J54" s="115">
        <v>27</v>
      </c>
      <c r="K54" s="116">
        <v>3.5714285714285716</v>
      </c>
    </row>
    <row r="55" spans="1:11" ht="14.1" customHeight="1" x14ac:dyDescent="0.2">
      <c r="A55" s="306">
        <v>72</v>
      </c>
      <c r="B55" s="307" t="s">
        <v>281</v>
      </c>
      <c r="C55" s="308"/>
      <c r="D55" s="113">
        <v>2.116596317367101</v>
      </c>
      <c r="E55" s="115">
        <v>346</v>
      </c>
      <c r="F55" s="114">
        <v>325</v>
      </c>
      <c r="G55" s="114">
        <v>379</v>
      </c>
      <c r="H55" s="114">
        <v>268</v>
      </c>
      <c r="I55" s="140">
        <v>388</v>
      </c>
      <c r="J55" s="115">
        <v>-42</v>
      </c>
      <c r="K55" s="116">
        <v>-10.824742268041238</v>
      </c>
    </row>
    <row r="56" spans="1:11" ht="14.1" customHeight="1" x14ac:dyDescent="0.2">
      <c r="A56" s="306" t="s">
        <v>282</v>
      </c>
      <c r="B56" s="307" t="s">
        <v>283</v>
      </c>
      <c r="C56" s="308"/>
      <c r="D56" s="113">
        <v>0.69125833486266597</v>
      </c>
      <c r="E56" s="115">
        <v>113</v>
      </c>
      <c r="F56" s="114">
        <v>166</v>
      </c>
      <c r="G56" s="114">
        <v>132</v>
      </c>
      <c r="H56" s="114">
        <v>84</v>
      </c>
      <c r="I56" s="140">
        <v>142</v>
      </c>
      <c r="J56" s="115">
        <v>-29</v>
      </c>
      <c r="K56" s="116">
        <v>-20.422535211267604</v>
      </c>
    </row>
    <row r="57" spans="1:11" ht="14.1" customHeight="1" x14ac:dyDescent="0.2">
      <c r="A57" s="306" t="s">
        <v>284</v>
      </c>
      <c r="B57" s="307" t="s">
        <v>285</v>
      </c>
      <c r="C57" s="308"/>
      <c r="D57" s="113">
        <v>1.0460634978895209</v>
      </c>
      <c r="E57" s="115">
        <v>171</v>
      </c>
      <c r="F57" s="114">
        <v>129</v>
      </c>
      <c r="G57" s="114">
        <v>141</v>
      </c>
      <c r="H57" s="114">
        <v>129</v>
      </c>
      <c r="I57" s="140">
        <v>177</v>
      </c>
      <c r="J57" s="115">
        <v>-6</v>
      </c>
      <c r="K57" s="116">
        <v>-3.3898305084745761</v>
      </c>
    </row>
    <row r="58" spans="1:11" ht="14.1" customHeight="1" x14ac:dyDescent="0.2">
      <c r="A58" s="306">
        <v>73</v>
      </c>
      <c r="B58" s="307" t="s">
        <v>286</v>
      </c>
      <c r="C58" s="308"/>
      <c r="D58" s="113">
        <v>1.095002141065639</v>
      </c>
      <c r="E58" s="115">
        <v>179</v>
      </c>
      <c r="F58" s="114">
        <v>128</v>
      </c>
      <c r="G58" s="114">
        <v>311</v>
      </c>
      <c r="H58" s="114">
        <v>181</v>
      </c>
      <c r="I58" s="140">
        <v>207</v>
      </c>
      <c r="J58" s="115">
        <v>-28</v>
      </c>
      <c r="K58" s="116">
        <v>-13.526570048309178</v>
      </c>
    </row>
    <row r="59" spans="1:11" ht="14.1" customHeight="1" x14ac:dyDescent="0.2">
      <c r="A59" s="306" t="s">
        <v>287</v>
      </c>
      <c r="B59" s="307" t="s">
        <v>288</v>
      </c>
      <c r="C59" s="308"/>
      <c r="D59" s="113">
        <v>0.78913562121490177</v>
      </c>
      <c r="E59" s="115">
        <v>129</v>
      </c>
      <c r="F59" s="114">
        <v>92</v>
      </c>
      <c r="G59" s="114">
        <v>229</v>
      </c>
      <c r="H59" s="114">
        <v>134</v>
      </c>
      <c r="I59" s="140">
        <v>146</v>
      </c>
      <c r="J59" s="115">
        <v>-17</v>
      </c>
      <c r="K59" s="116">
        <v>-11.643835616438356</v>
      </c>
    </row>
    <row r="60" spans="1:11" ht="14.1" customHeight="1" x14ac:dyDescent="0.2">
      <c r="A60" s="306">
        <v>81</v>
      </c>
      <c r="B60" s="307" t="s">
        <v>289</v>
      </c>
      <c r="C60" s="308"/>
      <c r="D60" s="113">
        <v>6.3497889521013029</v>
      </c>
      <c r="E60" s="115">
        <v>1038</v>
      </c>
      <c r="F60" s="114">
        <v>928</v>
      </c>
      <c r="G60" s="114">
        <v>1223</v>
      </c>
      <c r="H60" s="114">
        <v>852</v>
      </c>
      <c r="I60" s="140">
        <v>1133</v>
      </c>
      <c r="J60" s="115">
        <v>-95</v>
      </c>
      <c r="K60" s="116">
        <v>-8.3848190644307152</v>
      </c>
    </row>
    <row r="61" spans="1:11" ht="14.1" customHeight="1" x14ac:dyDescent="0.2">
      <c r="A61" s="306" t="s">
        <v>290</v>
      </c>
      <c r="B61" s="307" t="s">
        <v>291</v>
      </c>
      <c r="C61" s="308"/>
      <c r="D61" s="113">
        <v>1.7067351807671132</v>
      </c>
      <c r="E61" s="115">
        <v>279</v>
      </c>
      <c r="F61" s="114">
        <v>188</v>
      </c>
      <c r="G61" s="114">
        <v>472</v>
      </c>
      <c r="H61" s="114">
        <v>217</v>
      </c>
      <c r="I61" s="140">
        <v>278</v>
      </c>
      <c r="J61" s="115">
        <v>1</v>
      </c>
      <c r="K61" s="116">
        <v>0.35971223021582732</v>
      </c>
    </row>
    <row r="62" spans="1:11" ht="14.1" customHeight="1" x14ac:dyDescent="0.2">
      <c r="A62" s="306" t="s">
        <v>292</v>
      </c>
      <c r="B62" s="307" t="s">
        <v>293</v>
      </c>
      <c r="C62" s="308"/>
      <c r="D62" s="113">
        <v>2.190004282131278</v>
      </c>
      <c r="E62" s="115">
        <v>358</v>
      </c>
      <c r="F62" s="114">
        <v>434</v>
      </c>
      <c r="G62" s="114">
        <v>461</v>
      </c>
      <c r="H62" s="114">
        <v>380</v>
      </c>
      <c r="I62" s="140">
        <v>554</v>
      </c>
      <c r="J62" s="115">
        <v>-196</v>
      </c>
      <c r="K62" s="116">
        <v>-35.379061371841154</v>
      </c>
    </row>
    <row r="63" spans="1:11" ht="14.1" customHeight="1" x14ac:dyDescent="0.2">
      <c r="A63" s="306"/>
      <c r="B63" s="307" t="s">
        <v>294</v>
      </c>
      <c r="C63" s="308"/>
      <c r="D63" s="113">
        <v>1.8719031014865113</v>
      </c>
      <c r="E63" s="115">
        <v>306</v>
      </c>
      <c r="F63" s="114">
        <v>374</v>
      </c>
      <c r="G63" s="114">
        <v>373</v>
      </c>
      <c r="H63" s="114">
        <v>328</v>
      </c>
      <c r="I63" s="140">
        <v>317</v>
      </c>
      <c r="J63" s="115">
        <v>-11</v>
      </c>
      <c r="K63" s="116">
        <v>-3.4700315457413251</v>
      </c>
    </row>
    <row r="64" spans="1:11" ht="14.1" customHeight="1" x14ac:dyDescent="0.2">
      <c r="A64" s="306" t="s">
        <v>295</v>
      </c>
      <c r="B64" s="307" t="s">
        <v>296</v>
      </c>
      <c r="C64" s="308"/>
      <c r="D64" s="113">
        <v>0.7830182908178871</v>
      </c>
      <c r="E64" s="115">
        <v>128</v>
      </c>
      <c r="F64" s="114">
        <v>87</v>
      </c>
      <c r="G64" s="114">
        <v>88</v>
      </c>
      <c r="H64" s="114">
        <v>62</v>
      </c>
      <c r="I64" s="140">
        <v>95</v>
      </c>
      <c r="J64" s="115">
        <v>33</v>
      </c>
      <c r="K64" s="116">
        <v>34.736842105263158</v>
      </c>
    </row>
    <row r="65" spans="1:11" ht="14.1" customHeight="1" x14ac:dyDescent="0.2">
      <c r="A65" s="306" t="s">
        <v>297</v>
      </c>
      <c r="B65" s="307" t="s">
        <v>298</v>
      </c>
      <c r="C65" s="308"/>
      <c r="D65" s="113">
        <v>0.6117330397014743</v>
      </c>
      <c r="E65" s="115">
        <v>100</v>
      </c>
      <c r="F65" s="114">
        <v>106</v>
      </c>
      <c r="G65" s="114">
        <v>80</v>
      </c>
      <c r="H65" s="114">
        <v>70</v>
      </c>
      <c r="I65" s="140">
        <v>88</v>
      </c>
      <c r="J65" s="115">
        <v>12</v>
      </c>
      <c r="K65" s="116">
        <v>13.636363636363637</v>
      </c>
    </row>
    <row r="66" spans="1:11" ht="14.1" customHeight="1" x14ac:dyDescent="0.2">
      <c r="A66" s="306">
        <v>82</v>
      </c>
      <c r="B66" s="307" t="s">
        <v>299</v>
      </c>
      <c r="C66" s="308"/>
      <c r="D66" s="113">
        <v>3.4195876919312411</v>
      </c>
      <c r="E66" s="115">
        <v>559</v>
      </c>
      <c r="F66" s="114">
        <v>601</v>
      </c>
      <c r="G66" s="114">
        <v>677</v>
      </c>
      <c r="H66" s="114">
        <v>537</v>
      </c>
      <c r="I66" s="140">
        <v>604</v>
      </c>
      <c r="J66" s="115">
        <v>-45</v>
      </c>
      <c r="K66" s="116">
        <v>-7.4503311258278142</v>
      </c>
    </row>
    <row r="67" spans="1:11" ht="14.1" customHeight="1" x14ac:dyDescent="0.2">
      <c r="A67" s="306" t="s">
        <v>300</v>
      </c>
      <c r="B67" s="307" t="s">
        <v>301</v>
      </c>
      <c r="C67" s="308"/>
      <c r="D67" s="113">
        <v>2.4714014803939559</v>
      </c>
      <c r="E67" s="115">
        <v>404</v>
      </c>
      <c r="F67" s="114">
        <v>503</v>
      </c>
      <c r="G67" s="114">
        <v>413</v>
      </c>
      <c r="H67" s="114">
        <v>406</v>
      </c>
      <c r="I67" s="140">
        <v>373</v>
      </c>
      <c r="J67" s="115">
        <v>31</v>
      </c>
      <c r="K67" s="116">
        <v>8.310991957104557</v>
      </c>
    </row>
    <row r="68" spans="1:11" ht="14.1" customHeight="1" x14ac:dyDescent="0.2">
      <c r="A68" s="306" t="s">
        <v>302</v>
      </c>
      <c r="B68" s="307" t="s">
        <v>303</v>
      </c>
      <c r="C68" s="308"/>
      <c r="D68" s="113">
        <v>0.58114638771640059</v>
      </c>
      <c r="E68" s="115">
        <v>95</v>
      </c>
      <c r="F68" s="114">
        <v>60</v>
      </c>
      <c r="G68" s="114">
        <v>166</v>
      </c>
      <c r="H68" s="114">
        <v>88</v>
      </c>
      <c r="I68" s="140">
        <v>159</v>
      </c>
      <c r="J68" s="115">
        <v>-64</v>
      </c>
      <c r="K68" s="116">
        <v>-40.251572327044023</v>
      </c>
    </row>
    <row r="69" spans="1:11" ht="14.1" customHeight="1" x14ac:dyDescent="0.2">
      <c r="A69" s="306">
        <v>83</v>
      </c>
      <c r="B69" s="307" t="s">
        <v>304</v>
      </c>
      <c r="C69" s="308"/>
      <c r="D69" s="113">
        <v>4.612467119349116</v>
      </c>
      <c r="E69" s="115">
        <v>754</v>
      </c>
      <c r="F69" s="114">
        <v>587</v>
      </c>
      <c r="G69" s="114">
        <v>1317</v>
      </c>
      <c r="H69" s="114">
        <v>514</v>
      </c>
      <c r="I69" s="140">
        <v>1060</v>
      </c>
      <c r="J69" s="115">
        <v>-306</v>
      </c>
      <c r="K69" s="116">
        <v>-28.867924528301888</v>
      </c>
    </row>
    <row r="70" spans="1:11" ht="14.1" customHeight="1" x14ac:dyDescent="0.2">
      <c r="A70" s="306" t="s">
        <v>305</v>
      </c>
      <c r="B70" s="307" t="s">
        <v>306</v>
      </c>
      <c r="C70" s="308"/>
      <c r="D70" s="113">
        <v>3.8845048021043618</v>
      </c>
      <c r="E70" s="115">
        <v>635</v>
      </c>
      <c r="F70" s="114">
        <v>509</v>
      </c>
      <c r="G70" s="114">
        <v>1186</v>
      </c>
      <c r="H70" s="114">
        <v>404</v>
      </c>
      <c r="I70" s="140">
        <v>966</v>
      </c>
      <c r="J70" s="115">
        <v>-331</v>
      </c>
      <c r="K70" s="116">
        <v>-34.265010351966872</v>
      </c>
    </row>
    <row r="71" spans="1:11" ht="14.1" customHeight="1" x14ac:dyDescent="0.2">
      <c r="A71" s="306"/>
      <c r="B71" s="307" t="s">
        <v>307</v>
      </c>
      <c r="C71" s="308"/>
      <c r="D71" s="113">
        <v>2.5019881323790298</v>
      </c>
      <c r="E71" s="115">
        <v>409</v>
      </c>
      <c r="F71" s="114">
        <v>302</v>
      </c>
      <c r="G71" s="114">
        <v>880</v>
      </c>
      <c r="H71" s="114">
        <v>256</v>
      </c>
      <c r="I71" s="140">
        <v>741</v>
      </c>
      <c r="J71" s="115">
        <v>-332</v>
      </c>
      <c r="K71" s="116">
        <v>-44.804318488529013</v>
      </c>
    </row>
    <row r="72" spans="1:11" ht="14.1" customHeight="1" x14ac:dyDescent="0.2">
      <c r="A72" s="306">
        <v>84</v>
      </c>
      <c r="B72" s="307" t="s">
        <v>308</v>
      </c>
      <c r="C72" s="308"/>
      <c r="D72" s="113">
        <v>1.8657857710894965</v>
      </c>
      <c r="E72" s="115">
        <v>305</v>
      </c>
      <c r="F72" s="114">
        <v>135</v>
      </c>
      <c r="G72" s="114">
        <v>424</v>
      </c>
      <c r="H72" s="114">
        <v>121</v>
      </c>
      <c r="I72" s="140">
        <v>304</v>
      </c>
      <c r="J72" s="115">
        <v>1</v>
      </c>
      <c r="K72" s="116">
        <v>0.32894736842105265</v>
      </c>
    </row>
    <row r="73" spans="1:11" ht="14.1" customHeight="1" x14ac:dyDescent="0.2">
      <c r="A73" s="306" t="s">
        <v>309</v>
      </c>
      <c r="B73" s="307" t="s">
        <v>310</v>
      </c>
      <c r="C73" s="308"/>
      <c r="D73" s="113">
        <v>1.2601700617850371</v>
      </c>
      <c r="E73" s="115">
        <v>206</v>
      </c>
      <c r="F73" s="114">
        <v>70</v>
      </c>
      <c r="G73" s="114">
        <v>279</v>
      </c>
      <c r="H73" s="114">
        <v>45</v>
      </c>
      <c r="I73" s="140">
        <v>207</v>
      </c>
      <c r="J73" s="115">
        <v>-1</v>
      </c>
      <c r="K73" s="116">
        <v>-0.48309178743961351</v>
      </c>
    </row>
    <row r="74" spans="1:11" ht="14.1" customHeight="1" x14ac:dyDescent="0.2">
      <c r="A74" s="306" t="s">
        <v>311</v>
      </c>
      <c r="B74" s="307" t="s">
        <v>312</v>
      </c>
      <c r="C74" s="308"/>
      <c r="D74" s="113">
        <v>9.1759955955221142E-2</v>
      </c>
      <c r="E74" s="115">
        <v>15</v>
      </c>
      <c r="F74" s="114">
        <v>3</v>
      </c>
      <c r="G74" s="114">
        <v>34</v>
      </c>
      <c r="H74" s="114">
        <v>9</v>
      </c>
      <c r="I74" s="140">
        <v>16</v>
      </c>
      <c r="J74" s="115">
        <v>-1</v>
      </c>
      <c r="K74" s="116">
        <v>-6.25</v>
      </c>
    </row>
    <row r="75" spans="1:11" ht="14.1" customHeight="1" x14ac:dyDescent="0.2">
      <c r="A75" s="306" t="s">
        <v>313</v>
      </c>
      <c r="B75" s="307" t="s">
        <v>314</v>
      </c>
      <c r="C75" s="308"/>
      <c r="D75" s="113">
        <v>9.7877286352235887E-2</v>
      </c>
      <c r="E75" s="115">
        <v>16</v>
      </c>
      <c r="F75" s="114">
        <v>9</v>
      </c>
      <c r="G75" s="114">
        <v>21</v>
      </c>
      <c r="H75" s="114">
        <v>19</v>
      </c>
      <c r="I75" s="140">
        <v>5</v>
      </c>
      <c r="J75" s="115">
        <v>11</v>
      </c>
      <c r="K75" s="116">
        <v>220</v>
      </c>
    </row>
    <row r="76" spans="1:11" ht="14.1" customHeight="1" x14ac:dyDescent="0.2">
      <c r="A76" s="306">
        <v>91</v>
      </c>
      <c r="B76" s="307" t="s">
        <v>315</v>
      </c>
      <c r="C76" s="308"/>
      <c r="D76" s="113">
        <v>0.19575457270447177</v>
      </c>
      <c r="E76" s="115">
        <v>32</v>
      </c>
      <c r="F76" s="114">
        <v>25</v>
      </c>
      <c r="G76" s="114">
        <v>114</v>
      </c>
      <c r="H76" s="114">
        <v>22</v>
      </c>
      <c r="I76" s="140">
        <v>31</v>
      </c>
      <c r="J76" s="115">
        <v>1</v>
      </c>
      <c r="K76" s="116">
        <v>3.225806451612903</v>
      </c>
    </row>
    <row r="77" spans="1:11" ht="14.1" customHeight="1" x14ac:dyDescent="0.2">
      <c r="A77" s="306">
        <v>92</v>
      </c>
      <c r="B77" s="307" t="s">
        <v>316</v>
      </c>
      <c r="C77" s="308"/>
      <c r="D77" s="113">
        <v>0.99712485471340306</v>
      </c>
      <c r="E77" s="115">
        <v>163</v>
      </c>
      <c r="F77" s="114">
        <v>145</v>
      </c>
      <c r="G77" s="114">
        <v>177</v>
      </c>
      <c r="H77" s="114">
        <v>132</v>
      </c>
      <c r="I77" s="140">
        <v>180</v>
      </c>
      <c r="J77" s="115">
        <v>-17</v>
      </c>
      <c r="K77" s="116">
        <v>-9.4444444444444446</v>
      </c>
    </row>
    <row r="78" spans="1:11" ht="14.1" customHeight="1" x14ac:dyDescent="0.2">
      <c r="A78" s="306">
        <v>93</v>
      </c>
      <c r="B78" s="307" t="s">
        <v>317</v>
      </c>
      <c r="C78" s="308"/>
      <c r="D78" s="113">
        <v>0.10399461674925063</v>
      </c>
      <c r="E78" s="115">
        <v>17</v>
      </c>
      <c r="F78" s="114">
        <v>14</v>
      </c>
      <c r="G78" s="114">
        <v>34</v>
      </c>
      <c r="H78" s="114">
        <v>17</v>
      </c>
      <c r="I78" s="140">
        <v>38</v>
      </c>
      <c r="J78" s="115">
        <v>-21</v>
      </c>
      <c r="K78" s="116">
        <v>-55.263157894736842</v>
      </c>
    </row>
    <row r="79" spans="1:11" ht="14.1" customHeight="1" x14ac:dyDescent="0.2">
      <c r="A79" s="306">
        <v>94</v>
      </c>
      <c r="B79" s="307" t="s">
        <v>318</v>
      </c>
      <c r="C79" s="308"/>
      <c r="D79" s="113">
        <v>0.33033584143879613</v>
      </c>
      <c r="E79" s="115">
        <v>54</v>
      </c>
      <c r="F79" s="114">
        <v>47</v>
      </c>
      <c r="G79" s="114">
        <v>62</v>
      </c>
      <c r="H79" s="114">
        <v>73</v>
      </c>
      <c r="I79" s="140">
        <v>58</v>
      </c>
      <c r="J79" s="115">
        <v>-4</v>
      </c>
      <c r="K79" s="116">
        <v>-6.8965517241379306</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0.13458126873432433</v>
      </c>
      <c r="E81" s="143">
        <v>22</v>
      </c>
      <c r="F81" s="144">
        <v>23</v>
      </c>
      <c r="G81" s="144">
        <v>119</v>
      </c>
      <c r="H81" s="144">
        <v>18</v>
      </c>
      <c r="I81" s="145">
        <v>24</v>
      </c>
      <c r="J81" s="143">
        <v>-2</v>
      </c>
      <c r="K81" s="146">
        <v>-8.3333333333333339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16224</v>
      </c>
      <c r="E11" s="114">
        <v>14016</v>
      </c>
      <c r="F11" s="114">
        <v>16222</v>
      </c>
      <c r="G11" s="114">
        <v>14309</v>
      </c>
      <c r="H11" s="140">
        <v>17495</v>
      </c>
      <c r="I11" s="115">
        <v>-1271</v>
      </c>
      <c r="J11" s="116">
        <v>-7.264932837953701</v>
      </c>
    </row>
    <row r="12" spans="1:15" s="110" customFormat="1" ht="24.95" customHeight="1" x14ac:dyDescent="0.2">
      <c r="A12" s="193" t="s">
        <v>132</v>
      </c>
      <c r="B12" s="194" t="s">
        <v>133</v>
      </c>
      <c r="C12" s="113">
        <v>2.6688856015779092</v>
      </c>
      <c r="D12" s="115">
        <v>433</v>
      </c>
      <c r="E12" s="114">
        <v>938</v>
      </c>
      <c r="F12" s="114">
        <v>780</v>
      </c>
      <c r="G12" s="114">
        <v>708</v>
      </c>
      <c r="H12" s="140">
        <v>359</v>
      </c>
      <c r="I12" s="115">
        <v>74</v>
      </c>
      <c r="J12" s="116">
        <v>20.612813370473539</v>
      </c>
    </row>
    <row r="13" spans="1:15" s="110" customFormat="1" ht="24.95" customHeight="1" x14ac:dyDescent="0.2">
      <c r="A13" s="193" t="s">
        <v>134</v>
      </c>
      <c r="B13" s="199" t="s">
        <v>214</v>
      </c>
      <c r="C13" s="113">
        <v>2.2250986193293887</v>
      </c>
      <c r="D13" s="115">
        <v>361</v>
      </c>
      <c r="E13" s="114">
        <v>119</v>
      </c>
      <c r="F13" s="114">
        <v>138</v>
      </c>
      <c r="G13" s="114">
        <v>149</v>
      </c>
      <c r="H13" s="140">
        <v>210</v>
      </c>
      <c r="I13" s="115">
        <v>151</v>
      </c>
      <c r="J13" s="116">
        <v>71.904761904761898</v>
      </c>
    </row>
    <row r="14" spans="1:15" s="287" customFormat="1" ht="24.95" customHeight="1" x14ac:dyDescent="0.2">
      <c r="A14" s="193" t="s">
        <v>215</v>
      </c>
      <c r="B14" s="199" t="s">
        <v>137</v>
      </c>
      <c r="C14" s="113">
        <v>12.216469428007889</v>
      </c>
      <c r="D14" s="115">
        <v>1982</v>
      </c>
      <c r="E14" s="114">
        <v>1432</v>
      </c>
      <c r="F14" s="114">
        <v>1707</v>
      </c>
      <c r="G14" s="114">
        <v>1867</v>
      </c>
      <c r="H14" s="140">
        <v>2667</v>
      </c>
      <c r="I14" s="115">
        <v>-685</v>
      </c>
      <c r="J14" s="116">
        <v>-25.684289463817024</v>
      </c>
      <c r="K14" s="110"/>
      <c r="L14" s="110"/>
      <c r="M14" s="110"/>
      <c r="N14" s="110"/>
      <c r="O14" s="110"/>
    </row>
    <row r="15" spans="1:15" s="110" customFormat="1" ht="24.95" customHeight="1" x14ac:dyDescent="0.2">
      <c r="A15" s="193" t="s">
        <v>216</v>
      </c>
      <c r="B15" s="199" t="s">
        <v>217</v>
      </c>
      <c r="C15" s="113">
        <v>3.6735700197238659</v>
      </c>
      <c r="D15" s="115">
        <v>596</v>
      </c>
      <c r="E15" s="114">
        <v>505</v>
      </c>
      <c r="F15" s="114">
        <v>556</v>
      </c>
      <c r="G15" s="114">
        <v>621</v>
      </c>
      <c r="H15" s="140">
        <v>659</v>
      </c>
      <c r="I15" s="115">
        <v>-63</v>
      </c>
      <c r="J15" s="116">
        <v>-9.559939301972685</v>
      </c>
    </row>
    <row r="16" spans="1:15" s="287" customFormat="1" ht="24.95" customHeight="1" x14ac:dyDescent="0.2">
      <c r="A16" s="193" t="s">
        <v>218</v>
      </c>
      <c r="B16" s="199" t="s">
        <v>141</v>
      </c>
      <c r="C16" s="113">
        <v>6.4410749506903349</v>
      </c>
      <c r="D16" s="115">
        <v>1045</v>
      </c>
      <c r="E16" s="114">
        <v>667</v>
      </c>
      <c r="F16" s="114">
        <v>798</v>
      </c>
      <c r="G16" s="114">
        <v>719</v>
      </c>
      <c r="H16" s="140">
        <v>1058</v>
      </c>
      <c r="I16" s="115">
        <v>-13</v>
      </c>
      <c r="J16" s="116">
        <v>-1.2287334593572778</v>
      </c>
      <c r="K16" s="110"/>
      <c r="L16" s="110"/>
      <c r="M16" s="110"/>
      <c r="N16" s="110"/>
      <c r="O16" s="110"/>
    </row>
    <row r="17" spans="1:15" s="110" customFormat="1" ht="24.95" customHeight="1" x14ac:dyDescent="0.2">
      <c r="A17" s="193" t="s">
        <v>142</v>
      </c>
      <c r="B17" s="199" t="s">
        <v>220</v>
      </c>
      <c r="C17" s="113">
        <v>2.1018244575936884</v>
      </c>
      <c r="D17" s="115">
        <v>341</v>
      </c>
      <c r="E17" s="114">
        <v>260</v>
      </c>
      <c r="F17" s="114">
        <v>353</v>
      </c>
      <c r="G17" s="114">
        <v>527</v>
      </c>
      <c r="H17" s="140">
        <v>950</v>
      </c>
      <c r="I17" s="115">
        <v>-609</v>
      </c>
      <c r="J17" s="116">
        <v>-64.10526315789474</v>
      </c>
    </row>
    <row r="18" spans="1:15" s="287" customFormat="1" ht="24.95" customHeight="1" x14ac:dyDescent="0.2">
      <c r="A18" s="201" t="s">
        <v>144</v>
      </c>
      <c r="B18" s="202" t="s">
        <v>145</v>
      </c>
      <c r="C18" s="113">
        <v>7.9265285996055228</v>
      </c>
      <c r="D18" s="115">
        <v>1286</v>
      </c>
      <c r="E18" s="114">
        <v>1108</v>
      </c>
      <c r="F18" s="114">
        <v>1284</v>
      </c>
      <c r="G18" s="114">
        <v>1131</v>
      </c>
      <c r="H18" s="140">
        <v>1383</v>
      </c>
      <c r="I18" s="115">
        <v>-97</v>
      </c>
      <c r="J18" s="116">
        <v>-7.0137382501807668</v>
      </c>
      <c r="K18" s="110"/>
      <c r="L18" s="110"/>
      <c r="M18" s="110"/>
      <c r="N18" s="110"/>
      <c r="O18" s="110"/>
    </row>
    <row r="19" spans="1:15" s="110" customFormat="1" ht="24.95" customHeight="1" x14ac:dyDescent="0.2">
      <c r="A19" s="193" t="s">
        <v>146</v>
      </c>
      <c r="B19" s="199" t="s">
        <v>147</v>
      </c>
      <c r="C19" s="113">
        <v>20.697731755424062</v>
      </c>
      <c r="D19" s="115">
        <v>3358</v>
      </c>
      <c r="E19" s="114">
        <v>2714</v>
      </c>
      <c r="F19" s="114">
        <v>3039</v>
      </c>
      <c r="G19" s="114">
        <v>3080</v>
      </c>
      <c r="H19" s="140">
        <v>3145</v>
      </c>
      <c r="I19" s="115">
        <v>213</v>
      </c>
      <c r="J19" s="116">
        <v>6.7726550079491252</v>
      </c>
    </row>
    <row r="20" spans="1:15" s="287" customFormat="1" ht="24.95" customHeight="1" x14ac:dyDescent="0.2">
      <c r="A20" s="193" t="s">
        <v>148</v>
      </c>
      <c r="B20" s="199" t="s">
        <v>149</v>
      </c>
      <c r="C20" s="113">
        <v>7.8957100591715976</v>
      </c>
      <c r="D20" s="115">
        <v>1281</v>
      </c>
      <c r="E20" s="114">
        <v>1024</v>
      </c>
      <c r="F20" s="114">
        <v>1222</v>
      </c>
      <c r="G20" s="114">
        <v>990</v>
      </c>
      <c r="H20" s="140">
        <v>1175</v>
      </c>
      <c r="I20" s="115">
        <v>106</v>
      </c>
      <c r="J20" s="116">
        <v>9.0212765957446805</v>
      </c>
      <c r="K20" s="110"/>
      <c r="L20" s="110"/>
      <c r="M20" s="110"/>
      <c r="N20" s="110"/>
      <c r="O20" s="110"/>
    </row>
    <row r="21" spans="1:15" s="110" customFormat="1" ht="24.95" customHeight="1" x14ac:dyDescent="0.2">
      <c r="A21" s="201" t="s">
        <v>150</v>
      </c>
      <c r="B21" s="202" t="s">
        <v>151</v>
      </c>
      <c r="C21" s="113">
        <v>5.8863412228796843</v>
      </c>
      <c r="D21" s="115">
        <v>955</v>
      </c>
      <c r="E21" s="114">
        <v>917</v>
      </c>
      <c r="F21" s="114">
        <v>907</v>
      </c>
      <c r="G21" s="114">
        <v>756</v>
      </c>
      <c r="H21" s="140">
        <v>882</v>
      </c>
      <c r="I21" s="115">
        <v>73</v>
      </c>
      <c r="J21" s="116">
        <v>8.2766439909297045</v>
      </c>
    </row>
    <row r="22" spans="1:15" s="110" customFormat="1" ht="24.95" customHeight="1" x14ac:dyDescent="0.2">
      <c r="A22" s="201" t="s">
        <v>152</v>
      </c>
      <c r="B22" s="199" t="s">
        <v>153</v>
      </c>
      <c r="C22" s="113">
        <v>1.3745069033530573</v>
      </c>
      <c r="D22" s="115">
        <v>223</v>
      </c>
      <c r="E22" s="114">
        <v>140</v>
      </c>
      <c r="F22" s="114">
        <v>215</v>
      </c>
      <c r="G22" s="114">
        <v>169</v>
      </c>
      <c r="H22" s="140">
        <v>228</v>
      </c>
      <c r="I22" s="115">
        <v>-5</v>
      </c>
      <c r="J22" s="116">
        <v>-2.192982456140351</v>
      </c>
    </row>
    <row r="23" spans="1:15" s="110" customFormat="1" ht="24.95" customHeight="1" x14ac:dyDescent="0.2">
      <c r="A23" s="193" t="s">
        <v>154</v>
      </c>
      <c r="B23" s="199" t="s">
        <v>155</v>
      </c>
      <c r="C23" s="113">
        <v>1.2019230769230769</v>
      </c>
      <c r="D23" s="115">
        <v>195</v>
      </c>
      <c r="E23" s="114">
        <v>234</v>
      </c>
      <c r="F23" s="114">
        <v>168</v>
      </c>
      <c r="G23" s="114">
        <v>146</v>
      </c>
      <c r="H23" s="140">
        <v>288</v>
      </c>
      <c r="I23" s="115">
        <v>-93</v>
      </c>
      <c r="J23" s="116">
        <v>-32.291666666666664</v>
      </c>
    </row>
    <row r="24" spans="1:15" s="110" customFormat="1" ht="24.95" customHeight="1" x14ac:dyDescent="0.2">
      <c r="A24" s="193" t="s">
        <v>156</v>
      </c>
      <c r="B24" s="199" t="s">
        <v>221</v>
      </c>
      <c r="C24" s="113">
        <v>5.1590236686390529</v>
      </c>
      <c r="D24" s="115">
        <v>837</v>
      </c>
      <c r="E24" s="114">
        <v>650</v>
      </c>
      <c r="F24" s="114">
        <v>791</v>
      </c>
      <c r="G24" s="114">
        <v>722</v>
      </c>
      <c r="H24" s="140">
        <v>916</v>
      </c>
      <c r="I24" s="115">
        <v>-79</v>
      </c>
      <c r="J24" s="116">
        <v>-8.6244541484716155</v>
      </c>
    </row>
    <row r="25" spans="1:15" s="110" customFormat="1" ht="24.95" customHeight="1" x14ac:dyDescent="0.2">
      <c r="A25" s="193" t="s">
        <v>222</v>
      </c>
      <c r="B25" s="204" t="s">
        <v>159</v>
      </c>
      <c r="C25" s="113">
        <v>5.9048323471400392</v>
      </c>
      <c r="D25" s="115">
        <v>958</v>
      </c>
      <c r="E25" s="114">
        <v>995</v>
      </c>
      <c r="F25" s="114">
        <v>996</v>
      </c>
      <c r="G25" s="114">
        <v>807</v>
      </c>
      <c r="H25" s="140">
        <v>1145</v>
      </c>
      <c r="I25" s="115">
        <v>-187</v>
      </c>
      <c r="J25" s="116">
        <v>-16.331877729257641</v>
      </c>
    </row>
    <row r="26" spans="1:15" s="110" customFormat="1" ht="24.95" customHeight="1" x14ac:dyDescent="0.2">
      <c r="A26" s="201">
        <v>782.78300000000002</v>
      </c>
      <c r="B26" s="203" t="s">
        <v>160</v>
      </c>
      <c r="C26" s="113">
        <v>6.8355522682445757</v>
      </c>
      <c r="D26" s="115">
        <v>1109</v>
      </c>
      <c r="E26" s="114">
        <v>1120</v>
      </c>
      <c r="F26" s="114">
        <v>1253</v>
      </c>
      <c r="G26" s="114">
        <v>1103</v>
      </c>
      <c r="H26" s="140">
        <v>1365</v>
      </c>
      <c r="I26" s="115">
        <v>-256</v>
      </c>
      <c r="J26" s="116">
        <v>-18.754578754578755</v>
      </c>
    </row>
    <row r="27" spans="1:15" s="110" customFormat="1" ht="24.95" customHeight="1" x14ac:dyDescent="0.2">
      <c r="A27" s="193" t="s">
        <v>161</v>
      </c>
      <c r="B27" s="199" t="s">
        <v>162</v>
      </c>
      <c r="C27" s="113">
        <v>2.0771696252465484</v>
      </c>
      <c r="D27" s="115">
        <v>337</v>
      </c>
      <c r="E27" s="114">
        <v>216</v>
      </c>
      <c r="F27" s="114">
        <v>396</v>
      </c>
      <c r="G27" s="114">
        <v>264</v>
      </c>
      <c r="H27" s="140">
        <v>319</v>
      </c>
      <c r="I27" s="115">
        <v>18</v>
      </c>
      <c r="J27" s="116">
        <v>5.6426332288401255</v>
      </c>
    </row>
    <row r="28" spans="1:15" s="110" customFormat="1" ht="24.95" customHeight="1" x14ac:dyDescent="0.2">
      <c r="A28" s="193" t="s">
        <v>163</v>
      </c>
      <c r="B28" s="199" t="s">
        <v>164</v>
      </c>
      <c r="C28" s="113">
        <v>3.1434911242603549</v>
      </c>
      <c r="D28" s="115">
        <v>510</v>
      </c>
      <c r="E28" s="114">
        <v>273</v>
      </c>
      <c r="F28" s="114">
        <v>676</v>
      </c>
      <c r="G28" s="114">
        <v>270</v>
      </c>
      <c r="H28" s="140">
        <v>806</v>
      </c>
      <c r="I28" s="115">
        <v>-296</v>
      </c>
      <c r="J28" s="116">
        <v>-36.724565756823822</v>
      </c>
    </row>
    <row r="29" spans="1:15" s="110" customFormat="1" ht="24.95" customHeight="1" x14ac:dyDescent="0.2">
      <c r="A29" s="193">
        <v>86</v>
      </c>
      <c r="B29" s="199" t="s">
        <v>165</v>
      </c>
      <c r="C29" s="113">
        <v>4.3454142011834316</v>
      </c>
      <c r="D29" s="115">
        <v>705</v>
      </c>
      <c r="E29" s="114">
        <v>523</v>
      </c>
      <c r="F29" s="114">
        <v>630</v>
      </c>
      <c r="G29" s="114">
        <v>584</v>
      </c>
      <c r="H29" s="140">
        <v>829</v>
      </c>
      <c r="I29" s="115">
        <v>-124</v>
      </c>
      <c r="J29" s="116">
        <v>-14.957780458383594</v>
      </c>
    </row>
    <row r="30" spans="1:15" s="110" customFormat="1" ht="24.95" customHeight="1" x14ac:dyDescent="0.2">
      <c r="A30" s="193">
        <v>87.88</v>
      </c>
      <c r="B30" s="204" t="s">
        <v>166</v>
      </c>
      <c r="C30" s="113">
        <v>7.1499013806706113</v>
      </c>
      <c r="D30" s="115">
        <v>1160</v>
      </c>
      <c r="E30" s="114">
        <v>1082</v>
      </c>
      <c r="F30" s="114">
        <v>1287</v>
      </c>
      <c r="G30" s="114">
        <v>1026</v>
      </c>
      <c r="H30" s="140">
        <v>1127</v>
      </c>
      <c r="I30" s="115">
        <v>33</v>
      </c>
      <c r="J30" s="116">
        <v>2.9281277728482697</v>
      </c>
    </row>
    <row r="31" spans="1:15" s="110" customFormat="1" ht="24.95" customHeight="1" x14ac:dyDescent="0.2">
      <c r="A31" s="193" t="s">
        <v>167</v>
      </c>
      <c r="B31" s="199" t="s">
        <v>168</v>
      </c>
      <c r="C31" s="113">
        <v>3.2914201183431953</v>
      </c>
      <c r="D31" s="115">
        <v>534</v>
      </c>
      <c r="E31" s="114">
        <v>531</v>
      </c>
      <c r="F31" s="114">
        <v>733</v>
      </c>
      <c r="G31" s="114">
        <v>536</v>
      </c>
      <c r="H31" s="140">
        <v>651</v>
      </c>
      <c r="I31" s="115">
        <v>-117</v>
      </c>
      <c r="J31" s="116">
        <v>-17.972350230414747</v>
      </c>
    </row>
    <row r="32" spans="1:15" s="110" customFormat="1" ht="24.95" customHeight="1" x14ac:dyDescent="0.2">
      <c r="A32" s="193"/>
      <c r="B32" s="204" t="s">
        <v>169</v>
      </c>
      <c r="C32" s="113">
        <v>0</v>
      </c>
      <c r="D32" s="115">
        <v>0</v>
      </c>
      <c r="E32" s="114">
        <v>0</v>
      </c>
      <c r="F32" s="114" t="s">
        <v>514</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2.6688856015779092</v>
      </c>
      <c r="D34" s="115">
        <v>433</v>
      </c>
      <c r="E34" s="114">
        <v>938</v>
      </c>
      <c r="F34" s="114">
        <v>780</v>
      </c>
      <c r="G34" s="114">
        <v>708</v>
      </c>
      <c r="H34" s="140">
        <v>359</v>
      </c>
      <c r="I34" s="115">
        <v>74</v>
      </c>
      <c r="J34" s="116">
        <v>20.612813370473539</v>
      </c>
    </row>
    <row r="35" spans="1:10" s="110" customFormat="1" ht="24.95" customHeight="1" x14ac:dyDescent="0.2">
      <c r="A35" s="292" t="s">
        <v>171</v>
      </c>
      <c r="B35" s="293" t="s">
        <v>172</v>
      </c>
      <c r="C35" s="113">
        <v>22.368096646942799</v>
      </c>
      <c r="D35" s="115">
        <v>3629</v>
      </c>
      <c r="E35" s="114">
        <v>2659</v>
      </c>
      <c r="F35" s="114">
        <v>3129</v>
      </c>
      <c r="G35" s="114">
        <v>3147</v>
      </c>
      <c r="H35" s="140">
        <v>4260</v>
      </c>
      <c r="I35" s="115">
        <v>-631</v>
      </c>
      <c r="J35" s="116">
        <v>-14.812206572769954</v>
      </c>
    </row>
    <row r="36" spans="1:10" s="110" customFormat="1" ht="24.95" customHeight="1" x14ac:dyDescent="0.2">
      <c r="A36" s="294" t="s">
        <v>173</v>
      </c>
      <c r="B36" s="295" t="s">
        <v>174</v>
      </c>
      <c r="C36" s="125">
        <v>74.963017751479285</v>
      </c>
      <c r="D36" s="143">
        <v>12162</v>
      </c>
      <c r="E36" s="144">
        <v>10419</v>
      </c>
      <c r="F36" s="144">
        <v>12313</v>
      </c>
      <c r="G36" s="144">
        <v>10453</v>
      </c>
      <c r="H36" s="145">
        <v>12876</v>
      </c>
      <c r="I36" s="143">
        <v>-714</v>
      </c>
      <c r="J36" s="146">
        <v>-5.5452003727865797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16224</v>
      </c>
      <c r="F11" s="264">
        <v>14016</v>
      </c>
      <c r="G11" s="264">
        <v>16222</v>
      </c>
      <c r="H11" s="264">
        <v>14309</v>
      </c>
      <c r="I11" s="265">
        <v>17495</v>
      </c>
      <c r="J11" s="263">
        <v>-1271</v>
      </c>
      <c r="K11" s="266">
        <v>-7.264932837953701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25.647189349112427</v>
      </c>
      <c r="E13" s="115">
        <v>4161</v>
      </c>
      <c r="F13" s="114">
        <v>4425</v>
      </c>
      <c r="G13" s="114">
        <v>4729</v>
      </c>
      <c r="H13" s="114">
        <v>3904</v>
      </c>
      <c r="I13" s="140">
        <v>4331</v>
      </c>
      <c r="J13" s="115">
        <v>-170</v>
      </c>
      <c r="K13" s="116">
        <v>-3.9251904871854073</v>
      </c>
    </row>
    <row r="14" spans="1:17" ht="15.95" customHeight="1" x14ac:dyDescent="0.2">
      <c r="A14" s="306" t="s">
        <v>230</v>
      </c>
      <c r="B14" s="307"/>
      <c r="C14" s="308"/>
      <c r="D14" s="113">
        <v>57.877218934911241</v>
      </c>
      <c r="E14" s="115">
        <v>9390</v>
      </c>
      <c r="F14" s="114">
        <v>7605</v>
      </c>
      <c r="G14" s="114">
        <v>9068</v>
      </c>
      <c r="H14" s="114">
        <v>8379</v>
      </c>
      <c r="I14" s="140">
        <v>10369</v>
      </c>
      <c r="J14" s="115">
        <v>-979</v>
      </c>
      <c r="K14" s="116">
        <v>-9.4416047834892467</v>
      </c>
    </row>
    <row r="15" spans="1:17" ht="15.95" customHeight="1" x14ac:dyDescent="0.2">
      <c r="A15" s="306" t="s">
        <v>231</v>
      </c>
      <c r="B15" s="307"/>
      <c r="C15" s="308"/>
      <c r="D15" s="113">
        <v>8.2593688362919124</v>
      </c>
      <c r="E15" s="115">
        <v>1340</v>
      </c>
      <c r="F15" s="114">
        <v>1028</v>
      </c>
      <c r="G15" s="114">
        <v>1121</v>
      </c>
      <c r="H15" s="114">
        <v>1069</v>
      </c>
      <c r="I15" s="140">
        <v>1418</v>
      </c>
      <c r="J15" s="115">
        <v>-78</v>
      </c>
      <c r="K15" s="116">
        <v>-5.5007052186177718</v>
      </c>
    </row>
    <row r="16" spans="1:17" ht="15.95" customHeight="1" x14ac:dyDescent="0.2">
      <c r="A16" s="306" t="s">
        <v>232</v>
      </c>
      <c r="B16" s="307"/>
      <c r="C16" s="308"/>
      <c r="D16" s="113">
        <v>7.957347140039448</v>
      </c>
      <c r="E16" s="115">
        <v>1291</v>
      </c>
      <c r="F16" s="114">
        <v>933</v>
      </c>
      <c r="G16" s="114">
        <v>1240</v>
      </c>
      <c r="H16" s="114">
        <v>926</v>
      </c>
      <c r="I16" s="140">
        <v>1330</v>
      </c>
      <c r="J16" s="115">
        <v>-39</v>
      </c>
      <c r="K16" s="116">
        <v>-2.9323308270676693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1.251232741617357</v>
      </c>
      <c r="E18" s="115">
        <v>203</v>
      </c>
      <c r="F18" s="114">
        <v>342</v>
      </c>
      <c r="G18" s="114">
        <v>368</v>
      </c>
      <c r="H18" s="114">
        <v>276</v>
      </c>
      <c r="I18" s="140">
        <v>172</v>
      </c>
      <c r="J18" s="115">
        <v>31</v>
      </c>
      <c r="K18" s="116">
        <v>18.023255813953487</v>
      </c>
    </row>
    <row r="19" spans="1:11" ht="14.1" customHeight="1" x14ac:dyDescent="0.2">
      <c r="A19" s="306" t="s">
        <v>235</v>
      </c>
      <c r="B19" s="307" t="s">
        <v>236</v>
      </c>
      <c r="C19" s="308"/>
      <c r="D19" s="113">
        <v>0.70882642998027612</v>
      </c>
      <c r="E19" s="115">
        <v>115</v>
      </c>
      <c r="F19" s="114">
        <v>268</v>
      </c>
      <c r="G19" s="114">
        <v>271</v>
      </c>
      <c r="H19" s="114">
        <v>203</v>
      </c>
      <c r="I19" s="140">
        <v>93</v>
      </c>
      <c r="J19" s="115">
        <v>22</v>
      </c>
      <c r="K19" s="116">
        <v>23.655913978494624</v>
      </c>
    </row>
    <row r="20" spans="1:11" ht="14.1" customHeight="1" x14ac:dyDescent="0.2">
      <c r="A20" s="306">
        <v>12</v>
      </c>
      <c r="B20" s="307" t="s">
        <v>237</v>
      </c>
      <c r="C20" s="308"/>
      <c r="D20" s="113">
        <v>3.0078895463510849</v>
      </c>
      <c r="E20" s="115">
        <v>488</v>
      </c>
      <c r="F20" s="114">
        <v>948</v>
      </c>
      <c r="G20" s="114">
        <v>712</v>
      </c>
      <c r="H20" s="114">
        <v>679</v>
      </c>
      <c r="I20" s="140">
        <v>434</v>
      </c>
      <c r="J20" s="115">
        <v>54</v>
      </c>
      <c r="K20" s="116">
        <v>12.442396313364055</v>
      </c>
    </row>
    <row r="21" spans="1:11" ht="14.1" customHeight="1" x14ac:dyDescent="0.2">
      <c r="A21" s="306">
        <v>21</v>
      </c>
      <c r="B21" s="307" t="s">
        <v>238</v>
      </c>
      <c r="C21" s="308"/>
      <c r="D21" s="113">
        <v>0.20956607495069032</v>
      </c>
      <c r="E21" s="115">
        <v>34</v>
      </c>
      <c r="F21" s="114">
        <v>24</v>
      </c>
      <c r="G21" s="114">
        <v>30</v>
      </c>
      <c r="H21" s="114">
        <v>37</v>
      </c>
      <c r="I21" s="140">
        <v>27</v>
      </c>
      <c r="J21" s="115">
        <v>7</v>
      </c>
      <c r="K21" s="116">
        <v>25.925925925925927</v>
      </c>
    </row>
    <row r="22" spans="1:11" ht="14.1" customHeight="1" x14ac:dyDescent="0.2">
      <c r="A22" s="306">
        <v>22</v>
      </c>
      <c r="B22" s="307" t="s">
        <v>239</v>
      </c>
      <c r="C22" s="308"/>
      <c r="D22" s="113">
        <v>1.3498520710059172</v>
      </c>
      <c r="E22" s="115">
        <v>219</v>
      </c>
      <c r="F22" s="114">
        <v>208</v>
      </c>
      <c r="G22" s="114">
        <v>258</v>
      </c>
      <c r="H22" s="114">
        <v>262</v>
      </c>
      <c r="I22" s="140">
        <v>261</v>
      </c>
      <c r="J22" s="115">
        <v>-42</v>
      </c>
      <c r="K22" s="116">
        <v>-16.091954022988507</v>
      </c>
    </row>
    <row r="23" spans="1:11" ht="14.1" customHeight="1" x14ac:dyDescent="0.2">
      <c r="A23" s="306">
        <v>23</v>
      </c>
      <c r="B23" s="307" t="s">
        <v>240</v>
      </c>
      <c r="C23" s="308"/>
      <c r="D23" s="113">
        <v>0.49926035502958582</v>
      </c>
      <c r="E23" s="115">
        <v>81</v>
      </c>
      <c r="F23" s="114">
        <v>78</v>
      </c>
      <c r="G23" s="114">
        <v>103</v>
      </c>
      <c r="H23" s="114">
        <v>126</v>
      </c>
      <c r="I23" s="140">
        <v>458</v>
      </c>
      <c r="J23" s="115">
        <v>-377</v>
      </c>
      <c r="K23" s="116">
        <v>-82.314410480349352</v>
      </c>
    </row>
    <row r="24" spans="1:11" ht="14.1" customHeight="1" x14ac:dyDescent="0.2">
      <c r="A24" s="306">
        <v>24</v>
      </c>
      <c r="B24" s="307" t="s">
        <v>241</v>
      </c>
      <c r="C24" s="308"/>
      <c r="D24" s="113">
        <v>2.483974358974359</v>
      </c>
      <c r="E24" s="115">
        <v>403</v>
      </c>
      <c r="F24" s="114">
        <v>313</v>
      </c>
      <c r="G24" s="114">
        <v>339</v>
      </c>
      <c r="H24" s="114">
        <v>290</v>
      </c>
      <c r="I24" s="140">
        <v>424</v>
      </c>
      <c r="J24" s="115">
        <v>-21</v>
      </c>
      <c r="K24" s="116">
        <v>-4.9528301886792452</v>
      </c>
    </row>
    <row r="25" spans="1:11" ht="14.1" customHeight="1" x14ac:dyDescent="0.2">
      <c r="A25" s="306">
        <v>25</v>
      </c>
      <c r="B25" s="307" t="s">
        <v>242</v>
      </c>
      <c r="C25" s="308"/>
      <c r="D25" s="113">
        <v>5.430226824457594</v>
      </c>
      <c r="E25" s="115">
        <v>881</v>
      </c>
      <c r="F25" s="114">
        <v>615</v>
      </c>
      <c r="G25" s="114">
        <v>641</v>
      </c>
      <c r="H25" s="114">
        <v>606</v>
      </c>
      <c r="I25" s="140">
        <v>786</v>
      </c>
      <c r="J25" s="115">
        <v>95</v>
      </c>
      <c r="K25" s="116">
        <v>12.086513994910941</v>
      </c>
    </row>
    <row r="26" spans="1:11" ht="14.1" customHeight="1" x14ac:dyDescent="0.2">
      <c r="A26" s="306">
        <v>26</v>
      </c>
      <c r="B26" s="307" t="s">
        <v>243</v>
      </c>
      <c r="C26" s="308"/>
      <c r="D26" s="113">
        <v>2.3298816568047336</v>
      </c>
      <c r="E26" s="115">
        <v>378</v>
      </c>
      <c r="F26" s="114">
        <v>277</v>
      </c>
      <c r="G26" s="114">
        <v>281</v>
      </c>
      <c r="H26" s="114">
        <v>266</v>
      </c>
      <c r="I26" s="140">
        <v>413</v>
      </c>
      <c r="J26" s="115">
        <v>-35</v>
      </c>
      <c r="K26" s="116">
        <v>-8.4745762711864412</v>
      </c>
    </row>
    <row r="27" spans="1:11" ht="14.1" customHeight="1" x14ac:dyDescent="0.2">
      <c r="A27" s="306">
        <v>27</v>
      </c>
      <c r="B27" s="307" t="s">
        <v>244</v>
      </c>
      <c r="C27" s="308"/>
      <c r="D27" s="113">
        <v>1.2265779092702169</v>
      </c>
      <c r="E27" s="115">
        <v>199</v>
      </c>
      <c r="F27" s="114">
        <v>192</v>
      </c>
      <c r="G27" s="114">
        <v>201</v>
      </c>
      <c r="H27" s="114">
        <v>177</v>
      </c>
      <c r="I27" s="140">
        <v>248</v>
      </c>
      <c r="J27" s="115">
        <v>-49</v>
      </c>
      <c r="K27" s="116">
        <v>-19.758064516129032</v>
      </c>
    </row>
    <row r="28" spans="1:11" ht="14.1" customHeight="1" x14ac:dyDescent="0.2">
      <c r="A28" s="306">
        <v>28</v>
      </c>
      <c r="B28" s="307" t="s">
        <v>245</v>
      </c>
      <c r="C28" s="308"/>
      <c r="D28" s="113">
        <v>0.24038461538461539</v>
      </c>
      <c r="E28" s="115">
        <v>39</v>
      </c>
      <c r="F28" s="114">
        <v>30</v>
      </c>
      <c r="G28" s="114">
        <v>35</v>
      </c>
      <c r="H28" s="114">
        <v>53</v>
      </c>
      <c r="I28" s="140">
        <v>53</v>
      </c>
      <c r="J28" s="115">
        <v>-14</v>
      </c>
      <c r="K28" s="116">
        <v>-26.415094339622641</v>
      </c>
    </row>
    <row r="29" spans="1:11" ht="14.1" customHeight="1" x14ac:dyDescent="0.2">
      <c r="A29" s="306">
        <v>29</v>
      </c>
      <c r="B29" s="307" t="s">
        <v>246</v>
      </c>
      <c r="C29" s="308"/>
      <c r="D29" s="113">
        <v>3.3037475345167655</v>
      </c>
      <c r="E29" s="115">
        <v>536</v>
      </c>
      <c r="F29" s="114">
        <v>526</v>
      </c>
      <c r="G29" s="114">
        <v>546</v>
      </c>
      <c r="H29" s="114">
        <v>495</v>
      </c>
      <c r="I29" s="140">
        <v>584</v>
      </c>
      <c r="J29" s="115">
        <v>-48</v>
      </c>
      <c r="K29" s="116">
        <v>-8.2191780821917817</v>
      </c>
    </row>
    <row r="30" spans="1:11" ht="14.1" customHeight="1" x14ac:dyDescent="0.2">
      <c r="A30" s="306" t="s">
        <v>247</v>
      </c>
      <c r="B30" s="307" t="s">
        <v>248</v>
      </c>
      <c r="C30" s="308"/>
      <c r="D30" s="113" t="s">
        <v>514</v>
      </c>
      <c r="E30" s="115" t="s">
        <v>514</v>
      </c>
      <c r="F30" s="114">
        <v>169</v>
      </c>
      <c r="G30" s="114">
        <v>183</v>
      </c>
      <c r="H30" s="114" t="s">
        <v>514</v>
      </c>
      <c r="I30" s="140">
        <v>216</v>
      </c>
      <c r="J30" s="115" t="s">
        <v>514</v>
      </c>
      <c r="K30" s="116" t="s">
        <v>514</v>
      </c>
    </row>
    <row r="31" spans="1:11" ht="14.1" customHeight="1" x14ac:dyDescent="0.2">
      <c r="A31" s="306" t="s">
        <v>249</v>
      </c>
      <c r="B31" s="307" t="s">
        <v>250</v>
      </c>
      <c r="C31" s="308"/>
      <c r="D31" s="113">
        <v>2.1141518737672582</v>
      </c>
      <c r="E31" s="115">
        <v>343</v>
      </c>
      <c r="F31" s="114">
        <v>349</v>
      </c>
      <c r="G31" s="114">
        <v>355</v>
      </c>
      <c r="H31" s="114">
        <v>318</v>
      </c>
      <c r="I31" s="140">
        <v>363</v>
      </c>
      <c r="J31" s="115">
        <v>-20</v>
      </c>
      <c r="K31" s="116">
        <v>-5.5096418732782366</v>
      </c>
    </row>
    <row r="32" spans="1:11" ht="14.1" customHeight="1" x14ac:dyDescent="0.2">
      <c r="A32" s="306">
        <v>31</v>
      </c>
      <c r="B32" s="307" t="s">
        <v>251</v>
      </c>
      <c r="C32" s="308"/>
      <c r="D32" s="113">
        <v>0.41913214990138065</v>
      </c>
      <c r="E32" s="115">
        <v>68</v>
      </c>
      <c r="F32" s="114">
        <v>56</v>
      </c>
      <c r="G32" s="114">
        <v>53</v>
      </c>
      <c r="H32" s="114">
        <v>54</v>
      </c>
      <c r="I32" s="140">
        <v>68</v>
      </c>
      <c r="J32" s="115">
        <v>0</v>
      </c>
      <c r="K32" s="116">
        <v>0</v>
      </c>
    </row>
    <row r="33" spans="1:11" ht="14.1" customHeight="1" x14ac:dyDescent="0.2">
      <c r="A33" s="306">
        <v>32</v>
      </c>
      <c r="B33" s="307" t="s">
        <v>252</v>
      </c>
      <c r="C33" s="308"/>
      <c r="D33" s="113">
        <v>3.0510355029585798</v>
      </c>
      <c r="E33" s="115">
        <v>495</v>
      </c>
      <c r="F33" s="114">
        <v>521</v>
      </c>
      <c r="G33" s="114">
        <v>529</v>
      </c>
      <c r="H33" s="114">
        <v>501</v>
      </c>
      <c r="I33" s="140">
        <v>695</v>
      </c>
      <c r="J33" s="115">
        <v>-200</v>
      </c>
      <c r="K33" s="116">
        <v>-28.776978417266186</v>
      </c>
    </row>
    <row r="34" spans="1:11" ht="14.1" customHeight="1" x14ac:dyDescent="0.2">
      <c r="A34" s="306">
        <v>33</v>
      </c>
      <c r="B34" s="307" t="s">
        <v>253</v>
      </c>
      <c r="C34" s="308"/>
      <c r="D34" s="113">
        <v>1.5532544378698225</v>
      </c>
      <c r="E34" s="115">
        <v>252</v>
      </c>
      <c r="F34" s="114">
        <v>242</v>
      </c>
      <c r="G34" s="114">
        <v>322</v>
      </c>
      <c r="H34" s="114">
        <v>237</v>
      </c>
      <c r="I34" s="140">
        <v>364</v>
      </c>
      <c r="J34" s="115">
        <v>-112</v>
      </c>
      <c r="K34" s="116">
        <v>-30.76923076923077</v>
      </c>
    </row>
    <row r="35" spans="1:11" ht="14.1" customHeight="1" x14ac:dyDescent="0.2">
      <c r="A35" s="306">
        <v>34</v>
      </c>
      <c r="B35" s="307" t="s">
        <v>254</v>
      </c>
      <c r="C35" s="308"/>
      <c r="D35" s="113">
        <v>2.4654832347140041</v>
      </c>
      <c r="E35" s="115">
        <v>400</v>
      </c>
      <c r="F35" s="114">
        <v>236</v>
      </c>
      <c r="G35" s="114">
        <v>284</v>
      </c>
      <c r="H35" s="114">
        <v>265</v>
      </c>
      <c r="I35" s="140">
        <v>343</v>
      </c>
      <c r="J35" s="115">
        <v>57</v>
      </c>
      <c r="K35" s="116">
        <v>16.618075801749271</v>
      </c>
    </row>
    <row r="36" spans="1:11" ht="14.1" customHeight="1" x14ac:dyDescent="0.2">
      <c r="A36" s="306">
        <v>41</v>
      </c>
      <c r="B36" s="307" t="s">
        <v>255</v>
      </c>
      <c r="C36" s="308"/>
      <c r="D36" s="113">
        <v>0.61020710059171601</v>
      </c>
      <c r="E36" s="115">
        <v>99</v>
      </c>
      <c r="F36" s="114">
        <v>79</v>
      </c>
      <c r="G36" s="114">
        <v>110</v>
      </c>
      <c r="H36" s="114">
        <v>134</v>
      </c>
      <c r="I36" s="140">
        <v>154</v>
      </c>
      <c r="J36" s="115">
        <v>-55</v>
      </c>
      <c r="K36" s="116">
        <v>-35.714285714285715</v>
      </c>
    </row>
    <row r="37" spans="1:11" ht="14.1" customHeight="1" x14ac:dyDescent="0.2">
      <c r="A37" s="306">
        <v>42</v>
      </c>
      <c r="B37" s="307" t="s">
        <v>256</v>
      </c>
      <c r="C37" s="308"/>
      <c r="D37" s="113">
        <v>6.7800788954635108E-2</v>
      </c>
      <c r="E37" s="115">
        <v>11</v>
      </c>
      <c r="F37" s="114" t="s">
        <v>514</v>
      </c>
      <c r="G37" s="114" t="s">
        <v>514</v>
      </c>
      <c r="H37" s="114" t="s">
        <v>514</v>
      </c>
      <c r="I37" s="140" t="s">
        <v>514</v>
      </c>
      <c r="J37" s="115" t="s">
        <v>514</v>
      </c>
      <c r="K37" s="116" t="s">
        <v>514</v>
      </c>
    </row>
    <row r="38" spans="1:11" ht="14.1" customHeight="1" x14ac:dyDescent="0.2">
      <c r="A38" s="306">
        <v>43</v>
      </c>
      <c r="B38" s="307" t="s">
        <v>257</v>
      </c>
      <c r="C38" s="308"/>
      <c r="D38" s="113">
        <v>1.0231755424063116</v>
      </c>
      <c r="E38" s="115">
        <v>166</v>
      </c>
      <c r="F38" s="114">
        <v>125</v>
      </c>
      <c r="G38" s="114">
        <v>157</v>
      </c>
      <c r="H38" s="114">
        <v>133</v>
      </c>
      <c r="I38" s="140">
        <v>206</v>
      </c>
      <c r="J38" s="115">
        <v>-40</v>
      </c>
      <c r="K38" s="116">
        <v>-19.417475728155338</v>
      </c>
    </row>
    <row r="39" spans="1:11" ht="14.1" customHeight="1" x14ac:dyDescent="0.2">
      <c r="A39" s="306">
        <v>51</v>
      </c>
      <c r="B39" s="307" t="s">
        <v>258</v>
      </c>
      <c r="C39" s="308"/>
      <c r="D39" s="113">
        <v>10.059171597633137</v>
      </c>
      <c r="E39" s="115">
        <v>1632</v>
      </c>
      <c r="F39" s="114">
        <v>1515</v>
      </c>
      <c r="G39" s="114">
        <v>1719</v>
      </c>
      <c r="H39" s="114">
        <v>1521</v>
      </c>
      <c r="I39" s="140">
        <v>1779</v>
      </c>
      <c r="J39" s="115">
        <v>-147</v>
      </c>
      <c r="K39" s="116">
        <v>-8.263069139966273</v>
      </c>
    </row>
    <row r="40" spans="1:11" ht="14.1" customHeight="1" x14ac:dyDescent="0.2">
      <c r="A40" s="306" t="s">
        <v>259</v>
      </c>
      <c r="B40" s="307" t="s">
        <v>260</v>
      </c>
      <c r="C40" s="308"/>
      <c r="D40" s="113">
        <v>9.1099605522682445</v>
      </c>
      <c r="E40" s="115">
        <v>1478</v>
      </c>
      <c r="F40" s="114">
        <v>1388</v>
      </c>
      <c r="G40" s="114">
        <v>1597</v>
      </c>
      <c r="H40" s="114">
        <v>1436</v>
      </c>
      <c r="I40" s="140">
        <v>1651</v>
      </c>
      <c r="J40" s="115">
        <v>-173</v>
      </c>
      <c r="K40" s="116">
        <v>-10.478497880072684</v>
      </c>
    </row>
    <row r="41" spans="1:11" ht="14.1" customHeight="1" x14ac:dyDescent="0.2">
      <c r="A41" s="306"/>
      <c r="B41" s="307" t="s">
        <v>261</v>
      </c>
      <c r="C41" s="308"/>
      <c r="D41" s="113">
        <v>7.5628698224852071</v>
      </c>
      <c r="E41" s="115">
        <v>1227</v>
      </c>
      <c r="F41" s="114">
        <v>1193</v>
      </c>
      <c r="G41" s="114">
        <v>1246</v>
      </c>
      <c r="H41" s="114">
        <v>1254</v>
      </c>
      <c r="I41" s="140">
        <v>1363</v>
      </c>
      <c r="J41" s="115">
        <v>-136</v>
      </c>
      <c r="K41" s="116">
        <v>-9.9779897285399848</v>
      </c>
    </row>
    <row r="42" spans="1:11" ht="14.1" customHeight="1" x14ac:dyDescent="0.2">
      <c r="A42" s="306">
        <v>52</v>
      </c>
      <c r="B42" s="307" t="s">
        <v>262</v>
      </c>
      <c r="C42" s="308"/>
      <c r="D42" s="113">
        <v>6.0650887573964498</v>
      </c>
      <c r="E42" s="115">
        <v>984</v>
      </c>
      <c r="F42" s="114">
        <v>756</v>
      </c>
      <c r="G42" s="114">
        <v>845</v>
      </c>
      <c r="H42" s="114">
        <v>784</v>
      </c>
      <c r="I42" s="140">
        <v>968</v>
      </c>
      <c r="J42" s="115">
        <v>16</v>
      </c>
      <c r="K42" s="116">
        <v>1.6528925619834711</v>
      </c>
    </row>
    <row r="43" spans="1:11" ht="14.1" customHeight="1" x14ac:dyDescent="0.2">
      <c r="A43" s="306" t="s">
        <v>263</v>
      </c>
      <c r="B43" s="307" t="s">
        <v>264</v>
      </c>
      <c r="C43" s="308"/>
      <c r="D43" s="113">
        <v>5.4363905325443787</v>
      </c>
      <c r="E43" s="115">
        <v>882</v>
      </c>
      <c r="F43" s="114">
        <v>645</v>
      </c>
      <c r="G43" s="114">
        <v>759</v>
      </c>
      <c r="H43" s="114">
        <v>680</v>
      </c>
      <c r="I43" s="140">
        <v>844</v>
      </c>
      <c r="J43" s="115">
        <v>38</v>
      </c>
      <c r="K43" s="116">
        <v>4.5023696682464456</v>
      </c>
    </row>
    <row r="44" spans="1:11" ht="14.1" customHeight="1" x14ac:dyDescent="0.2">
      <c r="A44" s="306">
        <v>53</v>
      </c>
      <c r="B44" s="307" t="s">
        <v>265</v>
      </c>
      <c r="C44" s="308"/>
      <c r="D44" s="113">
        <v>0.88141025641025639</v>
      </c>
      <c r="E44" s="115">
        <v>143</v>
      </c>
      <c r="F44" s="114">
        <v>162</v>
      </c>
      <c r="G44" s="114">
        <v>186</v>
      </c>
      <c r="H44" s="114">
        <v>199</v>
      </c>
      <c r="I44" s="140">
        <v>207</v>
      </c>
      <c r="J44" s="115">
        <v>-64</v>
      </c>
      <c r="K44" s="116">
        <v>-30.917874396135264</v>
      </c>
    </row>
    <row r="45" spans="1:11" ht="14.1" customHeight="1" x14ac:dyDescent="0.2">
      <c r="A45" s="306" t="s">
        <v>266</v>
      </c>
      <c r="B45" s="307" t="s">
        <v>267</v>
      </c>
      <c r="C45" s="308"/>
      <c r="D45" s="113">
        <v>0.83826429980276129</v>
      </c>
      <c r="E45" s="115">
        <v>136</v>
      </c>
      <c r="F45" s="114">
        <v>154</v>
      </c>
      <c r="G45" s="114">
        <v>178</v>
      </c>
      <c r="H45" s="114">
        <v>190</v>
      </c>
      <c r="I45" s="140">
        <v>189</v>
      </c>
      <c r="J45" s="115">
        <v>-53</v>
      </c>
      <c r="K45" s="116">
        <v>-28.042328042328041</v>
      </c>
    </row>
    <row r="46" spans="1:11" ht="14.1" customHeight="1" x14ac:dyDescent="0.2">
      <c r="A46" s="306">
        <v>54</v>
      </c>
      <c r="B46" s="307" t="s">
        <v>268</v>
      </c>
      <c r="C46" s="308"/>
      <c r="D46" s="113">
        <v>3.9201183431952664</v>
      </c>
      <c r="E46" s="115">
        <v>636</v>
      </c>
      <c r="F46" s="114">
        <v>540</v>
      </c>
      <c r="G46" s="114">
        <v>611</v>
      </c>
      <c r="H46" s="114">
        <v>484</v>
      </c>
      <c r="I46" s="140">
        <v>643</v>
      </c>
      <c r="J46" s="115">
        <v>-7</v>
      </c>
      <c r="K46" s="116">
        <v>-1.088646967340591</v>
      </c>
    </row>
    <row r="47" spans="1:11" ht="14.1" customHeight="1" x14ac:dyDescent="0.2">
      <c r="A47" s="306">
        <v>61</v>
      </c>
      <c r="B47" s="307" t="s">
        <v>269</v>
      </c>
      <c r="C47" s="308"/>
      <c r="D47" s="113">
        <v>3.5071499013806706</v>
      </c>
      <c r="E47" s="115">
        <v>569</v>
      </c>
      <c r="F47" s="114">
        <v>376</v>
      </c>
      <c r="G47" s="114">
        <v>438</v>
      </c>
      <c r="H47" s="114">
        <v>441</v>
      </c>
      <c r="I47" s="140">
        <v>516</v>
      </c>
      <c r="J47" s="115">
        <v>53</v>
      </c>
      <c r="K47" s="116">
        <v>10.271317829457365</v>
      </c>
    </row>
    <row r="48" spans="1:11" ht="14.1" customHeight="1" x14ac:dyDescent="0.2">
      <c r="A48" s="306">
        <v>62</v>
      </c>
      <c r="B48" s="307" t="s">
        <v>270</v>
      </c>
      <c r="C48" s="308"/>
      <c r="D48" s="113">
        <v>9.7263313609467463</v>
      </c>
      <c r="E48" s="115">
        <v>1578</v>
      </c>
      <c r="F48" s="114">
        <v>1299</v>
      </c>
      <c r="G48" s="114">
        <v>1585</v>
      </c>
      <c r="H48" s="114">
        <v>1580</v>
      </c>
      <c r="I48" s="140">
        <v>1441</v>
      </c>
      <c r="J48" s="115">
        <v>137</v>
      </c>
      <c r="K48" s="116">
        <v>9.5072866065232482</v>
      </c>
    </row>
    <row r="49" spans="1:11" ht="14.1" customHeight="1" x14ac:dyDescent="0.2">
      <c r="A49" s="306">
        <v>63</v>
      </c>
      <c r="B49" s="307" t="s">
        <v>271</v>
      </c>
      <c r="C49" s="308"/>
      <c r="D49" s="113">
        <v>4.0742110453648914</v>
      </c>
      <c r="E49" s="115">
        <v>661</v>
      </c>
      <c r="F49" s="114">
        <v>580</v>
      </c>
      <c r="G49" s="114">
        <v>656</v>
      </c>
      <c r="H49" s="114">
        <v>457</v>
      </c>
      <c r="I49" s="140">
        <v>643</v>
      </c>
      <c r="J49" s="115">
        <v>18</v>
      </c>
      <c r="K49" s="116">
        <v>2.7993779160186625</v>
      </c>
    </row>
    <row r="50" spans="1:11" ht="14.1" customHeight="1" x14ac:dyDescent="0.2">
      <c r="A50" s="306" t="s">
        <v>272</v>
      </c>
      <c r="B50" s="307" t="s">
        <v>273</v>
      </c>
      <c r="C50" s="308"/>
      <c r="D50" s="113">
        <v>0.68417159763313606</v>
      </c>
      <c r="E50" s="115">
        <v>111</v>
      </c>
      <c r="F50" s="114">
        <v>110</v>
      </c>
      <c r="G50" s="114">
        <v>116</v>
      </c>
      <c r="H50" s="114">
        <v>69</v>
      </c>
      <c r="I50" s="140">
        <v>83</v>
      </c>
      <c r="J50" s="115">
        <v>28</v>
      </c>
      <c r="K50" s="116">
        <v>33.734939759036145</v>
      </c>
    </row>
    <row r="51" spans="1:11" ht="14.1" customHeight="1" x14ac:dyDescent="0.2">
      <c r="A51" s="306" t="s">
        <v>274</v>
      </c>
      <c r="B51" s="307" t="s">
        <v>275</v>
      </c>
      <c r="C51" s="308"/>
      <c r="D51" s="113">
        <v>3.0880177514792901</v>
      </c>
      <c r="E51" s="115">
        <v>501</v>
      </c>
      <c r="F51" s="114">
        <v>412</v>
      </c>
      <c r="G51" s="114">
        <v>458</v>
      </c>
      <c r="H51" s="114">
        <v>346</v>
      </c>
      <c r="I51" s="140">
        <v>496</v>
      </c>
      <c r="J51" s="115">
        <v>5</v>
      </c>
      <c r="K51" s="116">
        <v>1.0080645161290323</v>
      </c>
    </row>
    <row r="52" spans="1:11" ht="14.1" customHeight="1" x14ac:dyDescent="0.2">
      <c r="A52" s="306">
        <v>71</v>
      </c>
      <c r="B52" s="307" t="s">
        <v>276</v>
      </c>
      <c r="C52" s="308"/>
      <c r="D52" s="113">
        <v>9.0791420118343193</v>
      </c>
      <c r="E52" s="115">
        <v>1473</v>
      </c>
      <c r="F52" s="114">
        <v>1098</v>
      </c>
      <c r="G52" s="114">
        <v>1241</v>
      </c>
      <c r="H52" s="114">
        <v>1339</v>
      </c>
      <c r="I52" s="140">
        <v>1555</v>
      </c>
      <c r="J52" s="115">
        <v>-82</v>
      </c>
      <c r="K52" s="116">
        <v>-5.273311897106109</v>
      </c>
    </row>
    <row r="53" spans="1:11" ht="14.1" customHeight="1" x14ac:dyDescent="0.2">
      <c r="A53" s="306" t="s">
        <v>277</v>
      </c>
      <c r="B53" s="307" t="s">
        <v>278</v>
      </c>
      <c r="C53" s="308"/>
      <c r="D53" s="113">
        <v>3.2975838264299804</v>
      </c>
      <c r="E53" s="115">
        <v>535</v>
      </c>
      <c r="F53" s="114">
        <v>401</v>
      </c>
      <c r="G53" s="114">
        <v>472</v>
      </c>
      <c r="H53" s="114">
        <v>504</v>
      </c>
      <c r="I53" s="140">
        <v>598</v>
      </c>
      <c r="J53" s="115">
        <v>-63</v>
      </c>
      <c r="K53" s="116">
        <v>-10.535117056856187</v>
      </c>
    </row>
    <row r="54" spans="1:11" ht="14.1" customHeight="1" x14ac:dyDescent="0.2">
      <c r="A54" s="306" t="s">
        <v>279</v>
      </c>
      <c r="B54" s="307" t="s">
        <v>280</v>
      </c>
      <c r="C54" s="308"/>
      <c r="D54" s="113">
        <v>4.746055226824458</v>
      </c>
      <c r="E54" s="115">
        <v>770</v>
      </c>
      <c r="F54" s="114">
        <v>565</v>
      </c>
      <c r="G54" s="114">
        <v>660</v>
      </c>
      <c r="H54" s="114">
        <v>708</v>
      </c>
      <c r="I54" s="140">
        <v>783</v>
      </c>
      <c r="J54" s="115">
        <v>-13</v>
      </c>
      <c r="K54" s="116">
        <v>-1.6602809706257982</v>
      </c>
    </row>
    <row r="55" spans="1:11" ht="14.1" customHeight="1" x14ac:dyDescent="0.2">
      <c r="A55" s="306">
        <v>72</v>
      </c>
      <c r="B55" s="307" t="s">
        <v>281</v>
      </c>
      <c r="C55" s="308"/>
      <c r="D55" s="113">
        <v>2.3607001972386588</v>
      </c>
      <c r="E55" s="115">
        <v>383</v>
      </c>
      <c r="F55" s="114">
        <v>343</v>
      </c>
      <c r="G55" s="114">
        <v>318</v>
      </c>
      <c r="H55" s="114">
        <v>304</v>
      </c>
      <c r="I55" s="140">
        <v>377</v>
      </c>
      <c r="J55" s="115">
        <v>6</v>
      </c>
      <c r="K55" s="116">
        <v>1.5915119363395225</v>
      </c>
    </row>
    <row r="56" spans="1:11" ht="14.1" customHeight="1" x14ac:dyDescent="0.2">
      <c r="A56" s="306" t="s">
        <v>282</v>
      </c>
      <c r="B56" s="307" t="s">
        <v>283</v>
      </c>
      <c r="C56" s="308"/>
      <c r="D56" s="113">
        <v>0.87524654832347137</v>
      </c>
      <c r="E56" s="115">
        <v>142</v>
      </c>
      <c r="F56" s="114">
        <v>182</v>
      </c>
      <c r="G56" s="114">
        <v>126</v>
      </c>
      <c r="H56" s="114">
        <v>106</v>
      </c>
      <c r="I56" s="140">
        <v>130</v>
      </c>
      <c r="J56" s="115">
        <v>12</v>
      </c>
      <c r="K56" s="116">
        <v>9.2307692307692299</v>
      </c>
    </row>
    <row r="57" spans="1:11" ht="14.1" customHeight="1" x14ac:dyDescent="0.2">
      <c r="A57" s="306" t="s">
        <v>284</v>
      </c>
      <c r="B57" s="307" t="s">
        <v>285</v>
      </c>
      <c r="C57" s="308"/>
      <c r="D57" s="113">
        <v>1.0663214990138068</v>
      </c>
      <c r="E57" s="115">
        <v>173</v>
      </c>
      <c r="F57" s="114">
        <v>116</v>
      </c>
      <c r="G57" s="114">
        <v>120</v>
      </c>
      <c r="H57" s="114">
        <v>126</v>
      </c>
      <c r="I57" s="140">
        <v>178</v>
      </c>
      <c r="J57" s="115">
        <v>-5</v>
      </c>
      <c r="K57" s="116">
        <v>-2.808988764044944</v>
      </c>
    </row>
    <row r="58" spans="1:11" ht="14.1" customHeight="1" x14ac:dyDescent="0.2">
      <c r="A58" s="306">
        <v>73</v>
      </c>
      <c r="B58" s="307" t="s">
        <v>286</v>
      </c>
      <c r="C58" s="308"/>
      <c r="D58" s="113">
        <v>1.4484714003944774</v>
      </c>
      <c r="E58" s="115">
        <v>235</v>
      </c>
      <c r="F58" s="114">
        <v>171</v>
      </c>
      <c r="G58" s="114">
        <v>213</v>
      </c>
      <c r="H58" s="114">
        <v>223</v>
      </c>
      <c r="I58" s="140">
        <v>242</v>
      </c>
      <c r="J58" s="115">
        <v>-7</v>
      </c>
      <c r="K58" s="116">
        <v>-2.8925619834710745</v>
      </c>
    </row>
    <row r="59" spans="1:11" ht="14.1" customHeight="1" x14ac:dyDescent="0.2">
      <c r="A59" s="306" t="s">
        <v>287</v>
      </c>
      <c r="B59" s="307" t="s">
        <v>288</v>
      </c>
      <c r="C59" s="308"/>
      <c r="D59" s="113">
        <v>1.1156311637080867</v>
      </c>
      <c r="E59" s="115">
        <v>181</v>
      </c>
      <c r="F59" s="114">
        <v>128</v>
      </c>
      <c r="G59" s="114">
        <v>161</v>
      </c>
      <c r="H59" s="114">
        <v>161</v>
      </c>
      <c r="I59" s="140">
        <v>189</v>
      </c>
      <c r="J59" s="115">
        <v>-8</v>
      </c>
      <c r="K59" s="116">
        <v>-4.2328042328042326</v>
      </c>
    </row>
    <row r="60" spans="1:11" ht="14.1" customHeight="1" x14ac:dyDescent="0.2">
      <c r="A60" s="306">
        <v>81</v>
      </c>
      <c r="B60" s="307" t="s">
        <v>289</v>
      </c>
      <c r="C60" s="308"/>
      <c r="D60" s="113">
        <v>6.6814595660749507</v>
      </c>
      <c r="E60" s="115">
        <v>1084</v>
      </c>
      <c r="F60" s="114">
        <v>880</v>
      </c>
      <c r="G60" s="114">
        <v>1000</v>
      </c>
      <c r="H60" s="114">
        <v>880</v>
      </c>
      <c r="I60" s="140">
        <v>1200</v>
      </c>
      <c r="J60" s="115">
        <v>-116</v>
      </c>
      <c r="K60" s="116">
        <v>-9.6666666666666661</v>
      </c>
    </row>
    <row r="61" spans="1:11" ht="14.1" customHeight="1" x14ac:dyDescent="0.2">
      <c r="A61" s="306" t="s">
        <v>290</v>
      </c>
      <c r="B61" s="307" t="s">
        <v>291</v>
      </c>
      <c r="C61" s="308"/>
      <c r="D61" s="113">
        <v>1.6950197238658777</v>
      </c>
      <c r="E61" s="115">
        <v>275</v>
      </c>
      <c r="F61" s="114">
        <v>240</v>
      </c>
      <c r="G61" s="114">
        <v>318</v>
      </c>
      <c r="H61" s="114">
        <v>283</v>
      </c>
      <c r="I61" s="140">
        <v>474</v>
      </c>
      <c r="J61" s="115">
        <v>-199</v>
      </c>
      <c r="K61" s="116">
        <v>-41.983122362869196</v>
      </c>
    </row>
    <row r="62" spans="1:11" ht="14.1" customHeight="1" x14ac:dyDescent="0.2">
      <c r="A62" s="306" t="s">
        <v>292</v>
      </c>
      <c r="B62" s="307" t="s">
        <v>293</v>
      </c>
      <c r="C62" s="308"/>
      <c r="D62" s="113">
        <v>2.502465483234714</v>
      </c>
      <c r="E62" s="115">
        <v>406</v>
      </c>
      <c r="F62" s="114">
        <v>394</v>
      </c>
      <c r="G62" s="114">
        <v>413</v>
      </c>
      <c r="H62" s="114">
        <v>334</v>
      </c>
      <c r="I62" s="140">
        <v>434</v>
      </c>
      <c r="J62" s="115">
        <v>-28</v>
      </c>
      <c r="K62" s="116">
        <v>-6.4516129032258061</v>
      </c>
    </row>
    <row r="63" spans="1:11" ht="14.1" customHeight="1" x14ac:dyDescent="0.2">
      <c r="A63" s="306"/>
      <c r="B63" s="307" t="s">
        <v>294</v>
      </c>
      <c r="C63" s="308"/>
      <c r="D63" s="113">
        <v>2.1449704142011834</v>
      </c>
      <c r="E63" s="115">
        <v>348</v>
      </c>
      <c r="F63" s="114">
        <v>334</v>
      </c>
      <c r="G63" s="114">
        <v>365</v>
      </c>
      <c r="H63" s="114">
        <v>286</v>
      </c>
      <c r="I63" s="140">
        <v>350</v>
      </c>
      <c r="J63" s="115">
        <v>-2</v>
      </c>
      <c r="K63" s="116">
        <v>-0.5714285714285714</v>
      </c>
    </row>
    <row r="64" spans="1:11" ht="14.1" customHeight="1" x14ac:dyDescent="0.2">
      <c r="A64" s="306" t="s">
        <v>295</v>
      </c>
      <c r="B64" s="307" t="s">
        <v>296</v>
      </c>
      <c r="C64" s="308"/>
      <c r="D64" s="113">
        <v>0.82593688362919138</v>
      </c>
      <c r="E64" s="115">
        <v>134</v>
      </c>
      <c r="F64" s="114">
        <v>83</v>
      </c>
      <c r="G64" s="114">
        <v>81</v>
      </c>
      <c r="H64" s="114">
        <v>73</v>
      </c>
      <c r="I64" s="140">
        <v>100</v>
      </c>
      <c r="J64" s="115">
        <v>34</v>
      </c>
      <c r="K64" s="116">
        <v>34</v>
      </c>
    </row>
    <row r="65" spans="1:11" ht="14.1" customHeight="1" x14ac:dyDescent="0.2">
      <c r="A65" s="306" t="s">
        <v>297</v>
      </c>
      <c r="B65" s="307" t="s">
        <v>298</v>
      </c>
      <c r="C65" s="308"/>
      <c r="D65" s="113">
        <v>0.66568047337278102</v>
      </c>
      <c r="E65" s="115">
        <v>108</v>
      </c>
      <c r="F65" s="114">
        <v>80</v>
      </c>
      <c r="G65" s="114">
        <v>76</v>
      </c>
      <c r="H65" s="114">
        <v>88</v>
      </c>
      <c r="I65" s="140">
        <v>83</v>
      </c>
      <c r="J65" s="115">
        <v>25</v>
      </c>
      <c r="K65" s="116">
        <v>30.120481927710845</v>
      </c>
    </row>
    <row r="66" spans="1:11" ht="14.1" customHeight="1" x14ac:dyDescent="0.2">
      <c r="A66" s="306">
        <v>82</v>
      </c>
      <c r="B66" s="307" t="s">
        <v>299</v>
      </c>
      <c r="C66" s="308"/>
      <c r="D66" s="113">
        <v>3.747534516765286</v>
      </c>
      <c r="E66" s="115">
        <v>608</v>
      </c>
      <c r="F66" s="114">
        <v>590</v>
      </c>
      <c r="G66" s="114">
        <v>619</v>
      </c>
      <c r="H66" s="114">
        <v>507</v>
      </c>
      <c r="I66" s="140">
        <v>616</v>
      </c>
      <c r="J66" s="115">
        <v>-8</v>
      </c>
      <c r="K66" s="116">
        <v>-1.2987012987012987</v>
      </c>
    </row>
    <row r="67" spans="1:11" ht="14.1" customHeight="1" x14ac:dyDescent="0.2">
      <c r="A67" s="306" t="s">
        <v>300</v>
      </c>
      <c r="B67" s="307" t="s">
        <v>301</v>
      </c>
      <c r="C67" s="308"/>
      <c r="D67" s="113">
        <v>2.5332840236686391</v>
      </c>
      <c r="E67" s="115">
        <v>411</v>
      </c>
      <c r="F67" s="114">
        <v>454</v>
      </c>
      <c r="G67" s="114">
        <v>414</v>
      </c>
      <c r="H67" s="114">
        <v>377</v>
      </c>
      <c r="I67" s="140">
        <v>378</v>
      </c>
      <c r="J67" s="115">
        <v>33</v>
      </c>
      <c r="K67" s="116">
        <v>8.7301587301587293</v>
      </c>
    </row>
    <row r="68" spans="1:11" ht="14.1" customHeight="1" x14ac:dyDescent="0.2">
      <c r="A68" s="306" t="s">
        <v>302</v>
      </c>
      <c r="B68" s="307" t="s">
        <v>303</v>
      </c>
      <c r="C68" s="308"/>
      <c r="D68" s="113">
        <v>0.81360946745562135</v>
      </c>
      <c r="E68" s="115">
        <v>132</v>
      </c>
      <c r="F68" s="114">
        <v>83</v>
      </c>
      <c r="G68" s="114">
        <v>138</v>
      </c>
      <c r="H68" s="114">
        <v>85</v>
      </c>
      <c r="I68" s="140">
        <v>172</v>
      </c>
      <c r="J68" s="115">
        <v>-40</v>
      </c>
      <c r="K68" s="116">
        <v>-23.255813953488371</v>
      </c>
    </row>
    <row r="69" spans="1:11" ht="14.1" customHeight="1" x14ac:dyDescent="0.2">
      <c r="A69" s="306">
        <v>83</v>
      </c>
      <c r="B69" s="307" t="s">
        <v>304</v>
      </c>
      <c r="C69" s="308"/>
      <c r="D69" s="113">
        <v>4.5179980276134124</v>
      </c>
      <c r="E69" s="115">
        <v>733</v>
      </c>
      <c r="F69" s="114">
        <v>507</v>
      </c>
      <c r="G69" s="114">
        <v>1050</v>
      </c>
      <c r="H69" s="114">
        <v>490</v>
      </c>
      <c r="I69" s="140">
        <v>991</v>
      </c>
      <c r="J69" s="115">
        <v>-258</v>
      </c>
      <c r="K69" s="116">
        <v>-26.034308779011099</v>
      </c>
    </row>
    <row r="70" spans="1:11" ht="14.1" customHeight="1" x14ac:dyDescent="0.2">
      <c r="A70" s="306" t="s">
        <v>305</v>
      </c>
      <c r="B70" s="307" t="s">
        <v>306</v>
      </c>
      <c r="C70" s="308"/>
      <c r="D70" s="113">
        <v>4.0002465483234717</v>
      </c>
      <c r="E70" s="115">
        <v>649</v>
      </c>
      <c r="F70" s="114">
        <v>434</v>
      </c>
      <c r="G70" s="114">
        <v>917</v>
      </c>
      <c r="H70" s="114">
        <v>400</v>
      </c>
      <c r="I70" s="140">
        <v>902</v>
      </c>
      <c r="J70" s="115">
        <v>-253</v>
      </c>
      <c r="K70" s="116">
        <v>-28.048780487804876</v>
      </c>
    </row>
    <row r="71" spans="1:11" ht="14.1" customHeight="1" x14ac:dyDescent="0.2">
      <c r="A71" s="306"/>
      <c r="B71" s="307" t="s">
        <v>307</v>
      </c>
      <c r="C71" s="308"/>
      <c r="D71" s="113">
        <v>2.6627218934911241</v>
      </c>
      <c r="E71" s="115">
        <v>432</v>
      </c>
      <c r="F71" s="114">
        <v>272</v>
      </c>
      <c r="G71" s="114">
        <v>655</v>
      </c>
      <c r="H71" s="114">
        <v>260</v>
      </c>
      <c r="I71" s="140">
        <v>702</v>
      </c>
      <c r="J71" s="115">
        <v>-270</v>
      </c>
      <c r="K71" s="116">
        <v>-38.46153846153846</v>
      </c>
    </row>
    <row r="72" spans="1:11" ht="14.1" customHeight="1" x14ac:dyDescent="0.2">
      <c r="A72" s="306">
        <v>84</v>
      </c>
      <c r="B72" s="307" t="s">
        <v>308</v>
      </c>
      <c r="C72" s="308"/>
      <c r="D72" s="113">
        <v>1.6826923076923077</v>
      </c>
      <c r="E72" s="115">
        <v>273</v>
      </c>
      <c r="F72" s="114">
        <v>120</v>
      </c>
      <c r="G72" s="114">
        <v>367</v>
      </c>
      <c r="H72" s="114">
        <v>157</v>
      </c>
      <c r="I72" s="140">
        <v>286</v>
      </c>
      <c r="J72" s="115">
        <v>-13</v>
      </c>
      <c r="K72" s="116">
        <v>-4.5454545454545459</v>
      </c>
    </row>
    <row r="73" spans="1:11" ht="14.1" customHeight="1" x14ac:dyDescent="0.2">
      <c r="A73" s="306" t="s">
        <v>309</v>
      </c>
      <c r="B73" s="307" t="s">
        <v>310</v>
      </c>
      <c r="C73" s="308"/>
      <c r="D73" s="113">
        <v>1.0046844181459567</v>
      </c>
      <c r="E73" s="115">
        <v>163</v>
      </c>
      <c r="F73" s="114">
        <v>46</v>
      </c>
      <c r="G73" s="114">
        <v>244</v>
      </c>
      <c r="H73" s="114">
        <v>80</v>
      </c>
      <c r="I73" s="140">
        <v>157</v>
      </c>
      <c r="J73" s="115">
        <v>6</v>
      </c>
      <c r="K73" s="116">
        <v>3.8216560509554141</v>
      </c>
    </row>
    <row r="74" spans="1:11" ht="14.1" customHeight="1" x14ac:dyDescent="0.2">
      <c r="A74" s="306" t="s">
        <v>311</v>
      </c>
      <c r="B74" s="307" t="s">
        <v>312</v>
      </c>
      <c r="C74" s="308"/>
      <c r="D74" s="113">
        <v>0.19107495069033531</v>
      </c>
      <c r="E74" s="115">
        <v>31</v>
      </c>
      <c r="F74" s="114">
        <v>9</v>
      </c>
      <c r="G74" s="114">
        <v>38</v>
      </c>
      <c r="H74" s="114">
        <v>15</v>
      </c>
      <c r="I74" s="140">
        <v>37</v>
      </c>
      <c r="J74" s="115">
        <v>-6</v>
      </c>
      <c r="K74" s="116">
        <v>-16.216216216216218</v>
      </c>
    </row>
    <row r="75" spans="1:11" ht="14.1" customHeight="1" x14ac:dyDescent="0.2">
      <c r="A75" s="306" t="s">
        <v>313</v>
      </c>
      <c r="B75" s="307" t="s">
        <v>314</v>
      </c>
      <c r="C75" s="308"/>
      <c r="D75" s="113">
        <v>0.14792899408284024</v>
      </c>
      <c r="E75" s="115">
        <v>24</v>
      </c>
      <c r="F75" s="114">
        <v>7</v>
      </c>
      <c r="G75" s="114">
        <v>11</v>
      </c>
      <c r="H75" s="114">
        <v>8</v>
      </c>
      <c r="I75" s="140">
        <v>11</v>
      </c>
      <c r="J75" s="115">
        <v>13</v>
      </c>
      <c r="K75" s="116">
        <v>118.18181818181819</v>
      </c>
    </row>
    <row r="76" spans="1:11" ht="14.1" customHeight="1" x14ac:dyDescent="0.2">
      <c r="A76" s="306">
        <v>91</v>
      </c>
      <c r="B76" s="307" t="s">
        <v>315</v>
      </c>
      <c r="C76" s="308"/>
      <c r="D76" s="113">
        <v>0.11711045364891519</v>
      </c>
      <c r="E76" s="115">
        <v>19</v>
      </c>
      <c r="F76" s="114">
        <v>22</v>
      </c>
      <c r="G76" s="114">
        <v>28</v>
      </c>
      <c r="H76" s="114">
        <v>92</v>
      </c>
      <c r="I76" s="140">
        <v>21</v>
      </c>
      <c r="J76" s="115">
        <v>-2</v>
      </c>
      <c r="K76" s="116">
        <v>-9.5238095238095237</v>
      </c>
    </row>
    <row r="77" spans="1:11" ht="14.1" customHeight="1" x14ac:dyDescent="0.2">
      <c r="A77" s="306">
        <v>92</v>
      </c>
      <c r="B77" s="307" t="s">
        <v>316</v>
      </c>
      <c r="C77" s="308"/>
      <c r="D77" s="113">
        <v>0.86908284023668636</v>
      </c>
      <c r="E77" s="115">
        <v>141</v>
      </c>
      <c r="F77" s="114">
        <v>145</v>
      </c>
      <c r="G77" s="114">
        <v>174</v>
      </c>
      <c r="H77" s="114">
        <v>149</v>
      </c>
      <c r="I77" s="140">
        <v>164</v>
      </c>
      <c r="J77" s="115">
        <v>-23</v>
      </c>
      <c r="K77" s="116">
        <v>-14.024390243902438</v>
      </c>
    </row>
    <row r="78" spans="1:11" ht="14.1" customHeight="1" x14ac:dyDescent="0.2">
      <c r="A78" s="306">
        <v>93</v>
      </c>
      <c r="B78" s="307" t="s">
        <v>317</v>
      </c>
      <c r="C78" s="308"/>
      <c r="D78" s="113">
        <v>0.11711045364891519</v>
      </c>
      <c r="E78" s="115">
        <v>19</v>
      </c>
      <c r="F78" s="114" t="s">
        <v>514</v>
      </c>
      <c r="G78" s="114">
        <v>32</v>
      </c>
      <c r="H78" s="114">
        <v>39</v>
      </c>
      <c r="I78" s="140">
        <v>35</v>
      </c>
      <c r="J78" s="115">
        <v>-16</v>
      </c>
      <c r="K78" s="116">
        <v>-45.714285714285715</v>
      </c>
    </row>
    <row r="79" spans="1:11" ht="14.1" customHeight="1" x14ac:dyDescent="0.2">
      <c r="A79" s="306">
        <v>94</v>
      </c>
      <c r="B79" s="307" t="s">
        <v>318</v>
      </c>
      <c r="C79" s="308"/>
      <c r="D79" s="113">
        <v>0.36365877712031558</v>
      </c>
      <c r="E79" s="115">
        <v>59</v>
      </c>
      <c r="F79" s="114">
        <v>61</v>
      </c>
      <c r="G79" s="114">
        <v>98</v>
      </c>
      <c r="H79" s="114">
        <v>31</v>
      </c>
      <c r="I79" s="140">
        <v>62</v>
      </c>
      <c r="J79" s="115">
        <v>-3</v>
      </c>
      <c r="K79" s="116">
        <v>-4.838709677419355</v>
      </c>
    </row>
    <row r="80" spans="1:11" ht="14.1" customHeight="1" x14ac:dyDescent="0.2">
      <c r="A80" s="306" t="s">
        <v>319</v>
      </c>
      <c r="B80" s="307" t="s">
        <v>320</v>
      </c>
      <c r="C80" s="308"/>
      <c r="D80" s="113">
        <v>0</v>
      </c>
      <c r="E80" s="115">
        <v>0</v>
      </c>
      <c r="F80" s="114">
        <v>0</v>
      </c>
      <c r="G80" s="114" t="s">
        <v>514</v>
      </c>
      <c r="H80" s="114" t="s">
        <v>514</v>
      </c>
      <c r="I80" s="140" t="s">
        <v>514</v>
      </c>
      <c r="J80" s="115" t="s">
        <v>514</v>
      </c>
      <c r="K80" s="116" t="s">
        <v>514</v>
      </c>
    </row>
    <row r="81" spans="1:11" ht="14.1" customHeight="1" x14ac:dyDescent="0.2">
      <c r="A81" s="310" t="s">
        <v>321</v>
      </c>
      <c r="B81" s="311" t="s">
        <v>334</v>
      </c>
      <c r="C81" s="312"/>
      <c r="D81" s="125">
        <v>0.2588757396449704</v>
      </c>
      <c r="E81" s="143">
        <v>42</v>
      </c>
      <c r="F81" s="144">
        <v>25</v>
      </c>
      <c r="G81" s="144">
        <v>64</v>
      </c>
      <c r="H81" s="144">
        <v>31</v>
      </c>
      <c r="I81" s="145">
        <v>47</v>
      </c>
      <c r="J81" s="143">
        <v>-5</v>
      </c>
      <c r="K81" s="146">
        <v>-10.638297872340425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154503</v>
      </c>
      <c r="C10" s="114">
        <v>82293</v>
      </c>
      <c r="D10" s="114">
        <v>72210</v>
      </c>
      <c r="E10" s="114">
        <v>120328</v>
      </c>
      <c r="F10" s="114">
        <v>32541</v>
      </c>
      <c r="G10" s="114">
        <v>18585</v>
      </c>
      <c r="H10" s="114">
        <v>38674</v>
      </c>
      <c r="I10" s="115">
        <v>46662</v>
      </c>
      <c r="J10" s="114">
        <v>31680</v>
      </c>
      <c r="K10" s="114">
        <v>14982</v>
      </c>
      <c r="L10" s="423">
        <v>12369</v>
      </c>
      <c r="M10" s="424">
        <v>13196</v>
      </c>
    </row>
    <row r="11" spans="1:13" ht="11.1" customHeight="1" x14ac:dyDescent="0.2">
      <c r="A11" s="422" t="s">
        <v>388</v>
      </c>
      <c r="B11" s="115">
        <v>155391</v>
      </c>
      <c r="C11" s="114">
        <v>83232</v>
      </c>
      <c r="D11" s="114">
        <v>72159</v>
      </c>
      <c r="E11" s="114">
        <v>121058</v>
      </c>
      <c r="F11" s="114">
        <v>32716</v>
      </c>
      <c r="G11" s="114">
        <v>18114</v>
      </c>
      <c r="H11" s="114">
        <v>39363</v>
      </c>
      <c r="I11" s="115">
        <v>47450</v>
      </c>
      <c r="J11" s="114">
        <v>32166</v>
      </c>
      <c r="K11" s="114">
        <v>15284</v>
      </c>
      <c r="L11" s="423">
        <v>11233</v>
      </c>
      <c r="M11" s="424">
        <v>10518</v>
      </c>
    </row>
    <row r="12" spans="1:13" ht="11.1" customHeight="1" x14ac:dyDescent="0.2">
      <c r="A12" s="422" t="s">
        <v>389</v>
      </c>
      <c r="B12" s="115">
        <v>158745</v>
      </c>
      <c r="C12" s="114">
        <v>85190</v>
      </c>
      <c r="D12" s="114">
        <v>73555</v>
      </c>
      <c r="E12" s="114">
        <v>124010</v>
      </c>
      <c r="F12" s="114">
        <v>33057</v>
      </c>
      <c r="G12" s="114">
        <v>20151</v>
      </c>
      <c r="H12" s="114">
        <v>40088</v>
      </c>
      <c r="I12" s="115">
        <v>47917</v>
      </c>
      <c r="J12" s="114">
        <v>32084</v>
      </c>
      <c r="K12" s="114">
        <v>15833</v>
      </c>
      <c r="L12" s="423">
        <v>16074</v>
      </c>
      <c r="M12" s="424">
        <v>13515</v>
      </c>
    </row>
    <row r="13" spans="1:13" s="110" customFormat="1" ht="11.1" customHeight="1" x14ac:dyDescent="0.2">
      <c r="A13" s="422" t="s">
        <v>390</v>
      </c>
      <c r="B13" s="115">
        <v>157175</v>
      </c>
      <c r="C13" s="114">
        <v>83740</v>
      </c>
      <c r="D13" s="114">
        <v>73435</v>
      </c>
      <c r="E13" s="114">
        <v>122071</v>
      </c>
      <c r="F13" s="114">
        <v>33423</v>
      </c>
      <c r="G13" s="114">
        <v>19380</v>
      </c>
      <c r="H13" s="114">
        <v>40349</v>
      </c>
      <c r="I13" s="115">
        <v>47688</v>
      </c>
      <c r="J13" s="114">
        <v>31975</v>
      </c>
      <c r="K13" s="114">
        <v>15713</v>
      </c>
      <c r="L13" s="423">
        <v>9854</v>
      </c>
      <c r="M13" s="424">
        <v>11803</v>
      </c>
    </row>
    <row r="14" spans="1:13" ht="15" customHeight="1" x14ac:dyDescent="0.2">
      <c r="A14" s="422" t="s">
        <v>391</v>
      </c>
      <c r="B14" s="115">
        <v>157155</v>
      </c>
      <c r="C14" s="114">
        <v>83681</v>
      </c>
      <c r="D14" s="114">
        <v>73474</v>
      </c>
      <c r="E14" s="114">
        <v>118509</v>
      </c>
      <c r="F14" s="114">
        <v>37372</v>
      </c>
      <c r="G14" s="114">
        <v>18836</v>
      </c>
      <c r="H14" s="114">
        <v>40836</v>
      </c>
      <c r="I14" s="115">
        <v>47751</v>
      </c>
      <c r="J14" s="114">
        <v>32169</v>
      </c>
      <c r="K14" s="114">
        <v>15582</v>
      </c>
      <c r="L14" s="423">
        <v>13504</v>
      </c>
      <c r="M14" s="424">
        <v>12951</v>
      </c>
    </row>
    <row r="15" spans="1:13" ht="11.1" customHeight="1" x14ac:dyDescent="0.2">
      <c r="A15" s="422" t="s">
        <v>388</v>
      </c>
      <c r="B15" s="115">
        <v>158699</v>
      </c>
      <c r="C15" s="114">
        <v>84945</v>
      </c>
      <c r="D15" s="114">
        <v>73754</v>
      </c>
      <c r="E15" s="114">
        <v>118889</v>
      </c>
      <c r="F15" s="114">
        <v>38598</v>
      </c>
      <c r="G15" s="114">
        <v>18451</v>
      </c>
      <c r="H15" s="114">
        <v>41604</v>
      </c>
      <c r="I15" s="115">
        <v>48641</v>
      </c>
      <c r="J15" s="114">
        <v>32719</v>
      </c>
      <c r="K15" s="114">
        <v>15922</v>
      </c>
      <c r="L15" s="423">
        <v>12271</v>
      </c>
      <c r="M15" s="424">
        <v>10927</v>
      </c>
    </row>
    <row r="16" spans="1:13" ht="11.1" customHeight="1" x14ac:dyDescent="0.2">
      <c r="A16" s="422" t="s">
        <v>389</v>
      </c>
      <c r="B16" s="115">
        <v>162350</v>
      </c>
      <c r="C16" s="114">
        <v>87113</v>
      </c>
      <c r="D16" s="114">
        <v>75237</v>
      </c>
      <c r="E16" s="114">
        <v>122370</v>
      </c>
      <c r="F16" s="114">
        <v>39227</v>
      </c>
      <c r="G16" s="114">
        <v>20742</v>
      </c>
      <c r="H16" s="114">
        <v>42284</v>
      </c>
      <c r="I16" s="115">
        <v>48705</v>
      </c>
      <c r="J16" s="114">
        <v>32195</v>
      </c>
      <c r="K16" s="114">
        <v>16510</v>
      </c>
      <c r="L16" s="423">
        <v>16649</v>
      </c>
      <c r="M16" s="424">
        <v>13641</v>
      </c>
    </row>
    <row r="17" spans="1:13" s="110" customFormat="1" ht="11.1" customHeight="1" x14ac:dyDescent="0.2">
      <c r="A17" s="422" t="s">
        <v>390</v>
      </c>
      <c r="B17" s="115">
        <v>161003</v>
      </c>
      <c r="C17" s="114">
        <v>85860</v>
      </c>
      <c r="D17" s="114">
        <v>75143</v>
      </c>
      <c r="E17" s="114">
        <v>121600</v>
      </c>
      <c r="F17" s="114">
        <v>39257</v>
      </c>
      <c r="G17" s="114">
        <v>19999</v>
      </c>
      <c r="H17" s="114">
        <v>42553</v>
      </c>
      <c r="I17" s="115">
        <v>48375</v>
      </c>
      <c r="J17" s="114">
        <v>32012</v>
      </c>
      <c r="K17" s="114">
        <v>16363</v>
      </c>
      <c r="L17" s="423">
        <v>10133</v>
      </c>
      <c r="M17" s="424">
        <v>12084</v>
      </c>
    </row>
    <row r="18" spans="1:13" ht="15" customHeight="1" x14ac:dyDescent="0.2">
      <c r="A18" s="422" t="s">
        <v>392</v>
      </c>
      <c r="B18" s="115">
        <v>161688</v>
      </c>
      <c r="C18" s="114">
        <v>86219</v>
      </c>
      <c r="D18" s="114">
        <v>75469</v>
      </c>
      <c r="E18" s="114">
        <v>121057</v>
      </c>
      <c r="F18" s="114">
        <v>40441</v>
      </c>
      <c r="G18" s="114">
        <v>19587</v>
      </c>
      <c r="H18" s="114">
        <v>43155</v>
      </c>
      <c r="I18" s="115">
        <v>47786</v>
      </c>
      <c r="J18" s="114">
        <v>31599</v>
      </c>
      <c r="K18" s="114">
        <v>16187</v>
      </c>
      <c r="L18" s="423">
        <v>13667</v>
      </c>
      <c r="M18" s="424">
        <v>13192</v>
      </c>
    </row>
    <row r="19" spans="1:13" ht="11.1" customHeight="1" x14ac:dyDescent="0.2">
      <c r="A19" s="422" t="s">
        <v>388</v>
      </c>
      <c r="B19" s="115">
        <v>162250</v>
      </c>
      <c r="C19" s="114">
        <v>86721</v>
      </c>
      <c r="D19" s="114">
        <v>75529</v>
      </c>
      <c r="E19" s="114">
        <v>120662</v>
      </c>
      <c r="F19" s="114">
        <v>41394</v>
      </c>
      <c r="G19" s="114">
        <v>18778</v>
      </c>
      <c r="H19" s="114">
        <v>44072</v>
      </c>
      <c r="I19" s="115">
        <v>49190</v>
      </c>
      <c r="J19" s="114">
        <v>32497</v>
      </c>
      <c r="K19" s="114">
        <v>16693</v>
      </c>
      <c r="L19" s="423">
        <v>11895</v>
      </c>
      <c r="M19" s="424">
        <v>11488</v>
      </c>
    </row>
    <row r="20" spans="1:13" ht="11.1" customHeight="1" x14ac:dyDescent="0.2">
      <c r="A20" s="422" t="s">
        <v>389</v>
      </c>
      <c r="B20" s="115">
        <v>165172</v>
      </c>
      <c r="C20" s="114">
        <v>88334</v>
      </c>
      <c r="D20" s="114">
        <v>76838</v>
      </c>
      <c r="E20" s="114">
        <v>123156</v>
      </c>
      <c r="F20" s="114">
        <v>41809</v>
      </c>
      <c r="G20" s="114">
        <v>20565</v>
      </c>
      <c r="H20" s="114">
        <v>44862</v>
      </c>
      <c r="I20" s="115">
        <v>49674</v>
      </c>
      <c r="J20" s="114">
        <v>32311</v>
      </c>
      <c r="K20" s="114">
        <v>17363</v>
      </c>
      <c r="L20" s="423">
        <v>15943</v>
      </c>
      <c r="M20" s="424">
        <v>13313</v>
      </c>
    </row>
    <row r="21" spans="1:13" s="110" customFormat="1" ht="11.1" customHeight="1" x14ac:dyDescent="0.2">
      <c r="A21" s="422" t="s">
        <v>390</v>
      </c>
      <c r="B21" s="115">
        <v>164060</v>
      </c>
      <c r="C21" s="114">
        <v>87198</v>
      </c>
      <c r="D21" s="114">
        <v>76862</v>
      </c>
      <c r="E21" s="114">
        <v>122251</v>
      </c>
      <c r="F21" s="114">
        <v>41715</v>
      </c>
      <c r="G21" s="114">
        <v>19687</v>
      </c>
      <c r="H21" s="114">
        <v>45429</v>
      </c>
      <c r="I21" s="115">
        <v>49708</v>
      </c>
      <c r="J21" s="114">
        <v>32359</v>
      </c>
      <c r="K21" s="114">
        <v>17349</v>
      </c>
      <c r="L21" s="423">
        <v>9762</v>
      </c>
      <c r="M21" s="424">
        <v>11969</v>
      </c>
    </row>
    <row r="22" spans="1:13" ht="15" customHeight="1" x14ac:dyDescent="0.2">
      <c r="A22" s="422" t="s">
        <v>393</v>
      </c>
      <c r="B22" s="115">
        <v>164400</v>
      </c>
      <c r="C22" s="114">
        <v>87540</v>
      </c>
      <c r="D22" s="114">
        <v>76860</v>
      </c>
      <c r="E22" s="114">
        <v>122153</v>
      </c>
      <c r="F22" s="114">
        <v>41893</v>
      </c>
      <c r="G22" s="114">
        <v>18991</v>
      </c>
      <c r="H22" s="114">
        <v>46187</v>
      </c>
      <c r="I22" s="115">
        <v>49104</v>
      </c>
      <c r="J22" s="114">
        <v>32029</v>
      </c>
      <c r="K22" s="114">
        <v>17075</v>
      </c>
      <c r="L22" s="423">
        <v>13004</v>
      </c>
      <c r="M22" s="424">
        <v>12998</v>
      </c>
    </row>
    <row r="23" spans="1:13" ht="11.1" customHeight="1" x14ac:dyDescent="0.2">
      <c r="A23" s="422" t="s">
        <v>388</v>
      </c>
      <c r="B23" s="115">
        <v>164053</v>
      </c>
      <c r="C23" s="114">
        <v>87822</v>
      </c>
      <c r="D23" s="114">
        <v>76231</v>
      </c>
      <c r="E23" s="114">
        <v>121518</v>
      </c>
      <c r="F23" s="114">
        <v>42152</v>
      </c>
      <c r="G23" s="114">
        <v>18031</v>
      </c>
      <c r="H23" s="114">
        <v>46901</v>
      </c>
      <c r="I23" s="115">
        <v>50175</v>
      </c>
      <c r="J23" s="114">
        <v>32745</v>
      </c>
      <c r="K23" s="114">
        <v>17430</v>
      </c>
      <c r="L23" s="423">
        <v>12468</v>
      </c>
      <c r="M23" s="424">
        <v>12774</v>
      </c>
    </row>
    <row r="24" spans="1:13" ht="11.1" customHeight="1" x14ac:dyDescent="0.2">
      <c r="A24" s="422" t="s">
        <v>389</v>
      </c>
      <c r="B24" s="115">
        <v>167114</v>
      </c>
      <c r="C24" s="114">
        <v>89396</v>
      </c>
      <c r="D24" s="114">
        <v>77718</v>
      </c>
      <c r="E24" s="114">
        <v>122675</v>
      </c>
      <c r="F24" s="114">
        <v>42836</v>
      </c>
      <c r="G24" s="114">
        <v>19705</v>
      </c>
      <c r="H24" s="114">
        <v>47735</v>
      </c>
      <c r="I24" s="115">
        <v>50385</v>
      </c>
      <c r="J24" s="114">
        <v>32483</v>
      </c>
      <c r="K24" s="114">
        <v>17902</v>
      </c>
      <c r="L24" s="423">
        <v>16489</v>
      </c>
      <c r="M24" s="424">
        <v>14025</v>
      </c>
    </row>
    <row r="25" spans="1:13" s="110" customFormat="1" ht="11.1" customHeight="1" x14ac:dyDescent="0.2">
      <c r="A25" s="422" t="s">
        <v>390</v>
      </c>
      <c r="B25" s="115">
        <v>164802</v>
      </c>
      <c r="C25" s="114">
        <v>87737</v>
      </c>
      <c r="D25" s="114">
        <v>77065</v>
      </c>
      <c r="E25" s="114">
        <v>120441</v>
      </c>
      <c r="F25" s="114">
        <v>42767</v>
      </c>
      <c r="G25" s="114">
        <v>18735</v>
      </c>
      <c r="H25" s="114">
        <v>47900</v>
      </c>
      <c r="I25" s="115">
        <v>50188</v>
      </c>
      <c r="J25" s="114">
        <v>32519</v>
      </c>
      <c r="K25" s="114">
        <v>17669</v>
      </c>
      <c r="L25" s="423">
        <v>9607</v>
      </c>
      <c r="M25" s="424">
        <v>11974</v>
      </c>
    </row>
    <row r="26" spans="1:13" ht="15" customHeight="1" x14ac:dyDescent="0.2">
      <c r="A26" s="422" t="s">
        <v>394</v>
      </c>
      <c r="B26" s="115">
        <v>164899</v>
      </c>
      <c r="C26" s="114">
        <v>88464</v>
      </c>
      <c r="D26" s="114">
        <v>76435</v>
      </c>
      <c r="E26" s="114">
        <v>120631</v>
      </c>
      <c r="F26" s="114">
        <v>42664</v>
      </c>
      <c r="G26" s="114">
        <v>18117</v>
      </c>
      <c r="H26" s="114">
        <v>48389</v>
      </c>
      <c r="I26" s="115">
        <v>49588</v>
      </c>
      <c r="J26" s="114">
        <v>32184</v>
      </c>
      <c r="K26" s="114">
        <v>17404</v>
      </c>
      <c r="L26" s="423">
        <v>13735</v>
      </c>
      <c r="M26" s="424">
        <v>13057</v>
      </c>
    </row>
    <row r="27" spans="1:13" ht="11.1" customHeight="1" x14ac:dyDescent="0.2">
      <c r="A27" s="422" t="s">
        <v>388</v>
      </c>
      <c r="B27" s="115">
        <v>165055</v>
      </c>
      <c r="C27" s="114">
        <v>88768</v>
      </c>
      <c r="D27" s="114">
        <v>76287</v>
      </c>
      <c r="E27" s="114">
        <v>120252</v>
      </c>
      <c r="F27" s="114">
        <v>43228</v>
      </c>
      <c r="G27" s="114">
        <v>17417</v>
      </c>
      <c r="H27" s="114">
        <v>49264</v>
      </c>
      <c r="I27" s="115">
        <v>51006</v>
      </c>
      <c r="J27" s="114">
        <v>33126</v>
      </c>
      <c r="K27" s="114">
        <v>17880</v>
      </c>
      <c r="L27" s="423">
        <v>11828</v>
      </c>
      <c r="M27" s="424">
        <v>10860</v>
      </c>
    </row>
    <row r="28" spans="1:13" ht="11.1" customHeight="1" x14ac:dyDescent="0.2">
      <c r="A28" s="422" t="s">
        <v>389</v>
      </c>
      <c r="B28" s="115">
        <v>168040</v>
      </c>
      <c r="C28" s="114">
        <v>90354</v>
      </c>
      <c r="D28" s="114">
        <v>77686</v>
      </c>
      <c r="E28" s="114">
        <v>123708</v>
      </c>
      <c r="F28" s="114">
        <v>43642</v>
      </c>
      <c r="G28" s="114">
        <v>19238</v>
      </c>
      <c r="H28" s="114">
        <v>50073</v>
      </c>
      <c r="I28" s="115">
        <v>50996</v>
      </c>
      <c r="J28" s="114">
        <v>32612</v>
      </c>
      <c r="K28" s="114">
        <v>18384</v>
      </c>
      <c r="L28" s="423">
        <v>16689</v>
      </c>
      <c r="M28" s="424">
        <v>14157</v>
      </c>
    </row>
    <row r="29" spans="1:13" s="110" customFormat="1" ht="11.1" customHeight="1" x14ac:dyDescent="0.2">
      <c r="A29" s="422" t="s">
        <v>390</v>
      </c>
      <c r="B29" s="115">
        <v>166645</v>
      </c>
      <c r="C29" s="114">
        <v>88989</v>
      </c>
      <c r="D29" s="114">
        <v>77656</v>
      </c>
      <c r="E29" s="114">
        <v>122389</v>
      </c>
      <c r="F29" s="114">
        <v>44150</v>
      </c>
      <c r="G29" s="114">
        <v>18511</v>
      </c>
      <c r="H29" s="114">
        <v>50268</v>
      </c>
      <c r="I29" s="115">
        <v>50846</v>
      </c>
      <c r="J29" s="114">
        <v>32511</v>
      </c>
      <c r="K29" s="114">
        <v>18335</v>
      </c>
      <c r="L29" s="423">
        <v>10586</v>
      </c>
      <c r="M29" s="424">
        <v>12396</v>
      </c>
    </row>
    <row r="30" spans="1:13" ht="15" customHeight="1" x14ac:dyDescent="0.2">
      <c r="A30" s="422" t="s">
        <v>395</v>
      </c>
      <c r="B30" s="115">
        <v>168036</v>
      </c>
      <c r="C30" s="114">
        <v>89873</v>
      </c>
      <c r="D30" s="114">
        <v>78163</v>
      </c>
      <c r="E30" s="114">
        <v>122853</v>
      </c>
      <c r="F30" s="114">
        <v>45103</v>
      </c>
      <c r="G30" s="114">
        <v>18140</v>
      </c>
      <c r="H30" s="114">
        <v>51136</v>
      </c>
      <c r="I30" s="115">
        <v>49632</v>
      </c>
      <c r="J30" s="114">
        <v>31573</v>
      </c>
      <c r="K30" s="114">
        <v>18059</v>
      </c>
      <c r="L30" s="423">
        <v>14380</v>
      </c>
      <c r="M30" s="424">
        <v>13116</v>
      </c>
    </row>
    <row r="31" spans="1:13" ht="11.1" customHeight="1" x14ac:dyDescent="0.2">
      <c r="A31" s="422" t="s">
        <v>388</v>
      </c>
      <c r="B31" s="115">
        <v>169115</v>
      </c>
      <c r="C31" s="114">
        <v>90705</v>
      </c>
      <c r="D31" s="114">
        <v>78410</v>
      </c>
      <c r="E31" s="114">
        <v>123061</v>
      </c>
      <c r="F31" s="114">
        <v>45999</v>
      </c>
      <c r="G31" s="114">
        <v>17650</v>
      </c>
      <c r="H31" s="114">
        <v>52067</v>
      </c>
      <c r="I31" s="115">
        <v>50558</v>
      </c>
      <c r="J31" s="114">
        <v>32020</v>
      </c>
      <c r="K31" s="114">
        <v>18538</v>
      </c>
      <c r="L31" s="423">
        <v>12481</v>
      </c>
      <c r="M31" s="424">
        <v>11402</v>
      </c>
    </row>
    <row r="32" spans="1:13" ht="11.1" customHeight="1" x14ac:dyDescent="0.2">
      <c r="A32" s="422" t="s">
        <v>389</v>
      </c>
      <c r="B32" s="115">
        <v>174471</v>
      </c>
      <c r="C32" s="114">
        <v>93640</v>
      </c>
      <c r="D32" s="114">
        <v>80831</v>
      </c>
      <c r="E32" s="114">
        <v>127204</v>
      </c>
      <c r="F32" s="114">
        <v>47245</v>
      </c>
      <c r="G32" s="114">
        <v>19435</v>
      </c>
      <c r="H32" s="114">
        <v>53343</v>
      </c>
      <c r="I32" s="115">
        <v>50908</v>
      </c>
      <c r="J32" s="114">
        <v>31666</v>
      </c>
      <c r="K32" s="114">
        <v>19242</v>
      </c>
      <c r="L32" s="423">
        <v>17811</v>
      </c>
      <c r="M32" s="424">
        <v>15057</v>
      </c>
    </row>
    <row r="33" spans="1:13" s="110" customFormat="1" ht="11.1" customHeight="1" x14ac:dyDescent="0.2">
      <c r="A33" s="422" t="s">
        <v>390</v>
      </c>
      <c r="B33" s="115">
        <v>173055</v>
      </c>
      <c r="C33" s="114">
        <v>92456</v>
      </c>
      <c r="D33" s="114">
        <v>80599</v>
      </c>
      <c r="E33" s="114">
        <v>125551</v>
      </c>
      <c r="F33" s="114">
        <v>47489</v>
      </c>
      <c r="G33" s="114">
        <v>18763</v>
      </c>
      <c r="H33" s="114">
        <v>53500</v>
      </c>
      <c r="I33" s="115">
        <v>50849</v>
      </c>
      <c r="J33" s="114">
        <v>31718</v>
      </c>
      <c r="K33" s="114">
        <v>19131</v>
      </c>
      <c r="L33" s="423">
        <v>11373</v>
      </c>
      <c r="M33" s="424">
        <v>12953</v>
      </c>
    </row>
    <row r="34" spans="1:13" ht="15" customHeight="1" x14ac:dyDescent="0.2">
      <c r="A34" s="422" t="s">
        <v>396</v>
      </c>
      <c r="B34" s="115">
        <v>174351</v>
      </c>
      <c r="C34" s="114">
        <v>93346</v>
      </c>
      <c r="D34" s="114">
        <v>81005</v>
      </c>
      <c r="E34" s="114">
        <v>126012</v>
      </c>
      <c r="F34" s="114">
        <v>48330</v>
      </c>
      <c r="G34" s="114">
        <v>18288</v>
      </c>
      <c r="H34" s="114">
        <v>54632</v>
      </c>
      <c r="I34" s="115">
        <v>50359</v>
      </c>
      <c r="J34" s="114">
        <v>31409</v>
      </c>
      <c r="K34" s="114">
        <v>18950</v>
      </c>
      <c r="L34" s="423">
        <v>15530</v>
      </c>
      <c r="M34" s="424">
        <v>14353</v>
      </c>
    </row>
    <row r="35" spans="1:13" ht="11.1" customHeight="1" x14ac:dyDescent="0.2">
      <c r="A35" s="422" t="s">
        <v>388</v>
      </c>
      <c r="B35" s="115">
        <v>176091</v>
      </c>
      <c r="C35" s="114">
        <v>94549</v>
      </c>
      <c r="D35" s="114">
        <v>81542</v>
      </c>
      <c r="E35" s="114">
        <v>127052</v>
      </c>
      <c r="F35" s="114">
        <v>49037</v>
      </c>
      <c r="G35" s="114">
        <v>17911</v>
      </c>
      <c r="H35" s="114">
        <v>55732</v>
      </c>
      <c r="I35" s="115">
        <v>51448</v>
      </c>
      <c r="J35" s="114">
        <v>32012</v>
      </c>
      <c r="K35" s="114">
        <v>19436</v>
      </c>
      <c r="L35" s="423">
        <v>12801</v>
      </c>
      <c r="M35" s="424">
        <v>11588</v>
      </c>
    </row>
    <row r="36" spans="1:13" ht="11.1" customHeight="1" x14ac:dyDescent="0.2">
      <c r="A36" s="422" t="s">
        <v>389</v>
      </c>
      <c r="B36" s="115">
        <v>180264</v>
      </c>
      <c r="C36" s="114">
        <v>96849</v>
      </c>
      <c r="D36" s="114">
        <v>83415</v>
      </c>
      <c r="E36" s="114">
        <v>130403</v>
      </c>
      <c r="F36" s="114">
        <v>49861</v>
      </c>
      <c r="G36" s="114">
        <v>19745</v>
      </c>
      <c r="H36" s="114">
        <v>56871</v>
      </c>
      <c r="I36" s="115">
        <v>51405</v>
      </c>
      <c r="J36" s="114">
        <v>31305</v>
      </c>
      <c r="K36" s="114">
        <v>20100</v>
      </c>
      <c r="L36" s="423">
        <v>18695</v>
      </c>
      <c r="M36" s="424">
        <v>15945</v>
      </c>
    </row>
    <row r="37" spans="1:13" s="110" customFormat="1" ht="11.1" customHeight="1" x14ac:dyDescent="0.2">
      <c r="A37" s="422" t="s">
        <v>390</v>
      </c>
      <c r="B37" s="115">
        <v>179105</v>
      </c>
      <c r="C37" s="114">
        <v>95864</v>
      </c>
      <c r="D37" s="114">
        <v>83241</v>
      </c>
      <c r="E37" s="114">
        <v>128920</v>
      </c>
      <c r="F37" s="114">
        <v>50185</v>
      </c>
      <c r="G37" s="114">
        <v>19162</v>
      </c>
      <c r="H37" s="114">
        <v>57302</v>
      </c>
      <c r="I37" s="115">
        <v>51259</v>
      </c>
      <c r="J37" s="114">
        <v>31271</v>
      </c>
      <c r="K37" s="114">
        <v>19988</v>
      </c>
      <c r="L37" s="423">
        <v>11810</v>
      </c>
      <c r="M37" s="424">
        <v>13184</v>
      </c>
    </row>
    <row r="38" spans="1:13" ht="15" customHeight="1" x14ac:dyDescent="0.2">
      <c r="A38" s="425" t="s">
        <v>397</v>
      </c>
      <c r="B38" s="115">
        <v>179782</v>
      </c>
      <c r="C38" s="114">
        <v>96439</v>
      </c>
      <c r="D38" s="114">
        <v>83343</v>
      </c>
      <c r="E38" s="114">
        <v>129096</v>
      </c>
      <c r="F38" s="114">
        <v>50686</v>
      </c>
      <c r="G38" s="114">
        <v>18648</v>
      </c>
      <c r="H38" s="114">
        <v>58059</v>
      </c>
      <c r="I38" s="115">
        <v>51065</v>
      </c>
      <c r="J38" s="114">
        <v>31081</v>
      </c>
      <c r="K38" s="114">
        <v>19984</v>
      </c>
      <c r="L38" s="423">
        <v>15416</v>
      </c>
      <c r="M38" s="424">
        <v>14984</v>
      </c>
    </row>
    <row r="39" spans="1:13" ht="11.1" customHeight="1" x14ac:dyDescent="0.2">
      <c r="A39" s="422" t="s">
        <v>388</v>
      </c>
      <c r="B39" s="115">
        <v>180622</v>
      </c>
      <c r="C39" s="114">
        <v>97085</v>
      </c>
      <c r="D39" s="114">
        <v>83537</v>
      </c>
      <c r="E39" s="114">
        <v>129266</v>
      </c>
      <c r="F39" s="114">
        <v>51356</v>
      </c>
      <c r="G39" s="114">
        <v>18142</v>
      </c>
      <c r="H39" s="114">
        <v>59255</v>
      </c>
      <c r="I39" s="115">
        <v>51826</v>
      </c>
      <c r="J39" s="114">
        <v>31498</v>
      </c>
      <c r="K39" s="114">
        <v>20328</v>
      </c>
      <c r="L39" s="423">
        <v>12607</v>
      </c>
      <c r="M39" s="424">
        <v>11893</v>
      </c>
    </row>
    <row r="40" spans="1:13" ht="11.1" customHeight="1" x14ac:dyDescent="0.2">
      <c r="A40" s="425" t="s">
        <v>389</v>
      </c>
      <c r="B40" s="115">
        <v>183801</v>
      </c>
      <c r="C40" s="114">
        <v>98798</v>
      </c>
      <c r="D40" s="114">
        <v>85003</v>
      </c>
      <c r="E40" s="114">
        <v>131686</v>
      </c>
      <c r="F40" s="114">
        <v>52115</v>
      </c>
      <c r="G40" s="114">
        <v>19967</v>
      </c>
      <c r="H40" s="114">
        <v>60151</v>
      </c>
      <c r="I40" s="115">
        <v>52141</v>
      </c>
      <c r="J40" s="114">
        <v>31104</v>
      </c>
      <c r="K40" s="114">
        <v>21037</v>
      </c>
      <c r="L40" s="423">
        <v>19965</v>
      </c>
      <c r="M40" s="424">
        <v>17169</v>
      </c>
    </row>
    <row r="41" spans="1:13" s="110" customFormat="1" ht="11.1" customHeight="1" x14ac:dyDescent="0.2">
      <c r="A41" s="422" t="s">
        <v>390</v>
      </c>
      <c r="B41" s="115">
        <v>182199</v>
      </c>
      <c r="C41" s="114">
        <v>97636</v>
      </c>
      <c r="D41" s="114">
        <v>84563</v>
      </c>
      <c r="E41" s="114">
        <v>129953</v>
      </c>
      <c r="F41" s="114">
        <v>52246</v>
      </c>
      <c r="G41" s="114">
        <v>19329</v>
      </c>
      <c r="H41" s="114">
        <v>60273</v>
      </c>
      <c r="I41" s="115">
        <v>51287</v>
      </c>
      <c r="J41" s="114">
        <v>30754</v>
      </c>
      <c r="K41" s="114">
        <v>20533</v>
      </c>
      <c r="L41" s="423">
        <v>12273</v>
      </c>
      <c r="M41" s="424">
        <v>13845</v>
      </c>
    </row>
    <row r="42" spans="1:13" ht="15" customHeight="1" x14ac:dyDescent="0.2">
      <c r="A42" s="422" t="s">
        <v>398</v>
      </c>
      <c r="B42" s="115">
        <v>182876</v>
      </c>
      <c r="C42" s="114">
        <v>98115</v>
      </c>
      <c r="D42" s="114">
        <v>84761</v>
      </c>
      <c r="E42" s="114">
        <v>130246</v>
      </c>
      <c r="F42" s="114">
        <v>52630</v>
      </c>
      <c r="G42" s="114">
        <v>18890</v>
      </c>
      <c r="H42" s="114">
        <v>61118</v>
      </c>
      <c r="I42" s="115">
        <v>51110</v>
      </c>
      <c r="J42" s="114">
        <v>30506</v>
      </c>
      <c r="K42" s="114">
        <v>20604</v>
      </c>
      <c r="L42" s="423">
        <v>16767</v>
      </c>
      <c r="M42" s="424">
        <v>16070</v>
      </c>
    </row>
    <row r="43" spans="1:13" ht="11.1" customHeight="1" x14ac:dyDescent="0.2">
      <c r="A43" s="422" t="s">
        <v>388</v>
      </c>
      <c r="B43" s="115">
        <v>183757</v>
      </c>
      <c r="C43" s="114">
        <v>98861</v>
      </c>
      <c r="D43" s="114">
        <v>84896</v>
      </c>
      <c r="E43" s="114">
        <v>130423</v>
      </c>
      <c r="F43" s="114">
        <v>53334</v>
      </c>
      <c r="G43" s="114">
        <v>18433</v>
      </c>
      <c r="H43" s="114">
        <v>62166</v>
      </c>
      <c r="I43" s="115">
        <v>52306</v>
      </c>
      <c r="J43" s="114">
        <v>31189</v>
      </c>
      <c r="K43" s="114">
        <v>21117</v>
      </c>
      <c r="L43" s="423">
        <v>14855</v>
      </c>
      <c r="M43" s="424">
        <v>14385</v>
      </c>
    </row>
    <row r="44" spans="1:13" ht="11.1" customHeight="1" x14ac:dyDescent="0.2">
      <c r="A44" s="422" t="s">
        <v>389</v>
      </c>
      <c r="B44" s="115">
        <v>187302</v>
      </c>
      <c r="C44" s="114">
        <v>100903</v>
      </c>
      <c r="D44" s="114">
        <v>86399</v>
      </c>
      <c r="E44" s="114">
        <v>133385</v>
      </c>
      <c r="F44" s="114">
        <v>53917</v>
      </c>
      <c r="G44" s="114">
        <v>20353</v>
      </c>
      <c r="H44" s="114">
        <v>63037</v>
      </c>
      <c r="I44" s="115">
        <v>52153</v>
      </c>
      <c r="J44" s="114">
        <v>30363</v>
      </c>
      <c r="K44" s="114">
        <v>21790</v>
      </c>
      <c r="L44" s="423">
        <v>19992</v>
      </c>
      <c r="M44" s="424">
        <v>17058</v>
      </c>
    </row>
    <row r="45" spans="1:13" s="110" customFormat="1" ht="11.1" customHeight="1" x14ac:dyDescent="0.2">
      <c r="A45" s="422" t="s">
        <v>390</v>
      </c>
      <c r="B45" s="115">
        <v>186135</v>
      </c>
      <c r="C45" s="114">
        <v>99988</v>
      </c>
      <c r="D45" s="114">
        <v>86147</v>
      </c>
      <c r="E45" s="114">
        <v>132040</v>
      </c>
      <c r="F45" s="114">
        <v>54095</v>
      </c>
      <c r="G45" s="114">
        <v>19749</v>
      </c>
      <c r="H45" s="114">
        <v>63295</v>
      </c>
      <c r="I45" s="115">
        <v>51745</v>
      </c>
      <c r="J45" s="114">
        <v>30059</v>
      </c>
      <c r="K45" s="114">
        <v>21686</v>
      </c>
      <c r="L45" s="423">
        <v>12604</v>
      </c>
      <c r="M45" s="424">
        <v>14045</v>
      </c>
    </row>
    <row r="46" spans="1:13" ht="15" customHeight="1" x14ac:dyDescent="0.2">
      <c r="A46" s="422" t="s">
        <v>399</v>
      </c>
      <c r="B46" s="115">
        <v>185951</v>
      </c>
      <c r="C46" s="114">
        <v>99830</v>
      </c>
      <c r="D46" s="114">
        <v>86121</v>
      </c>
      <c r="E46" s="114">
        <v>131563</v>
      </c>
      <c r="F46" s="114">
        <v>54388</v>
      </c>
      <c r="G46" s="114">
        <v>19095</v>
      </c>
      <c r="H46" s="114">
        <v>63904</v>
      </c>
      <c r="I46" s="115">
        <v>51165</v>
      </c>
      <c r="J46" s="114">
        <v>29862</v>
      </c>
      <c r="K46" s="114">
        <v>21303</v>
      </c>
      <c r="L46" s="423">
        <v>17414</v>
      </c>
      <c r="M46" s="424">
        <v>17495</v>
      </c>
    </row>
    <row r="47" spans="1:13" ht="11.1" customHeight="1" x14ac:dyDescent="0.2">
      <c r="A47" s="422" t="s">
        <v>388</v>
      </c>
      <c r="B47" s="115">
        <v>185720</v>
      </c>
      <c r="C47" s="114">
        <v>99691</v>
      </c>
      <c r="D47" s="114">
        <v>86029</v>
      </c>
      <c r="E47" s="114">
        <v>130793</v>
      </c>
      <c r="F47" s="114">
        <v>54927</v>
      </c>
      <c r="G47" s="114">
        <v>18296</v>
      </c>
      <c r="H47" s="114">
        <v>64500</v>
      </c>
      <c r="I47" s="115">
        <v>52155</v>
      </c>
      <c r="J47" s="114">
        <v>30333</v>
      </c>
      <c r="K47" s="114">
        <v>21822</v>
      </c>
      <c r="L47" s="423">
        <v>14180</v>
      </c>
      <c r="M47" s="424">
        <v>14309</v>
      </c>
    </row>
    <row r="48" spans="1:13" ht="11.1" customHeight="1" x14ac:dyDescent="0.2">
      <c r="A48" s="422" t="s">
        <v>389</v>
      </c>
      <c r="B48" s="115">
        <v>189315</v>
      </c>
      <c r="C48" s="114">
        <v>101806</v>
      </c>
      <c r="D48" s="114">
        <v>87509</v>
      </c>
      <c r="E48" s="114">
        <v>133623</v>
      </c>
      <c r="F48" s="114">
        <v>55692</v>
      </c>
      <c r="G48" s="114">
        <v>20398</v>
      </c>
      <c r="H48" s="114">
        <v>65337</v>
      </c>
      <c r="I48" s="115">
        <v>51880</v>
      </c>
      <c r="J48" s="114">
        <v>29491</v>
      </c>
      <c r="K48" s="114">
        <v>22389</v>
      </c>
      <c r="L48" s="423">
        <v>19239</v>
      </c>
      <c r="M48" s="424">
        <v>16222</v>
      </c>
    </row>
    <row r="49" spans="1:17" s="110" customFormat="1" ht="11.1" customHeight="1" x14ac:dyDescent="0.2">
      <c r="A49" s="422" t="s">
        <v>390</v>
      </c>
      <c r="B49" s="115">
        <v>187702</v>
      </c>
      <c r="C49" s="114">
        <v>100527</v>
      </c>
      <c r="D49" s="114">
        <v>87175</v>
      </c>
      <c r="E49" s="114">
        <v>131908</v>
      </c>
      <c r="F49" s="114">
        <v>55794</v>
      </c>
      <c r="G49" s="114">
        <v>19703</v>
      </c>
      <c r="H49" s="114">
        <v>65375</v>
      </c>
      <c r="I49" s="115">
        <v>51444</v>
      </c>
      <c r="J49" s="114">
        <v>29191</v>
      </c>
      <c r="K49" s="114">
        <v>22253</v>
      </c>
      <c r="L49" s="423">
        <v>12168</v>
      </c>
      <c r="M49" s="424">
        <v>14016</v>
      </c>
    </row>
    <row r="50" spans="1:17" ht="15" customHeight="1" x14ac:dyDescent="0.2">
      <c r="A50" s="422" t="s">
        <v>400</v>
      </c>
      <c r="B50" s="143">
        <v>187869</v>
      </c>
      <c r="C50" s="144">
        <v>100677</v>
      </c>
      <c r="D50" s="144">
        <v>87192</v>
      </c>
      <c r="E50" s="144">
        <v>131952</v>
      </c>
      <c r="F50" s="144">
        <v>55917</v>
      </c>
      <c r="G50" s="144">
        <v>19176</v>
      </c>
      <c r="H50" s="144">
        <v>65752</v>
      </c>
      <c r="I50" s="143">
        <v>49441</v>
      </c>
      <c r="J50" s="144">
        <v>28025</v>
      </c>
      <c r="K50" s="144">
        <v>21416</v>
      </c>
      <c r="L50" s="426">
        <v>16347</v>
      </c>
      <c r="M50" s="427">
        <v>16224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1.0314545229657275</v>
      </c>
      <c r="C6" s="480">
        <f>'Tabelle 3.3'!J11</f>
        <v>-3.369490862894557</v>
      </c>
      <c r="D6" s="481">
        <f t="shared" ref="D6:E9" si="0">IF(OR(AND(B6&gt;=-50,B6&lt;=50),ISNUMBER(B6)=FALSE),B6,"")</f>
        <v>1.0314545229657275</v>
      </c>
      <c r="E6" s="481">
        <f t="shared" si="0"/>
        <v>-3.369490862894557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1.0314545229657275</v>
      </c>
      <c r="C14" s="480">
        <f>'Tabelle 3.3'!J11</f>
        <v>-3.369490862894557</v>
      </c>
      <c r="D14" s="481">
        <f>IF(OR(AND(B14&gt;=-50,B14&lt;=50),ISNUMBER(B14)=FALSE),B14,"")</f>
        <v>1.0314545229657275</v>
      </c>
      <c r="E14" s="481">
        <f>IF(OR(AND(C14&gt;=-50,C14&lt;=50),ISNUMBER(C14)=FALSE),C14,"")</f>
        <v>-3.369490862894557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0.93008338678640157</v>
      </c>
      <c r="C15" s="480">
        <f>'Tabelle 3.3'!J12</f>
        <v>7.8661087866108783</v>
      </c>
      <c r="D15" s="481">
        <f t="shared" ref="D15:E45" si="3">IF(OR(AND(B15&gt;=-50,B15&lt;=50),ISNUMBER(B15)=FALSE),B15,"")</f>
        <v>0.93008338678640157</v>
      </c>
      <c r="E15" s="481">
        <f t="shared" si="3"/>
        <v>7.8661087866108783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-3.8996372430471582</v>
      </c>
      <c r="C16" s="480">
        <f>'Tabelle 3.3'!J13</f>
        <v>-3.5714285714285716</v>
      </c>
      <c r="D16" s="481">
        <f t="shared" si="3"/>
        <v>-3.8996372430471582</v>
      </c>
      <c r="E16" s="481">
        <f t="shared" si="3"/>
        <v>-3.5714285714285716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-0.4337033905239901</v>
      </c>
      <c r="C17" s="480">
        <f>'Tabelle 3.3'!J14</f>
        <v>-7.3185362927414515</v>
      </c>
      <c r="D17" s="481">
        <f t="shared" si="3"/>
        <v>-0.4337033905239901</v>
      </c>
      <c r="E17" s="481">
        <f t="shared" si="3"/>
        <v>-7.3185362927414515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0.61547201969510468</v>
      </c>
      <c r="C18" s="480">
        <f>'Tabelle 3.3'!J15</f>
        <v>-0.77586206896551724</v>
      </c>
      <c r="D18" s="481">
        <f t="shared" si="3"/>
        <v>0.61547201969510468</v>
      </c>
      <c r="E18" s="481">
        <f t="shared" si="3"/>
        <v>-0.77586206896551724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-0.20939972080037228</v>
      </c>
      <c r="C19" s="480">
        <f>'Tabelle 3.3'!J16</f>
        <v>-9.3023255813953494</v>
      </c>
      <c r="D19" s="481">
        <f t="shared" si="3"/>
        <v>-0.20939972080037228</v>
      </c>
      <c r="E19" s="481">
        <f t="shared" si="3"/>
        <v>-9.3023255813953494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-2.110462505612932</v>
      </c>
      <c r="C20" s="480">
        <f>'Tabelle 3.3'!J17</f>
        <v>-15.37037037037037</v>
      </c>
      <c r="D20" s="481">
        <f t="shared" si="3"/>
        <v>-2.110462505612932</v>
      </c>
      <c r="E20" s="481">
        <f t="shared" si="3"/>
        <v>-15.37037037037037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2.4353350476478597</v>
      </c>
      <c r="C21" s="480">
        <f>'Tabelle 3.3'!J18</f>
        <v>-1.2630662020905923</v>
      </c>
      <c r="D21" s="481">
        <f t="shared" si="3"/>
        <v>2.4353350476478597</v>
      </c>
      <c r="E21" s="481">
        <f t="shared" si="3"/>
        <v>-1.2630662020905923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-0.67540014272606785</v>
      </c>
      <c r="C22" s="480">
        <f>'Tabelle 3.3'!J19</f>
        <v>-0.65956367326230336</v>
      </c>
      <c r="D22" s="481">
        <f t="shared" si="3"/>
        <v>-0.67540014272606785</v>
      </c>
      <c r="E22" s="481">
        <f t="shared" si="3"/>
        <v>-0.65956367326230336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7.5104759858171271</v>
      </c>
      <c r="C23" s="480">
        <f>'Tabelle 3.3'!J20</f>
        <v>-0.99724896836313615</v>
      </c>
      <c r="D23" s="481">
        <f t="shared" si="3"/>
        <v>7.5104759858171271</v>
      </c>
      <c r="E23" s="481">
        <f t="shared" si="3"/>
        <v>-0.99724896836313615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-3.2372093023255815</v>
      </c>
      <c r="C24" s="480">
        <f>'Tabelle 3.3'!J21</f>
        <v>-14.310255969764645</v>
      </c>
      <c r="D24" s="481">
        <f t="shared" si="3"/>
        <v>-3.2372093023255815</v>
      </c>
      <c r="E24" s="481">
        <f t="shared" si="3"/>
        <v>-14.310255969764645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-2.3966446974236071</v>
      </c>
      <c r="C25" s="480">
        <f>'Tabelle 3.3'!J22</f>
        <v>-5.5404178019981831</v>
      </c>
      <c r="D25" s="481">
        <f t="shared" si="3"/>
        <v>-2.3966446974236071</v>
      </c>
      <c r="E25" s="481">
        <f t="shared" si="3"/>
        <v>-5.5404178019981831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6.303724928366762</v>
      </c>
      <c r="C26" s="480">
        <f>'Tabelle 3.3'!J23</f>
        <v>4.4117647058823533</v>
      </c>
      <c r="D26" s="481">
        <f t="shared" si="3"/>
        <v>6.303724928366762</v>
      </c>
      <c r="E26" s="481">
        <f t="shared" si="3"/>
        <v>4.4117647058823533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2.6308957161401989</v>
      </c>
      <c r="C27" s="480">
        <f>'Tabelle 3.3'!J24</f>
        <v>0.48575844557297415</v>
      </c>
      <c r="D27" s="481">
        <f t="shared" si="3"/>
        <v>2.6308957161401989</v>
      </c>
      <c r="E27" s="481">
        <f t="shared" si="3"/>
        <v>0.48575844557297415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3.8918597742127155</v>
      </c>
      <c r="C28" s="480">
        <f>'Tabelle 3.3'!J25</f>
        <v>1.3199142055766375</v>
      </c>
      <c r="D28" s="481">
        <f t="shared" si="3"/>
        <v>3.8918597742127155</v>
      </c>
      <c r="E28" s="481">
        <f t="shared" si="3"/>
        <v>1.3199142055766375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-12.146566647432198</v>
      </c>
      <c r="C29" s="480">
        <f>'Tabelle 3.3'!J26</f>
        <v>-6.7340067340067344</v>
      </c>
      <c r="D29" s="481">
        <f t="shared" si="3"/>
        <v>-12.146566647432198</v>
      </c>
      <c r="E29" s="481">
        <f t="shared" si="3"/>
        <v>-6.7340067340067344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5.8107242042298655</v>
      </c>
      <c r="C30" s="480">
        <f>'Tabelle 3.3'!J27</f>
        <v>1.2956419316843346</v>
      </c>
      <c r="D30" s="481">
        <f t="shared" si="3"/>
        <v>5.8107242042298655</v>
      </c>
      <c r="E30" s="481">
        <f t="shared" si="3"/>
        <v>1.2956419316843346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4.1301416048550239</v>
      </c>
      <c r="C31" s="480">
        <f>'Tabelle 3.3'!J28</f>
        <v>-3.3057851239669422</v>
      </c>
      <c r="D31" s="481">
        <f t="shared" si="3"/>
        <v>4.1301416048550239</v>
      </c>
      <c r="E31" s="481">
        <f t="shared" si="3"/>
        <v>-3.3057851239669422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2.1827598964113948</v>
      </c>
      <c r="C32" s="480">
        <f>'Tabelle 3.3'!J29</f>
        <v>-0.97674418604651159</v>
      </c>
      <c r="D32" s="481">
        <f t="shared" si="3"/>
        <v>2.1827598964113948</v>
      </c>
      <c r="E32" s="481">
        <f t="shared" si="3"/>
        <v>-0.97674418604651159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2.1613629963390593</v>
      </c>
      <c r="C33" s="480">
        <f>'Tabelle 3.3'!J30</f>
        <v>4.0702656383890314</v>
      </c>
      <c r="D33" s="481">
        <f t="shared" si="3"/>
        <v>2.1613629963390593</v>
      </c>
      <c r="E33" s="481">
        <f t="shared" si="3"/>
        <v>4.0702656383890314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-0.67859346082665017</v>
      </c>
      <c r="C34" s="480">
        <f>'Tabelle 3.3'!J31</f>
        <v>-10.832025117739404</v>
      </c>
      <c r="D34" s="481">
        <f t="shared" si="3"/>
        <v>-0.67859346082665017</v>
      </c>
      <c r="E34" s="481">
        <f t="shared" si="3"/>
        <v>-10.832025117739404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75</v>
      </c>
      <c r="D35" s="481">
        <f t="shared" si="3"/>
        <v>0</v>
      </c>
      <c r="E35" s="481" t="str">
        <f t="shared" si="3"/>
        <v/>
      </c>
      <c r="F35" s="476" t="str">
        <f t="shared" si="4"/>
        <v/>
      </c>
      <c r="G35" s="476" t="str">
        <f t="shared" si="4"/>
        <v>&gt; 50</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0.93008338678640157</v>
      </c>
      <c r="C37" s="480">
        <f>'Tabelle 3.3'!J34</f>
        <v>7.8661087866108783</v>
      </c>
      <c r="D37" s="481">
        <f t="shared" si="3"/>
        <v>0.93008338678640157</v>
      </c>
      <c r="E37" s="481">
        <f t="shared" si="3"/>
        <v>7.8661087866108783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6.3920588069410242E-2</v>
      </c>
      <c r="C38" s="480">
        <f>'Tabelle 3.3'!J35</f>
        <v>-4.794287657259436</v>
      </c>
      <c r="D38" s="481">
        <f t="shared" si="3"/>
        <v>6.3920588069410242E-2</v>
      </c>
      <c r="E38" s="481">
        <f t="shared" si="3"/>
        <v>-4.794287657259436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1.4308634547446044</v>
      </c>
      <c r="C39" s="480">
        <f>'Tabelle 3.3'!J36</f>
        <v>-3.4910625170129754</v>
      </c>
      <c r="D39" s="481">
        <f t="shared" si="3"/>
        <v>1.4308634547446044</v>
      </c>
      <c r="E39" s="481">
        <f t="shared" si="3"/>
        <v>-3.4910625170129754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1.4308634547446044</v>
      </c>
      <c r="C45" s="480">
        <f>'Tabelle 3.3'!J36</f>
        <v>-3.4910625170129754</v>
      </c>
      <c r="D45" s="481">
        <f t="shared" si="3"/>
        <v>1.4308634547446044</v>
      </c>
      <c r="E45" s="481">
        <f t="shared" si="3"/>
        <v>-3.4910625170129754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164899</v>
      </c>
      <c r="C51" s="487">
        <v>32184</v>
      </c>
      <c r="D51" s="487">
        <v>17404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165055</v>
      </c>
      <c r="C52" s="487">
        <v>33126</v>
      </c>
      <c r="D52" s="487">
        <v>17880</v>
      </c>
      <c r="E52" s="488">
        <f t="shared" ref="E52:G70" si="11">IF($A$51=37802,IF(COUNTBLANK(B$51:B$70)&gt;0,#N/A,B52/B$51*100),IF(COUNTBLANK(B$51:B$75)&gt;0,#N/A,B52/B$51*100))</f>
        <v>100.09460336327085</v>
      </c>
      <c r="F52" s="488">
        <f t="shared" si="11"/>
        <v>102.92692020879942</v>
      </c>
      <c r="G52" s="488">
        <f t="shared" si="11"/>
        <v>102.73500344748334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168040</v>
      </c>
      <c r="C53" s="487">
        <v>32612</v>
      </c>
      <c r="D53" s="487">
        <v>18384</v>
      </c>
      <c r="E53" s="488">
        <f t="shared" si="11"/>
        <v>101.90480233354964</v>
      </c>
      <c r="F53" s="488">
        <f t="shared" si="11"/>
        <v>101.32985334327616</v>
      </c>
      <c r="G53" s="488">
        <f t="shared" si="11"/>
        <v>105.63088945070098</v>
      </c>
      <c r="H53" s="489">
        <f>IF(ISERROR(L53)=TRUE,IF(MONTH(A53)=MONTH(MAX(A$51:A$75)),A53,""),"")</f>
        <v>41883</v>
      </c>
      <c r="I53" s="488">
        <f t="shared" si="12"/>
        <v>101.90480233354964</v>
      </c>
      <c r="J53" s="488">
        <f t="shared" si="10"/>
        <v>101.32985334327616</v>
      </c>
      <c r="K53" s="488">
        <f t="shared" si="10"/>
        <v>105.63088945070098</v>
      </c>
      <c r="L53" s="488" t="e">
        <f t="shared" si="13"/>
        <v>#N/A</v>
      </c>
    </row>
    <row r="54" spans="1:14" ht="15" customHeight="1" x14ac:dyDescent="0.2">
      <c r="A54" s="490" t="s">
        <v>463</v>
      </c>
      <c r="B54" s="487">
        <v>166645</v>
      </c>
      <c r="C54" s="487">
        <v>32511</v>
      </c>
      <c r="D54" s="487">
        <v>18335</v>
      </c>
      <c r="E54" s="488">
        <f t="shared" si="11"/>
        <v>101.05882995045452</v>
      </c>
      <c r="F54" s="488">
        <f t="shared" si="11"/>
        <v>101.01603281133482</v>
      </c>
      <c r="G54" s="488">
        <f t="shared" si="11"/>
        <v>105.34934497816595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168036</v>
      </c>
      <c r="C55" s="487">
        <v>31573</v>
      </c>
      <c r="D55" s="487">
        <v>18059</v>
      </c>
      <c r="E55" s="488">
        <f t="shared" si="11"/>
        <v>101.90237660628627</v>
      </c>
      <c r="F55" s="488">
        <f t="shared" si="11"/>
        <v>98.101541138453882</v>
      </c>
      <c r="G55" s="488">
        <f t="shared" si="11"/>
        <v>103.76350264307055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169115</v>
      </c>
      <c r="C56" s="487">
        <v>32020</v>
      </c>
      <c r="D56" s="487">
        <v>18538</v>
      </c>
      <c r="E56" s="488">
        <f t="shared" si="11"/>
        <v>102.55671653557631</v>
      </c>
      <c r="F56" s="488">
        <f t="shared" si="11"/>
        <v>99.490430027342782</v>
      </c>
      <c r="G56" s="488">
        <f t="shared" si="11"/>
        <v>106.51574350723972</v>
      </c>
      <c r="H56" s="489" t="str">
        <f t="shared" si="14"/>
        <v/>
      </c>
      <c r="I56" s="488" t="str">
        <f t="shared" si="12"/>
        <v/>
      </c>
      <c r="J56" s="488" t="str">
        <f t="shared" si="10"/>
        <v/>
      </c>
      <c r="K56" s="488" t="str">
        <f t="shared" si="10"/>
        <v/>
      </c>
      <c r="L56" s="488" t="e">
        <f t="shared" si="13"/>
        <v>#N/A</v>
      </c>
    </row>
    <row r="57" spans="1:14" ht="15" customHeight="1" x14ac:dyDescent="0.2">
      <c r="A57" s="490">
        <v>42248</v>
      </c>
      <c r="B57" s="487">
        <v>174471</v>
      </c>
      <c r="C57" s="487">
        <v>31666</v>
      </c>
      <c r="D57" s="487">
        <v>19242</v>
      </c>
      <c r="E57" s="488">
        <f t="shared" si="11"/>
        <v>105.80476534120886</v>
      </c>
      <c r="F57" s="488">
        <f t="shared" si="11"/>
        <v>98.390504598558294</v>
      </c>
      <c r="G57" s="488">
        <f t="shared" si="11"/>
        <v>110.56079062284532</v>
      </c>
      <c r="H57" s="489">
        <f t="shared" si="14"/>
        <v>42248</v>
      </c>
      <c r="I57" s="488">
        <f t="shared" si="12"/>
        <v>105.80476534120886</v>
      </c>
      <c r="J57" s="488">
        <f t="shared" si="10"/>
        <v>98.390504598558294</v>
      </c>
      <c r="K57" s="488">
        <f t="shared" si="10"/>
        <v>110.56079062284532</v>
      </c>
      <c r="L57" s="488" t="e">
        <f t="shared" si="13"/>
        <v>#N/A</v>
      </c>
    </row>
    <row r="58" spans="1:14" ht="15" customHeight="1" x14ac:dyDescent="0.2">
      <c r="A58" s="490" t="s">
        <v>466</v>
      </c>
      <c r="B58" s="487">
        <v>173055</v>
      </c>
      <c r="C58" s="487">
        <v>31718</v>
      </c>
      <c r="D58" s="487">
        <v>19131</v>
      </c>
      <c r="E58" s="488">
        <f t="shared" si="11"/>
        <v>104.94605788998115</v>
      </c>
      <c r="F58" s="488">
        <f t="shared" si="11"/>
        <v>98.552075565498384</v>
      </c>
      <c r="G58" s="488">
        <f t="shared" si="11"/>
        <v>109.92300620547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174351</v>
      </c>
      <c r="C59" s="487">
        <v>31409</v>
      </c>
      <c r="D59" s="487">
        <v>18950</v>
      </c>
      <c r="E59" s="488">
        <f t="shared" si="11"/>
        <v>105.7319935233082</v>
      </c>
      <c r="F59" s="488">
        <f t="shared" si="11"/>
        <v>97.591971165796664</v>
      </c>
      <c r="G59" s="488">
        <f t="shared" si="11"/>
        <v>108.88301539875891</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176091</v>
      </c>
      <c r="C60" s="487">
        <v>32012</v>
      </c>
      <c r="D60" s="487">
        <v>19436</v>
      </c>
      <c r="E60" s="488">
        <f t="shared" si="11"/>
        <v>106.78718488286769</v>
      </c>
      <c r="F60" s="488">
        <f t="shared" si="11"/>
        <v>99.465572955505849</v>
      </c>
      <c r="G60" s="488">
        <f t="shared" si="11"/>
        <v>111.67547690186164</v>
      </c>
      <c r="H60" s="489" t="str">
        <f t="shared" si="14"/>
        <v/>
      </c>
      <c r="I60" s="488" t="str">
        <f t="shared" si="12"/>
        <v/>
      </c>
      <c r="J60" s="488" t="str">
        <f t="shared" si="10"/>
        <v/>
      </c>
      <c r="K60" s="488" t="str">
        <f t="shared" si="10"/>
        <v/>
      </c>
      <c r="L60" s="488" t="e">
        <f t="shared" si="13"/>
        <v>#N/A</v>
      </c>
    </row>
    <row r="61" spans="1:14" ht="15" customHeight="1" x14ac:dyDescent="0.2">
      <c r="A61" s="490">
        <v>42614</v>
      </c>
      <c r="B61" s="487">
        <v>180264</v>
      </c>
      <c r="C61" s="487">
        <v>31305</v>
      </c>
      <c r="D61" s="487">
        <v>20100</v>
      </c>
      <c r="E61" s="488">
        <f t="shared" si="11"/>
        <v>109.31782485036294</v>
      </c>
      <c r="F61" s="488">
        <f t="shared" si="11"/>
        <v>97.26882923191647</v>
      </c>
      <c r="G61" s="488">
        <f t="shared" si="11"/>
        <v>115.49069179498966</v>
      </c>
      <c r="H61" s="489">
        <f t="shared" si="14"/>
        <v>42614</v>
      </c>
      <c r="I61" s="488">
        <f t="shared" si="12"/>
        <v>109.31782485036294</v>
      </c>
      <c r="J61" s="488">
        <f t="shared" si="10"/>
        <v>97.26882923191647</v>
      </c>
      <c r="K61" s="488">
        <f t="shared" si="10"/>
        <v>115.49069179498966</v>
      </c>
      <c r="L61" s="488" t="e">
        <f t="shared" si="13"/>
        <v>#N/A</v>
      </c>
    </row>
    <row r="62" spans="1:14" ht="15" customHeight="1" x14ac:dyDescent="0.2">
      <c r="A62" s="490" t="s">
        <v>469</v>
      </c>
      <c r="B62" s="487">
        <v>179105</v>
      </c>
      <c r="C62" s="487">
        <v>31271</v>
      </c>
      <c r="D62" s="487">
        <v>19988</v>
      </c>
      <c r="E62" s="488">
        <f t="shared" si="11"/>
        <v>108.61497037580578</v>
      </c>
      <c r="F62" s="488">
        <f t="shared" si="11"/>
        <v>97.163186676609499</v>
      </c>
      <c r="G62" s="488">
        <f t="shared" si="11"/>
        <v>114.84716157205239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179782</v>
      </c>
      <c r="C63" s="487">
        <v>31081</v>
      </c>
      <c r="D63" s="487">
        <v>19984</v>
      </c>
      <c r="E63" s="488">
        <f t="shared" si="11"/>
        <v>109.02552471512865</v>
      </c>
      <c r="F63" s="488">
        <f t="shared" si="11"/>
        <v>96.572831220482229</v>
      </c>
      <c r="G63" s="488">
        <f t="shared" si="11"/>
        <v>114.82417834980465</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180622</v>
      </c>
      <c r="C64" s="487">
        <v>31498</v>
      </c>
      <c r="D64" s="487">
        <v>20328</v>
      </c>
      <c r="E64" s="488">
        <f t="shared" si="11"/>
        <v>109.53492744043322</v>
      </c>
      <c r="F64" s="488">
        <f t="shared" si="11"/>
        <v>97.868506089982603</v>
      </c>
      <c r="G64" s="488">
        <f t="shared" si="11"/>
        <v>116.80073546311193</v>
      </c>
      <c r="H64" s="489" t="str">
        <f t="shared" si="14"/>
        <v/>
      </c>
      <c r="I64" s="488" t="str">
        <f t="shared" si="12"/>
        <v/>
      </c>
      <c r="J64" s="488" t="str">
        <f t="shared" si="10"/>
        <v/>
      </c>
      <c r="K64" s="488" t="str">
        <f t="shared" si="10"/>
        <v/>
      </c>
      <c r="L64" s="488" t="e">
        <f t="shared" si="13"/>
        <v>#N/A</v>
      </c>
    </row>
    <row r="65" spans="1:12" ht="15" customHeight="1" x14ac:dyDescent="0.2">
      <c r="A65" s="490">
        <v>42979</v>
      </c>
      <c r="B65" s="487">
        <v>183801</v>
      </c>
      <c r="C65" s="487">
        <v>31104</v>
      </c>
      <c r="D65" s="487">
        <v>21037</v>
      </c>
      <c r="E65" s="488">
        <f t="shared" si="11"/>
        <v>111.46277418298473</v>
      </c>
      <c r="F65" s="488">
        <f t="shared" si="11"/>
        <v>96.644295302013433</v>
      </c>
      <c r="G65" s="488">
        <f t="shared" si="11"/>
        <v>120.87451160652722</v>
      </c>
      <c r="H65" s="489">
        <f t="shared" si="14"/>
        <v>42979</v>
      </c>
      <c r="I65" s="488">
        <f t="shared" si="12"/>
        <v>111.46277418298473</v>
      </c>
      <c r="J65" s="488">
        <f t="shared" si="10"/>
        <v>96.644295302013433</v>
      </c>
      <c r="K65" s="488">
        <f t="shared" si="10"/>
        <v>120.87451160652722</v>
      </c>
      <c r="L65" s="488" t="e">
        <f t="shared" si="13"/>
        <v>#N/A</v>
      </c>
    </row>
    <row r="66" spans="1:12" ht="15" customHeight="1" x14ac:dyDescent="0.2">
      <c r="A66" s="490" t="s">
        <v>472</v>
      </c>
      <c r="B66" s="487">
        <v>182199</v>
      </c>
      <c r="C66" s="487">
        <v>30754</v>
      </c>
      <c r="D66" s="487">
        <v>20533</v>
      </c>
      <c r="E66" s="488">
        <f t="shared" si="11"/>
        <v>110.49127041401101</v>
      </c>
      <c r="F66" s="488">
        <f t="shared" si="11"/>
        <v>95.556798409147405</v>
      </c>
      <c r="G66" s="488">
        <f t="shared" si="11"/>
        <v>117.97862560330958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182876</v>
      </c>
      <c r="C67" s="487">
        <v>30506</v>
      </c>
      <c r="D67" s="487">
        <v>20604</v>
      </c>
      <c r="E67" s="488">
        <f t="shared" si="11"/>
        <v>110.90182475333386</v>
      </c>
      <c r="F67" s="488">
        <f t="shared" si="11"/>
        <v>94.786229182202348</v>
      </c>
      <c r="G67" s="488">
        <f t="shared" si="11"/>
        <v>118.38657779820731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183757</v>
      </c>
      <c r="C68" s="487">
        <v>31189</v>
      </c>
      <c r="D68" s="487">
        <v>21117</v>
      </c>
      <c r="E68" s="488">
        <f t="shared" si="11"/>
        <v>111.43609118308784</v>
      </c>
      <c r="F68" s="488">
        <f t="shared" si="11"/>
        <v>96.908401690280883</v>
      </c>
      <c r="G68" s="488">
        <f t="shared" si="11"/>
        <v>121.33417605148242</v>
      </c>
      <c r="H68" s="489" t="str">
        <f t="shared" si="14"/>
        <v/>
      </c>
      <c r="I68" s="488" t="str">
        <f t="shared" si="12"/>
        <v/>
      </c>
      <c r="J68" s="488" t="str">
        <f t="shared" si="12"/>
        <v/>
      </c>
      <c r="K68" s="488" t="str">
        <f t="shared" si="12"/>
        <v/>
      </c>
      <c r="L68" s="488" t="e">
        <f t="shared" si="13"/>
        <v>#N/A</v>
      </c>
    </row>
    <row r="69" spans="1:12" ht="15" customHeight="1" x14ac:dyDescent="0.2">
      <c r="A69" s="490">
        <v>43344</v>
      </c>
      <c r="B69" s="487">
        <v>187302</v>
      </c>
      <c r="C69" s="487">
        <v>30363</v>
      </c>
      <c r="D69" s="487">
        <v>21790</v>
      </c>
      <c r="E69" s="488">
        <f t="shared" si="11"/>
        <v>113.58589197023632</v>
      </c>
      <c r="F69" s="488">
        <f t="shared" si="11"/>
        <v>94.341909023117083</v>
      </c>
      <c r="G69" s="488">
        <f t="shared" si="11"/>
        <v>125.20110319466788</v>
      </c>
      <c r="H69" s="489">
        <f t="shared" si="14"/>
        <v>43344</v>
      </c>
      <c r="I69" s="488">
        <f t="shared" si="12"/>
        <v>113.58589197023632</v>
      </c>
      <c r="J69" s="488">
        <f t="shared" si="12"/>
        <v>94.341909023117083</v>
      </c>
      <c r="K69" s="488">
        <f t="shared" si="12"/>
        <v>125.20110319466788</v>
      </c>
      <c r="L69" s="488" t="e">
        <f t="shared" si="13"/>
        <v>#N/A</v>
      </c>
    </row>
    <row r="70" spans="1:12" ht="15" customHeight="1" x14ac:dyDescent="0.2">
      <c r="A70" s="490" t="s">
        <v>475</v>
      </c>
      <c r="B70" s="487">
        <v>186135</v>
      </c>
      <c r="C70" s="487">
        <v>30059</v>
      </c>
      <c r="D70" s="487">
        <v>21686</v>
      </c>
      <c r="E70" s="488">
        <f t="shared" si="11"/>
        <v>112.87818604115247</v>
      </c>
      <c r="F70" s="488">
        <f t="shared" si="11"/>
        <v>93.397340293313448</v>
      </c>
      <c r="G70" s="488">
        <f t="shared" si="11"/>
        <v>124.60353941622616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185951</v>
      </c>
      <c r="C71" s="487">
        <v>29862</v>
      </c>
      <c r="D71" s="487">
        <v>21303</v>
      </c>
      <c r="E71" s="491">
        <f t="shared" ref="E71:G75" si="15">IF($A$51=37802,IF(COUNTBLANK(B$51:B$70)&gt;0,#N/A,IF(ISBLANK(B71)=FALSE,B71/B$51*100,#N/A)),IF(COUNTBLANK(B$51:B$75)&gt;0,#N/A,B71/B$51*100))</f>
        <v>112.76660258703812</v>
      </c>
      <c r="F71" s="491">
        <f t="shared" si="15"/>
        <v>92.785234899328856</v>
      </c>
      <c r="G71" s="491">
        <f t="shared" si="15"/>
        <v>122.40289588600322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185720</v>
      </c>
      <c r="C72" s="487">
        <v>30333</v>
      </c>
      <c r="D72" s="487">
        <v>21822</v>
      </c>
      <c r="E72" s="491">
        <f t="shared" si="15"/>
        <v>112.62651683757936</v>
      </c>
      <c r="F72" s="491">
        <f t="shared" si="15"/>
        <v>94.248695003728557</v>
      </c>
      <c r="G72" s="491">
        <f t="shared" si="15"/>
        <v>125.38496897264997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189315</v>
      </c>
      <c r="C73" s="487">
        <v>29491</v>
      </c>
      <c r="D73" s="487">
        <v>22389</v>
      </c>
      <c r="E73" s="491">
        <f t="shared" si="15"/>
        <v>114.80663921551981</v>
      </c>
      <c r="F73" s="491">
        <f t="shared" si="15"/>
        <v>91.632488192890875</v>
      </c>
      <c r="G73" s="491">
        <f t="shared" si="15"/>
        <v>128.64284072626981</v>
      </c>
      <c r="H73" s="492">
        <f>IF(A$51=37802,IF(ISERROR(L73)=TRUE,IF(ISBLANK(A73)=FALSE,IF(MONTH(A73)=MONTH(MAX(A$51:A$75)),A73,""),""),""),IF(ISERROR(L73)=TRUE,IF(MONTH(A73)=MONTH(MAX(A$51:A$75)),A73,""),""))</f>
        <v>43709</v>
      </c>
      <c r="I73" s="488">
        <f t="shared" si="12"/>
        <v>114.80663921551981</v>
      </c>
      <c r="J73" s="488">
        <f t="shared" si="12"/>
        <v>91.632488192890875</v>
      </c>
      <c r="K73" s="488">
        <f t="shared" si="12"/>
        <v>128.64284072626981</v>
      </c>
      <c r="L73" s="488" t="e">
        <f t="shared" si="13"/>
        <v>#N/A</v>
      </c>
    </row>
    <row r="74" spans="1:12" ht="15" customHeight="1" x14ac:dyDescent="0.2">
      <c r="A74" s="490" t="s">
        <v>478</v>
      </c>
      <c r="B74" s="487">
        <v>187702</v>
      </c>
      <c r="C74" s="487">
        <v>29191</v>
      </c>
      <c r="D74" s="487">
        <v>22253</v>
      </c>
      <c r="E74" s="491">
        <f t="shared" si="15"/>
        <v>113.82846469657184</v>
      </c>
      <c r="F74" s="491">
        <f t="shared" si="15"/>
        <v>90.700347999005714</v>
      </c>
      <c r="G74" s="491">
        <f t="shared" si="15"/>
        <v>127.86141116984602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187869</v>
      </c>
      <c r="C75" s="493">
        <v>28025</v>
      </c>
      <c r="D75" s="493">
        <v>21416</v>
      </c>
      <c r="E75" s="491">
        <f t="shared" si="15"/>
        <v>113.92973880981691</v>
      </c>
      <c r="F75" s="491">
        <f t="shared" si="15"/>
        <v>87.077429778772057</v>
      </c>
      <c r="G75" s="491">
        <f t="shared" si="15"/>
        <v>123.05217191450242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114.80663921551981</v>
      </c>
      <c r="J77" s="488">
        <f>IF(J75&lt;&gt;"",J75,IF(J74&lt;&gt;"",J74,IF(J73&lt;&gt;"",J73,IF(J72&lt;&gt;"",J72,IF(J71&lt;&gt;"",J71,IF(J70&lt;&gt;"",J70,""))))))</f>
        <v>91.632488192890875</v>
      </c>
      <c r="K77" s="488">
        <f>IF(K75&lt;&gt;"",K75,IF(K74&lt;&gt;"",K74,IF(K73&lt;&gt;"",K73,IF(K72&lt;&gt;"",K72,IF(K71&lt;&gt;"",K71,IF(K70&lt;&gt;"",K70,""))))))</f>
        <v>128.64284072626981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+14,8%</v>
      </c>
      <c r="J79" s="488" t="str">
        <f>"GeB - ausschließlich: "&amp;IF(J77&gt;100,"+","")&amp;TEXT(J77-100,"0,0")&amp;"%"</f>
        <v>GeB - ausschließlich: -8,4%</v>
      </c>
      <c r="K79" s="488" t="str">
        <f>"GeB - im Nebenjob: "&amp;IF(K77&gt;100,"+","")&amp;TEXT(K77-100,"0,0")&amp;"%"</f>
        <v>GeB - im Nebenjob: +28,6%</v>
      </c>
    </row>
    <row r="81" spans="9:9" ht="15" customHeight="1" x14ac:dyDescent="0.2">
      <c r="I81" s="488" t="str">
        <f>IF(ISERROR(HLOOKUP(1,I$78:K$79,2,FALSE)),"",HLOOKUP(1,I$78:K$79,2,FALSE))</f>
        <v>GeB - im Nebenjob: +28,6%</v>
      </c>
    </row>
    <row r="82" spans="9:9" ht="15" customHeight="1" x14ac:dyDescent="0.2">
      <c r="I82" s="488" t="str">
        <f>IF(ISERROR(HLOOKUP(2,I$78:K$79,2,FALSE)),"",HLOOKUP(2,I$78:K$79,2,FALSE))</f>
        <v>SvB: +14,8%</v>
      </c>
    </row>
    <row r="83" spans="9:9" ht="15" customHeight="1" x14ac:dyDescent="0.2">
      <c r="I83" s="488" t="str">
        <f>IF(ISERROR(HLOOKUP(3,I$78:K$79,2,FALSE)),"",HLOOKUP(3,I$78:K$79,2,FALSE))</f>
        <v>GeB - ausschließlich: -8,4%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187869</v>
      </c>
      <c r="E12" s="114">
        <v>187702</v>
      </c>
      <c r="F12" s="114">
        <v>189315</v>
      </c>
      <c r="G12" s="114">
        <v>185720</v>
      </c>
      <c r="H12" s="114">
        <v>185951</v>
      </c>
      <c r="I12" s="115">
        <v>1918</v>
      </c>
      <c r="J12" s="116">
        <v>1.0314545229657275</v>
      </c>
      <c r="N12" s="117"/>
    </row>
    <row r="13" spans="1:15" s="110" customFormat="1" ht="13.5" customHeight="1" x14ac:dyDescent="0.2">
      <c r="A13" s="118" t="s">
        <v>105</v>
      </c>
      <c r="B13" s="119" t="s">
        <v>106</v>
      </c>
      <c r="C13" s="113">
        <v>53.588936972039029</v>
      </c>
      <c r="D13" s="114">
        <v>100677</v>
      </c>
      <c r="E13" s="114">
        <v>100527</v>
      </c>
      <c r="F13" s="114">
        <v>101806</v>
      </c>
      <c r="G13" s="114">
        <v>99691</v>
      </c>
      <c r="H13" s="114">
        <v>99830</v>
      </c>
      <c r="I13" s="115">
        <v>847</v>
      </c>
      <c r="J13" s="116">
        <v>0.84844235199839724</v>
      </c>
    </row>
    <row r="14" spans="1:15" s="110" customFormat="1" ht="13.5" customHeight="1" x14ac:dyDescent="0.2">
      <c r="A14" s="120"/>
      <c r="B14" s="119" t="s">
        <v>107</v>
      </c>
      <c r="C14" s="113">
        <v>46.411063027960971</v>
      </c>
      <c r="D14" s="114">
        <v>87192</v>
      </c>
      <c r="E14" s="114">
        <v>87175</v>
      </c>
      <c r="F14" s="114">
        <v>87509</v>
      </c>
      <c r="G14" s="114">
        <v>86029</v>
      </c>
      <c r="H14" s="114">
        <v>86121</v>
      </c>
      <c r="I14" s="115">
        <v>1071</v>
      </c>
      <c r="J14" s="116">
        <v>1.2435991221653255</v>
      </c>
    </row>
    <row r="15" spans="1:15" s="110" customFormat="1" ht="13.5" customHeight="1" x14ac:dyDescent="0.2">
      <c r="A15" s="118" t="s">
        <v>105</v>
      </c>
      <c r="B15" s="121" t="s">
        <v>108</v>
      </c>
      <c r="C15" s="113">
        <v>10.207112402791306</v>
      </c>
      <c r="D15" s="114">
        <v>19176</v>
      </c>
      <c r="E15" s="114">
        <v>19703</v>
      </c>
      <c r="F15" s="114">
        <v>20398</v>
      </c>
      <c r="G15" s="114">
        <v>18296</v>
      </c>
      <c r="H15" s="114">
        <v>19095</v>
      </c>
      <c r="I15" s="115">
        <v>81</v>
      </c>
      <c r="J15" s="116">
        <v>0.42419481539670073</v>
      </c>
    </row>
    <row r="16" spans="1:15" s="110" customFormat="1" ht="13.5" customHeight="1" x14ac:dyDescent="0.2">
      <c r="A16" s="118"/>
      <c r="B16" s="121" t="s">
        <v>109</v>
      </c>
      <c r="C16" s="113">
        <v>68.013882013530704</v>
      </c>
      <c r="D16" s="114">
        <v>127777</v>
      </c>
      <c r="E16" s="114">
        <v>127625</v>
      </c>
      <c r="F16" s="114">
        <v>128843</v>
      </c>
      <c r="G16" s="114">
        <v>128259</v>
      </c>
      <c r="H16" s="114">
        <v>128425</v>
      </c>
      <c r="I16" s="115">
        <v>-648</v>
      </c>
      <c r="J16" s="116">
        <v>-0.50457465446758809</v>
      </c>
    </row>
    <row r="17" spans="1:10" s="110" customFormat="1" ht="13.5" customHeight="1" x14ac:dyDescent="0.2">
      <c r="A17" s="118"/>
      <c r="B17" s="121" t="s">
        <v>110</v>
      </c>
      <c r="C17" s="113">
        <v>20.382819943684162</v>
      </c>
      <c r="D17" s="114">
        <v>38293</v>
      </c>
      <c r="E17" s="114">
        <v>37785</v>
      </c>
      <c r="F17" s="114">
        <v>37498</v>
      </c>
      <c r="G17" s="114">
        <v>36688</v>
      </c>
      <c r="H17" s="114">
        <v>36053</v>
      </c>
      <c r="I17" s="115">
        <v>2240</v>
      </c>
      <c r="J17" s="116">
        <v>6.2130751948520233</v>
      </c>
    </row>
    <row r="18" spans="1:10" s="110" customFormat="1" ht="13.5" customHeight="1" x14ac:dyDescent="0.2">
      <c r="A18" s="120"/>
      <c r="B18" s="121" t="s">
        <v>111</v>
      </c>
      <c r="C18" s="113">
        <v>1.3961856399938255</v>
      </c>
      <c r="D18" s="114">
        <v>2623</v>
      </c>
      <c r="E18" s="114">
        <v>2589</v>
      </c>
      <c r="F18" s="114">
        <v>2576</v>
      </c>
      <c r="G18" s="114">
        <v>2477</v>
      </c>
      <c r="H18" s="114">
        <v>2378</v>
      </c>
      <c r="I18" s="115">
        <v>245</v>
      </c>
      <c r="J18" s="116">
        <v>10.302775441547519</v>
      </c>
    </row>
    <row r="19" spans="1:10" s="110" customFormat="1" ht="13.5" customHeight="1" x14ac:dyDescent="0.2">
      <c r="A19" s="120"/>
      <c r="B19" s="121" t="s">
        <v>112</v>
      </c>
      <c r="C19" s="113">
        <v>0.37685834278140617</v>
      </c>
      <c r="D19" s="114">
        <v>708</v>
      </c>
      <c r="E19" s="114">
        <v>655</v>
      </c>
      <c r="F19" s="114">
        <v>680</v>
      </c>
      <c r="G19" s="114">
        <v>574</v>
      </c>
      <c r="H19" s="114">
        <v>548</v>
      </c>
      <c r="I19" s="115">
        <v>160</v>
      </c>
      <c r="J19" s="116">
        <v>29.197080291970803</v>
      </c>
    </row>
    <row r="20" spans="1:10" s="110" customFormat="1" ht="13.5" customHeight="1" x14ac:dyDescent="0.2">
      <c r="A20" s="118" t="s">
        <v>113</v>
      </c>
      <c r="B20" s="122" t="s">
        <v>114</v>
      </c>
      <c r="C20" s="113">
        <v>70.236175207192247</v>
      </c>
      <c r="D20" s="114">
        <v>131952</v>
      </c>
      <c r="E20" s="114">
        <v>131908</v>
      </c>
      <c r="F20" s="114">
        <v>133623</v>
      </c>
      <c r="G20" s="114">
        <v>130793</v>
      </c>
      <c r="H20" s="114">
        <v>131563</v>
      </c>
      <c r="I20" s="115">
        <v>389</v>
      </c>
      <c r="J20" s="116">
        <v>0.29567583591131247</v>
      </c>
    </row>
    <row r="21" spans="1:10" s="110" customFormat="1" ht="13.5" customHeight="1" x14ac:dyDescent="0.2">
      <c r="A21" s="120"/>
      <c r="B21" s="122" t="s">
        <v>115</v>
      </c>
      <c r="C21" s="113">
        <v>29.763824792807753</v>
      </c>
      <c r="D21" s="114">
        <v>55917</v>
      </c>
      <c r="E21" s="114">
        <v>55794</v>
      </c>
      <c r="F21" s="114">
        <v>55692</v>
      </c>
      <c r="G21" s="114">
        <v>54927</v>
      </c>
      <c r="H21" s="114">
        <v>54388</v>
      </c>
      <c r="I21" s="115">
        <v>1529</v>
      </c>
      <c r="J21" s="116">
        <v>2.81128190041921</v>
      </c>
    </row>
    <row r="22" spans="1:10" s="110" customFormat="1" ht="13.5" customHeight="1" x14ac:dyDescent="0.2">
      <c r="A22" s="118" t="s">
        <v>113</v>
      </c>
      <c r="B22" s="122" t="s">
        <v>116</v>
      </c>
      <c r="C22" s="113">
        <v>89.86155246474938</v>
      </c>
      <c r="D22" s="114">
        <v>168822</v>
      </c>
      <c r="E22" s="114">
        <v>169604</v>
      </c>
      <c r="F22" s="114">
        <v>170702</v>
      </c>
      <c r="G22" s="114">
        <v>167557</v>
      </c>
      <c r="H22" s="114">
        <v>168220</v>
      </c>
      <c r="I22" s="115">
        <v>602</v>
      </c>
      <c r="J22" s="116">
        <v>0.35786470098680301</v>
      </c>
    </row>
    <row r="23" spans="1:10" s="110" customFormat="1" ht="13.5" customHeight="1" x14ac:dyDescent="0.2">
      <c r="A23" s="123"/>
      <c r="B23" s="124" t="s">
        <v>117</v>
      </c>
      <c r="C23" s="125">
        <v>10.072444096684391</v>
      </c>
      <c r="D23" s="114">
        <v>18923</v>
      </c>
      <c r="E23" s="114">
        <v>17969</v>
      </c>
      <c r="F23" s="114">
        <v>18479</v>
      </c>
      <c r="G23" s="114">
        <v>18018</v>
      </c>
      <c r="H23" s="114">
        <v>17602</v>
      </c>
      <c r="I23" s="115">
        <v>1321</v>
      </c>
      <c r="J23" s="116">
        <v>7.5048289967049202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49441</v>
      </c>
      <c r="E26" s="114">
        <v>51444</v>
      </c>
      <c r="F26" s="114">
        <v>51880</v>
      </c>
      <c r="G26" s="114">
        <v>52155</v>
      </c>
      <c r="H26" s="140">
        <v>51165</v>
      </c>
      <c r="I26" s="115">
        <v>-1724</v>
      </c>
      <c r="J26" s="116">
        <v>-3.369490862894557</v>
      </c>
    </row>
    <row r="27" spans="1:10" s="110" customFormat="1" ht="13.5" customHeight="1" x14ac:dyDescent="0.2">
      <c r="A27" s="118" t="s">
        <v>105</v>
      </c>
      <c r="B27" s="119" t="s">
        <v>106</v>
      </c>
      <c r="C27" s="113">
        <v>43.022997107663677</v>
      </c>
      <c r="D27" s="115">
        <v>21271</v>
      </c>
      <c r="E27" s="114">
        <v>22151</v>
      </c>
      <c r="F27" s="114">
        <v>22347</v>
      </c>
      <c r="G27" s="114">
        <v>22443</v>
      </c>
      <c r="H27" s="140">
        <v>21869</v>
      </c>
      <c r="I27" s="115">
        <v>-598</v>
      </c>
      <c r="J27" s="116">
        <v>-2.7344643102108006</v>
      </c>
    </row>
    <row r="28" spans="1:10" s="110" customFormat="1" ht="13.5" customHeight="1" x14ac:dyDescent="0.2">
      <c r="A28" s="120"/>
      <c r="B28" s="119" t="s">
        <v>107</v>
      </c>
      <c r="C28" s="113">
        <v>56.977002892336323</v>
      </c>
      <c r="D28" s="115">
        <v>28170</v>
      </c>
      <c r="E28" s="114">
        <v>29293</v>
      </c>
      <c r="F28" s="114">
        <v>29533</v>
      </c>
      <c r="G28" s="114">
        <v>29712</v>
      </c>
      <c r="H28" s="140">
        <v>29296</v>
      </c>
      <c r="I28" s="115">
        <v>-1126</v>
      </c>
      <c r="J28" s="116">
        <v>-3.8435281267067176</v>
      </c>
    </row>
    <row r="29" spans="1:10" s="110" customFormat="1" ht="13.5" customHeight="1" x14ac:dyDescent="0.2">
      <c r="A29" s="118" t="s">
        <v>105</v>
      </c>
      <c r="B29" s="121" t="s">
        <v>108</v>
      </c>
      <c r="C29" s="113">
        <v>17.926417345927469</v>
      </c>
      <c r="D29" s="115">
        <v>8863</v>
      </c>
      <c r="E29" s="114">
        <v>9471</v>
      </c>
      <c r="F29" s="114">
        <v>9816</v>
      </c>
      <c r="G29" s="114">
        <v>10237</v>
      </c>
      <c r="H29" s="140">
        <v>9641</v>
      </c>
      <c r="I29" s="115">
        <v>-778</v>
      </c>
      <c r="J29" s="116">
        <v>-8.0697023130380661</v>
      </c>
    </row>
    <row r="30" spans="1:10" s="110" customFormat="1" ht="13.5" customHeight="1" x14ac:dyDescent="0.2">
      <c r="A30" s="118"/>
      <c r="B30" s="121" t="s">
        <v>109</v>
      </c>
      <c r="C30" s="113">
        <v>48.255496450314517</v>
      </c>
      <c r="D30" s="115">
        <v>23858</v>
      </c>
      <c r="E30" s="114">
        <v>24794</v>
      </c>
      <c r="F30" s="114">
        <v>24882</v>
      </c>
      <c r="G30" s="114">
        <v>24895</v>
      </c>
      <c r="H30" s="140">
        <v>24716</v>
      </c>
      <c r="I30" s="115">
        <v>-858</v>
      </c>
      <c r="J30" s="116">
        <v>-3.4714355073636511</v>
      </c>
    </row>
    <row r="31" spans="1:10" s="110" customFormat="1" ht="13.5" customHeight="1" x14ac:dyDescent="0.2">
      <c r="A31" s="118"/>
      <c r="B31" s="121" t="s">
        <v>110</v>
      </c>
      <c r="C31" s="113">
        <v>17.796970126008777</v>
      </c>
      <c r="D31" s="115">
        <v>8799</v>
      </c>
      <c r="E31" s="114">
        <v>9045</v>
      </c>
      <c r="F31" s="114">
        <v>9056</v>
      </c>
      <c r="G31" s="114">
        <v>8980</v>
      </c>
      <c r="H31" s="140">
        <v>8849</v>
      </c>
      <c r="I31" s="115">
        <v>-50</v>
      </c>
      <c r="J31" s="116">
        <v>-0.56503559724262631</v>
      </c>
    </row>
    <row r="32" spans="1:10" s="110" customFormat="1" ht="13.5" customHeight="1" x14ac:dyDescent="0.2">
      <c r="A32" s="120"/>
      <c r="B32" s="121" t="s">
        <v>111</v>
      </c>
      <c r="C32" s="113">
        <v>16.019093464938006</v>
      </c>
      <c r="D32" s="115">
        <v>7920</v>
      </c>
      <c r="E32" s="114">
        <v>8133</v>
      </c>
      <c r="F32" s="114">
        <v>8125</v>
      </c>
      <c r="G32" s="114">
        <v>8043</v>
      </c>
      <c r="H32" s="140">
        <v>7959</v>
      </c>
      <c r="I32" s="115">
        <v>-39</v>
      </c>
      <c r="J32" s="116">
        <v>-0.49001130795326048</v>
      </c>
    </row>
    <row r="33" spans="1:10" s="110" customFormat="1" ht="13.5" customHeight="1" x14ac:dyDescent="0.2">
      <c r="A33" s="120"/>
      <c r="B33" s="121" t="s">
        <v>112</v>
      </c>
      <c r="C33" s="113">
        <v>1.4036932909933051</v>
      </c>
      <c r="D33" s="115">
        <v>694</v>
      </c>
      <c r="E33" s="114">
        <v>709</v>
      </c>
      <c r="F33" s="114">
        <v>738</v>
      </c>
      <c r="G33" s="114">
        <v>634</v>
      </c>
      <c r="H33" s="140">
        <v>623</v>
      </c>
      <c r="I33" s="115">
        <v>71</v>
      </c>
      <c r="J33" s="116">
        <v>11.396468699839486</v>
      </c>
    </row>
    <row r="34" spans="1:10" s="110" customFormat="1" ht="13.5" customHeight="1" x14ac:dyDescent="0.2">
      <c r="A34" s="118" t="s">
        <v>113</v>
      </c>
      <c r="B34" s="122" t="s">
        <v>116</v>
      </c>
      <c r="C34" s="113">
        <v>89.745353047066203</v>
      </c>
      <c r="D34" s="115">
        <v>44371</v>
      </c>
      <c r="E34" s="114">
        <v>46194</v>
      </c>
      <c r="F34" s="114">
        <v>46644</v>
      </c>
      <c r="G34" s="114">
        <v>46924</v>
      </c>
      <c r="H34" s="140">
        <v>46184</v>
      </c>
      <c r="I34" s="115">
        <v>-1813</v>
      </c>
      <c r="J34" s="116">
        <v>-3.9256019400658237</v>
      </c>
    </row>
    <row r="35" spans="1:10" s="110" customFormat="1" ht="13.5" customHeight="1" x14ac:dyDescent="0.2">
      <c r="A35" s="118"/>
      <c r="B35" s="119" t="s">
        <v>117</v>
      </c>
      <c r="C35" s="113">
        <v>9.9714811593616641</v>
      </c>
      <c r="D35" s="115">
        <v>4930</v>
      </c>
      <c r="E35" s="114">
        <v>5105</v>
      </c>
      <c r="F35" s="114">
        <v>5100</v>
      </c>
      <c r="G35" s="114">
        <v>5085</v>
      </c>
      <c r="H35" s="140">
        <v>4840</v>
      </c>
      <c r="I35" s="115">
        <v>90</v>
      </c>
      <c r="J35" s="116">
        <v>1.859504132231405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28025</v>
      </c>
      <c r="E37" s="114">
        <v>29191</v>
      </c>
      <c r="F37" s="114">
        <v>29491</v>
      </c>
      <c r="G37" s="114">
        <v>30333</v>
      </c>
      <c r="H37" s="140">
        <v>29862</v>
      </c>
      <c r="I37" s="115">
        <v>-1837</v>
      </c>
      <c r="J37" s="116">
        <v>-6.1516308351751388</v>
      </c>
    </row>
    <row r="38" spans="1:10" s="110" customFormat="1" ht="13.5" customHeight="1" x14ac:dyDescent="0.2">
      <c r="A38" s="118" t="s">
        <v>105</v>
      </c>
      <c r="B38" s="119" t="s">
        <v>106</v>
      </c>
      <c r="C38" s="113">
        <v>42.062444246208742</v>
      </c>
      <c r="D38" s="115">
        <v>11788</v>
      </c>
      <c r="E38" s="114">
        <v>12319</v>
      </c>
      <c r="F38" s="114">
        <v>12406</v>
      </c>
      <c r="G38" s="114">
        <v>12865</v>
      </c>
      <c r="H38" s="140">
        <v>12553</v>
      </c>
      <c r="I38" s="115">
        <v>-765</v>
      </c>
      <c r="J38" s="116">
        <v>-6.0941607583844499</v>
      </c>
    </row>
    <row r="39" spans="1:10" s="110" customFormat="1" ht="13.5" customHeight="1" x14ac:dyDescent="0.2">
      <c r="A39" s="120"/>
      <c r="B39" s="119" t="s">
        <v>107</v>
      </c>
      <c r="C39" s="113">
        <v>57.937555753791258</v>
      </c>
      <c r="D39" s="115">
        <v>16237</v>
      </c>
      <c r="E39" s="114">
        <v>16872</v>
      </c>
      <c r="F39" s="114">
        <v>17085</v>
      </c>
      <c r="G39" s="114">
        <v>17468</v>
      </c>
      <c r="H39" s="140">
        <v>17309</v>
      </c>
      <c r="I39" s="115">
        <v>-1072</v>
      </c>
      <c r="J39" s="116">
        <v>-6.193309838812179</v>
      </c>
    </row>
    <row r="40" spans="1:10" s="110" customFormat="1" ht="13.5" customHeight="1" x14ac:dyDescent="0.2">
      <c r="A40" s="118" t="s">
        <v>105</v>
      </c>
      <c r="B40" s="121" t="s">
        <v>108</v>
      </c>
      <c r="C40" s="113">
        <v>22.854594112399642</v>
      </c>
      <c r="D40" s="115">
        <v>6405</v>
      </c>
      <c r="E40" s="114">
        <v>6786</v>
      </c>
      <c r="F40" s="114">
        <v>6975</v>
      </c>
      <c r="G40" s="114">
        <v>7679</v>
      </c>
      <c r="H40" s="140">
        <v>7152</v>
      </c>
      <c r="I40" s="115">
        <v>-747</v>
      </c>
      <c r="J40" s="116">
        <v>-10.444630872483222</v>
      </c>
    </row>
    <row r="41" spans="1:10" s="110" customFormat="1" ht="13.5" customHeight="1" x14ac:dyDescent="0.2">
      <c r="A41" s="118"/>
      <c r="B41" s="121" t="s">
        <v>109</v>
      </c>
      <c r="C41" s="113">
        <v>31.489741302408564</v>
      </c>
      <c r="D41" s="115">
        <v>8825</v>
      </c>
      <c r="E41" s="114">
        <v>9263</v>
      </c>
      <c r="F41" s="114">
        <v>9319</v>
      </c>
      <c r="G41" s="114">
        <v>9492</v>
      </c>
      <c r="H41" s="140">
        <v>9589</v>
      </c>
      <c r="I41" s="115">
        <v>-764</v>
      </c>
      <c r="J41" s="116">
        <v>-7.9674627176973614</v>
      </c>
    </row>
    <row r="42" spans="1:10" s="110" customFormat="1" ht="13.5" customHeight="1" x14ac:dyDescent="0.2">
      <c r="A42" s="118"/>
      <c r="B42" s="121" t="s">
        <v>110</v>
      </c>
      <c r="C42" s="113">
        <v>18.301516503122212</v>
      </c>
      <c r="D42" s="115">
        <v>5129</v>
      </c>
      <c r="E42" s="114">
        <v>5262</v>
      </c>
      <c r="F42" s="114">
        <v>5329</v>
      </c>
      <c r="G42" s="114">
        <v>5356</v>
      </c>
      <c r="H42" s="140">
        <v>5392</v>
      </c>
      <c r="I42" s="115">
        <v>-263</v>
      </c>
      <c r="J42" s="116">
        <v>-4.8775964391691398</v>
      </c>
    </row>
    <row r="43" spans="1:10" s="110" customFormat="1" ht="13.5" customHeight="1" x14ac:dyDescent="0.2">
      <c r="A43" s="120"/>
      <c r="B43" s="121" t="s">
        <v>111</v>
      </c>
      <c r="C43" s="113">
        <v>27.350579839429081</v>
      </c>
      <c r="D43" s="115">
        <v>7665</v>
      </c>
      <c r="E43" s="114">
        <v>7879</v>
      </c>
      <c r="F43" s="114">
        <v>7867</v>
      </c>
      <c r="G43" s="114">
        <v>7806</v>
      </c>
      <c r="H43" s="140">
        <v>7729</v>
      </c>
      <c r="I43" s="115">
        <v>-64</v>
      </c>
      <c r="J43" s="116">
        <v>-0.82805020054340794</v>
      </c>
    </row>
    <row r="44" spans="1:10" s="110" customFormat="1" ht="13.5" customHeight="1" x14ac:dyDescent="0.2">
      <c r="A44" s="120"/>
      <c r="B44" s="121" t="s">
        <v>112</v>
      </c>
      <c r="C44" s="113">
        <v>2.1873327386262265</v>
      </c>
      <c r="D44" s="115">
        <v>613</v>
      </c>
      <c r="E44" s="114">
        <v>637</v>
      </c>
      <c r="F44" s="114">
        <v>672</v>
      </c>
      <c r="G44" s="114">
        <v>585</v>
      </c>
      <c r="H44" s="140">
        <v>573</v>
      </c>
      <c r="I44" s="115">
        <v>40</v>
      </c>
      <c r="J44" s="116">
        <v>6.9808027923211169</v>
      </c>
    </row>
    <row r="45" spans="1:10" s="110" customFormat="1" ht="13.5" customHeight="1" x14ac:dyDescent="0.2">
      <c r="A45" s="118" t="s">
        <v>113</v>
      </c>
      <c r="B45" s="122" t="s">
        <v>116</v>
      </c>
      <c r="C45" s="113">
        <v>89.930419268510263</v>
      </c>
      <c r="D45" s="115">
        <v>25203</v>
      </c>
      <c r="E45" s="114">
        <v>26236</v>
      </c>
      <c r="F45" s="114">
        <v>26563</v>
      </c>
      <c r="G45" s="114">
        <v>27306</v>
      </c>
      <c r="H45" s="140">
        <v>26933</v>
      </c>
      <c r="I45" s="115">
        <v>-1730</v>
      </c>
      <c r="J45" s="116">
        <v>-6.4233468235993021</v>
      </c>
    </row>
    <row r="46" spans="1:10" s="110" customFormat="1" ht="13.5" customHeight="1" x14ac:dyDescent="0.2">
      <c r="A46" s="118"/>
      <c r="B46" s="119" t="s">
        <v>117</v>
      </c>
      <c r="C46" s="113">
        <v>9.5735950044603033</v>
      </c>
      <c r="D46" s="115">
        <v>2683</v>
      </c>
      <c r="E46" s="114">
        <v>2811</v>
      </c>
      <c r="F46" s="114">
        <v>2794</v>
      </c>
      <c r="G46" s="114">
        <v>2884</v>
      </c>
      <c r="H46" s="140">
        <v>2789</v>
      </c>
      <c r="I46" s="115">
        <v>-106</v>
      </c>
      <c r="J46" s="116">
        <v>-3.8006453926138399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21416</v>
      </c>
      <c r="E48" s="114">
        <v>22253</v>
      </c>
      <c r="F48" s="114">
        <v>22389</v>
      </c>
      <c r="G48" s="114">
        <v>21822</v>
      </c>
      <c r="H48" s="140">
        <v>21303</v>
      </c>
      <c r="I48" s="115">
        <v>113</v>
      </c>
      <c r="J48" s="116">
        <v>0.53044172182321736</v>
      </c>
    </row>
    <row r="49" spans="1:12" s="110" customFormat="1" ht="13.5" customHeight="1" x14ac:dyDescent="0.2">
      <c r="A49" s="118" t="s">
        <v>105</v>
      </c>
      <c r="B49" s="119" t="s">
        <v>106</v>
      </c>
      <c r="C49" s="113">
        <v>44.279977586850954</v>
      </c>
      <c r="D49" s="115">
        <v>9483</v>
      </c>
      <c r="E49" s="114">
        <v>9832</v>
      </c>
      <c r="F49" s="114">
        <v>9941</v>
      </c>
      <c r="G49" s="114">
        <v>9578</v>
      </c>
      <c r="H49" s="140">
        <v>9316</v>
      </c>
      <c r="I49" s="115">
        <v>167</v>
      </c>
      <c r="J49" s="116">
        <v>1.7926148561614428</v>
      </c>
    </row>
    <row r="50" spans="1:12" s="110" customFormat="1" ht="13.5" customHeight="1" x14ac:dyDescent="0.2">
      <c r="A50" s="120"/>
      <c r="B50" s="119" t="s">
        <v>107</v>
      </c>
      <c r="C50" s="113">
        <v>55.720022413149046</v>
      </c>
      <c r="D50" s="115">
        <v>11933</v>
      </c>
      <c r="E50" s="114">
        <v>12421</v>
      </c>
      <c r="F50" s="114">
        <v>12448</v>
      </c>
      <c r="G50" s="114">
        <v>12244</v>
      </c>
      <c r="H50" s="140">
        <v>11987</v>
      </c>
      <c r="I50" s="115">
        <v>-54</v>
      </c>
      <c r="J50" s="116">
        <v>-0.45048802869775589</v>
      </c>
    </row>
    <row r="51" spans="1:12" s="110" customFormat="1" ht="13.5" customHeight="1" x14ac:dyDescent="0.2">
      <c r="A51" s="118" t="s">
        <v>105</v>
      </c>
      <c r="B51" s="121" t="s">
        <v>108</v>
      </c>
      <c r="C51" s="113">
        <v>11.477400074710497</v>
      </c>
      <c r="D51" s="115">
        <v>2458</v>
      </c>
      <c r="E51" s="114">
        <v>2685</v>
      </c>
      <c r="F51" s="114">
        <v>2841</v>
      </c>
      <c r="G51" s="114">
        <v>2558</v>
      </c>
      <c r="H51" s="140">
        <v>2489</v>
      </c>
      <c r="I51" s="115">
        <v>-31</v>
      </c>
      <c r="J51" s="116">
        <v>-1.2454801124949779</v>
      </c>
    </row>
    <row r="52" spans="1:12" s="110" customFormat="1" ht="13.5" customHeight="1" x14ac:dyDescent="0.2">
      <c r="A52" s="118"/>
      <c r="B52" s="121" t="s">
        <v>109</v>
      </c>
      <c r="C52" s="113">
        <v>70.195181172954804</v>
      </c>
      <c r="D52" s="115">
        <v>15033</v>
      </c>
      <c r="E52" s="114">
        <v>15531</v>
      </c>
      <c r="F52" s="114">
        <v>15563</v>
      </c>
      <c r="G52" s="114">
        <v>15403</v>
      </c>
      <c r="H52" s="140">
        <v>15127</v>
      </c>
      <c r="I52" s="115">
        <v>-94</v>
      </c>
      <c r="J52" s="116">
        <v>-0.62140543399219939</v>
      </c>
    </row>
    <row r="53" spans="1:12" s="110" customFormat="1" ht="13.5" customHeight="1" x14ac:dyDescent="0.2">
      <c r="A53" s="118"/>
      <c r="B53" s="121" t="s">
        <v>110</v>
      </c>
      <c r="C53" s="113">
        <v>17.136720209189392</v>
      </c>
      <c r="D53" s="115">
        <v>3670</v>
      </c>
      <c r="E53" s="114">
        <v>3783</v>
      </c>
      <c r="F53" s="114">
        <v>3727</v>
      </c>
      <c r="G53" s="114">
        <v>3624</v>
      </c>
      <c r="H53" s="140">
        <v>3457</v>
      </c>
      <c r="I53" s="115">
        <v>213</v>
      </c>
      <c r="J53" s="116">
        <v>6.1614116285796934</v>
      </c>
    </row>
    <row r="54" spans="1:12" s="110" customFormat="1" ht="13.5" customHeight="1" x14ac:dyDescent="0.2">
      <c r="A54" s="120"/>
      <c r="B54" s="121" t="s">
        <v>111</v>
      </c>
      <c r="C54" s="113">
        <v>1.1906985431453119</v>
      </c>
      <c r="D54" s="115">
        <v>255</v>
      </c>
      <c r="E54" s="114">
        <v>254</v>
      </c>
      <c r="F54" s="114">
        <v>258</v>
      </c>
      <c r="G54" s="114">
        <v>237</v>
      </c>
      <c r="H54" s="140">
        <v>230</v>
      </c>
      <c r="I54" s="115">
        <v>25</v>
      </c>
      <c r="J54" s="116">
        <v>10.869565217391305</v>
      </c>
    </row>
    <row r="55" spans="1:12" s="110" customFormat="1" ht="13.5" customHeight="1" x14ac:dyDescent="0.2">
      <c r="A55" s="120"/>
      <c r="B55" s="121" t="s">
        <v>112</v>
      </c>
      <c r="C55" s="113">
        <v>0.37822189017556967</v>
      </c>
      <c r="D55" s="115">
        <v>81</v>
      </c>
      <c r="E55" s="114">
        <v>72</v>
      </c>
      <c r="F55" s="114">
        <v>66</v>
      </c>
      <c r="G55" s="114">
        <v>49</v>
      </c>
      <c r="H55" s="140">
        <v>50</v>
      </c>
      <c r="I55" s="115">
        <v>31</v>
      </c>
      <c r="J55" s="116">
        <v>62</v>
      </c>
    </row>
    <row r="56" spans="1:12" s="110" customFormat="1" ht="13.5" customHeight="1" x14ac:dyDescent="0.2">
      <c r="A56" s="118" t="s">
        <v>113</v>
      </c>
      <c r="B56" s="122" t="s">
        <v>116</v>
      </c>
      <c r="C56" s="113">
        <v>89.503175196115052</v>
      </c>
      <c r="D56" s="115">
        <v>19168</v>
      </c>
      <c r="E56" s="114">
        <v>19958</v>
      </c>
      <c r="F56" s="114">
        <v>20081</v>
      </c>
      <c r="G56" s="114">
        <v>19618</v>
      </c>
      <c r="H56" s="140">
        <v>19251</v>
      </c>
      <c r="I56" s="115">
        <v>-83</v>
      </c>
      <c r="J56" s="116">
        <v>-0.43114643395148305</v>
      </c>
    </row>
    <row r="57" spans="1:12" s="110" customFormat="1" ht="13.5" customHeight="1" x14ac:dyDescent="0.2">
      <c r="A57" s="142"/>
      <c r="B57" s="124" t="s">
        <v>117</v>
      </c>
      <c r="C57" s="125">
        <v>10.492155397833395</v>
      </c>
      <c r="D57" s="143">
        <v>2247</v>
      </c>
      <c r="E57" s="144">
        <v>2294</v>
      </c>
      <c r="F57" s="144">
        <v>2306</v>
      </c>
      <c r="G57" s="144">
        <v>2201</v>
      </c>
      <c r="H57" s="145">
        <v>2051</v>
      </c>
      <c r="I57" s="143">
        <v>196</v>
      </c>
      <c r="J57" s="146">
        <v>9.5563139931740615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187869</v>
      </c>
      <c r="E12" s="236">
        <v>187702</v>
      </c>
      <c r="F12" s="114">
        <v>189315</v>
      </c>
      <c r="G12" s="114">
        <v>185720</v>
      </c>
      <c r="H12" s="140">
        <v>185951</v>
      </c>
      <c r="I12" s="115">
        <v>1918</v>
      </c>
      <c r="J12" s="116">
        <v>1.0314545229657275</v>
      </c>
    </row>
    <row r="13" spans="1:15" s="110" customFormat="1" ht="12" customHeight="1" x14ac:dyDescent="0.2">
      <c r="A13" s="118" t="s">
        <v>105</v>
      </c>
      <c r="B13" s="119" t="s">
        <v>106</v>
      </c>
      <c r="C13" s="113">
        <v>53.588936972039029</v>
      </c>
      <c r="D13" s="115">
        <v>100677</v>
      </c>
      <c r="E13" s="114">
        <v>100527</v>
      </c>
      <c r="F13" s="114">
        <v>101806</v>
      </c>
      <c r="G13" s="114">
        <v>99691</v>
      </c>
      <c r="H13" s="140">
        <v>99830</v>
      </c>
      <c r="I13" s="115">
        <v>847</v>
      </c>
      <c r="J13" s="116">
        <v>0.84844235199839724</v>
      </c>
    </row>
    <row r="14" spans="1:15" s="110" customFormat="1" ht="12" customHeight="1" x14ac:dyDescent="0.2">
      <c r="A14" s="118"/>
      <c r="B14" s="119" t="s">
        <v>107</v>
      </c>
      <c r="C14" s="113">
        <v>46.411063027960971</v>
      </c>
      <c r="D14" s="115">
        <v>87192</v>
      </c>
      <c r="E14" s="114">
        <v>87175</v>
      </c>
      <c r="F14" s="114">
        <v>87509</v>
      </c>
      <c r="G14" s="114">
        <v>86029</v>
      </c>
      <c r="H14" s="140">
        <v>86121</v>
      </c>
      <c r="I14" s="115">
        <v>1071</v>
      </c>
      <c r="J14" s="116">
        <v>1.2435991221653255</v>
      </c>
    </row>
    <row r="15" spans="1:15" s="110" customFormat="1" ht="12" customHeight="1" x14ac:dyDescent="0.2">
      <c r="A15" s="118" t="s">
        <v>105</v>
      </c>
      <c r="B15" s="121" t="s">
        <v>108</v>
      </c>
      <c r="C15" s="113">
        <v>10.207112402791306</v>
      </c>
      <c r="D15" s="115">
        <v>19176</v>
      </c>
      <c r="E15" s="114">
        <v>19703</v>
      </c>
      <c r="F15" s="114">
        <v>20398</v>
      </c>
      <c r="G15" s="114">
        <v>18296</v>
      </c>
      <c r="H15" s="140">
        <v>19095</v>
      </c>
      <c r="I15" s="115">
        <v>81</v>
      </c>
      <c r="J15" s="116">
        <v>0.42419481539670073</v>
      </c>
    </row>
    <row r="16" spans="1:15" s="110" customFormat="1" ht="12" customHeight="1" x14ac:dyDescent="0.2">
      <c r="A16" s="118"/>
      <c r="B16" s="121" t="s">
        <v>109</v>
      </c>
      <c r="C16" s="113">
        <v>68.013882013530704</v>
      </c>
      <c r="D16" s="115">
        <v>127777</v>
      </c>
      <c r="E16" s="114">
        <v>127625</v>
      </c>
      <c r="F16" s="114">
        <v>128843</v>
      </c>
      <c r="G16" s="114">
        <v>128259</v>
      </c>
      <c r="H16" s="140">
        <v>128425</v>
      </c>
      <c r="I16" s="115">
        <v>-648</v>
      </c>
      <c r="J16" s="116">
        <v>-0.50457465446758809</v>
      </c>
    </row>
    <row r="17" spans="1:10" s="110" customFormat="1" ht="12" customHeight="1" x14ac:dyDescent="0.2">
      <c r="A17" s="118"/>
      <c r="B17" s="121" t="s">
        <v>110</v>
      </c>
      <c r="C17" s="113">
        <v>20.382819943684162</v>
      </c>
      <c r="D17" s="115">
        <v>38293</v>
      </c>
      <c r="E17" s="114">
        <v>37785</v>
      </c>
      <c r="F17" s="114">
        <v>37498</v>
      </c>
      <c r="G17" s="114">
        <v>36688</v>
      </c>
      <c r="H17" s="140">
        <v>36053</v>
      </c>
      <c r="I17" s="115">
        <v>2240</v>
      </c>
      <c r="J17" s="116">
        <v>6.2130751948520233</v>
      </c>
    </row>
    <row r="18" spans="1:10" s="110" customFormat="1" ht="12" customHeight="1" x14ac:dyDescent="0.2">
      <c r="A18" s="120"/>
      <c r="B18" s="121" t="s">
        <v>111</v>
      </c>
      <c r="C18" s="113">
        <v>1.3961856399938255</v>
      </c>
      <c r="D18" s="115">
        <v>2623</v>
      </c>
      <c r="E18" s="114">
        <v>2589</v>
      </c>
      <c r="F18" s="114">
        <v>2576</v>
      </c>
      <c r="G18" s="114">
        <v>2477</v>
      </c>
      <c r="H18" s="140">
        <v>2378</v>
      </c>
      <c r="I18" s="115">
        <v>245</v>
      </c>
      <c r="J18" s="116">
        <v>10.302775441547519</v>
      </c>
    </row>
    <row r="19" spans="1:10" s="110" customFormat="1" ht="12" customHeight="1" x14ac:dyDescent="0.2">
      <c r="A19" s="120"/>
      <c r="B19" s="121" t="s">
        <v>112</v>
      </c>
      <c r="C19" s="113">
        <v>0.37685834278140617</v>
      </c>
      <c r="D19" s="115">
        <v>708</v>
      </c>
      <c r="E19" s="114">
        <v>655</v>
      </c>
      <c r="F19" s="114">
        <v>680</v>
      </c>
      <c r="G19" s="114">
        <v>574</v>
      </c>
      <c r="H19" s="140">
        <v>548</v>
      </c>
      <c r="I19" s="115">
        <v>160</v>
      </c>
      <c r="J19" s="116">
        <v>29.197080291970803</v>
      </c>
    </row>
    <row r="20" spans="1:10" s="110" customFormat="1" ht="12" customHeight="1" x14ac:dyDescent="0.2">
      <c r="A20" s="118" t="s">
        <v>113</v>
      </c>
      <c r="B20" s="119" t="s">
        <v>181</v>
      </c>
      <c r="C20" s="113">
        <v>70.236175207192247</v>
      </c>
      <c r="D20" s="115">
        <v>131952</v>
      </c>
      <c r="E20" s="114">
        <v>131908</v>
      </c>
      <c r="F20" s="114">
        <v>133623</v>
      </c>
      <c r="G20" s="114">
        <v>130793</v>
      </c>
      <c r="H20" s="140">
        <v>131563</v>
      </c>
      <c r="I20" s="115">
        <v>389</v>
      </c>
      <c r="J20" s="116">
        <v>0.29567583591131247</v>
      </c>
    </row>
    <row r="21" spans="1:10" s="110" customFormat="1" ht="12" customHeight="1" x14ac:dyDescent="0.2">
      <c r="A21" s="118"/>
      <c r="B21" s="119" t="s">
        <v>182</v>
      </c>
      <c r="C21" s="113">
        <v>29.763824792807753</v>
      </c>
      <c r="D21" s="115">
        <v>55917</v>
      </c>
      <c r="E21" s="114">
        <v>55794</v>
      </c>
      <c r="F21" s="114">
        <v>55692</v>
      </c>
      <c r="G21" s="114">
        <v>54927</v>
      </c>
      <c r="H21" s="140">
        <v>54388</v>
      </c>
      <c r="I21" s="115">
        <v>1529</v>
      </c>
      <c r="J21" s="116">
        <v>2.81128190041921</v>
      </c>
    </row>
    <row r="22" spans="1:10" s="110" customFormat="1" ht="12" customHeight="1" x14ac:dyDescent="0.2">
      <c r="A22" s="118" t="s">
        <v>113</v>
      </c>
      <c r="B22" s="119" t="s">
        <v>116</v>
      </c>
      <c r="C22" s="113">
        <v>89.86155246474938</v>
      </c>
      <c r="D22" s="115">
        <v>168822</v>
      </c>
      <c r="E22" s="114">
        <v>169604</v>
      </c>
      <c r="F22" s="114">
        <v>170702</v>
      </c>
      <c r="G22" s="114">
        <v>167557</v>
      </c>
      <c r="H22" s="140">
        <v>168220</v>
      </c>
      <c r="I22" s="115">
        <v>602</v>
      </c>
      <c r="J22" s="116">
        <v>0.35786470098680301</v>
      </c>
    </row>
    <row r="23" spans="1:10" s="110" customFormat="1" ht="12" customHeight="1" x14ac:dyDescent="0.2">
      <c r="A23" s="118"/>
      <c r="B23" s="119" t="s">
        <v>117</v>
      </c>
      <c r="C23" s="113">
        <v>10.072444096684391</v>
      </c>
      <c r="D23" s="115">
        <v>18923</v>
      </c>
      <c r="E23" s="114">
        <v>17969</v>
      </c>
      <c r="F23" s="114">
        <v>18479</v>
      </c>
      <c r="G23" s="114">
        <v>18018</v>
      </c>
      <c r="H23" s="140">
        <v>17602</v>
      </c>
      <c r="I23" s="115">
        <v>1321</v>
      </c>
      <c r="J23" s="116">
        <v>7.5048289967049202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244778</v>
      </c>
      <c r="E64" s="236">
        <v>245125</v>
      </c>
      <c r="F64" s="236">
        <v>246472</v>
      </c>
      <c r="G64" s="236">
        <v>241693</v>
      </c>
      <c r="H64" s="140">
        <v>241719</v>
      </c>
      <c r="I64" s="115">
        <v>3059</v>
      </c>
      <c r="J64" s="116">
        <v>1.2655190531153944</v>
      </c>
    </row>
    <row r="65" spans="1:12" s="110" customFormat="1" ht="12" customHeight="1" x14ac:dyDescent="0.2">
      <c r="A65" s="118" t="s">
        <v>105</v>
      </c>
      <c r="B65" s="119" t="s">
        <v>106</v>
      </c>
      <c r="C65" s="113">
        <v>52.594595919567936</v>
      </c>
      <c r="D65" s="235">
        <v>128740</v>
      </c>
      <c r="E65" s="236">
        <v>128815</v>
      </c>
      <c r="F65" s="236">
        <v>129947</v>
      </c>
      <c r="G65" s="236">
        <v>127280</v>
      </c>
      <c r="H65" s="140">
        <v>127128</v>
      </c>
      <c r="I65" s="115">
        <v>1612</v>
      </c>
      <c r="J65" s="116">
        <v>1.2680133408847776</v>
      </c>
    </row>
    <row r="66" spans="1:12" s="110" customFormat="1" ht="12" customHeight="1" x14ac:dyDescent="0.2">
      <c r="A66" s="118"/>
      <c r="B66" s="119" t="s">
        <v>107</v>
      </c>
      <c r="C66" s="113">
        <v>47.405404080432064</v>
      </c>
      <c r="D66" s="235">
        <v>116038</v>
      </c>
      <c r="E66" s="236">
        <v>116310</v>
      </c>
      <c r="F66" s="236">
        <v>116525</v>
      </c>
      <c r="G66" s="236">
        <v>114413</v>
      </c>
      <c r="H66" s="140">
        <v>114591</v>
      </c>
      <c r="I66" s="115">
        <v>1447</v>
      </c>
      <c r="J66" s="116">
        <v>1.2627518740564267</v>
      </c>
    </row>
    <row r="67" spans="1:12" s="110" customFormat="1" ht="12" customHeight="1" x14ac:dyDescent="0.2">
      <c r="A67" s="118" t="s">
        <v>105</v>
      </c>
      <c r="B67" s="121" t="s">
        <v>108</v>
      </c>
      <c r="C67" s="113">
        <v>9.9567771613461993</v>
      </c>
      <c r="D67" s="235">
        <v>24372</v>
      </c>
      <c r="E67" s="236">
        <v>25285</v>
      </c>
      <c r="F67" s="236">
        <v>25985</v>
      </c>
      <c r="G67" s="236">
        <v>23196</v>
      </c>
      <c r="H67" s="140">
        <v>24285</v>
      </c>
      <c r="I67" s="115">
        <v>87</v>
      </c>
      <c r="J67" s="116">
        <v>0.35824583075972821</v>
      </c>
    </row>
    <row r="68" spans="1:12" s="110" customFormat="1" ht="12" customHeight="1" x14ac:dyDescent="0.2">
      <c r="A68" s="118"/>
      <c r="B68" s="121" t="s">
        <v>109</v>
      </c>
      <c r="C68" s="113">
        <v>67.948099910939703</v>
      </c>
      <c r="D68" s="235">
        <v>166322</v>
      </c>
      <c r="E68" s="236">
        <v>166488</v>
      </c>
      <c r="F68" s="236">
        <v>167676</v>
      </c>
      <c r="G68" s="236">
        <v>166801</v>
      </c>
      <c r="H68" s="140">
        <v>166761</v>
      </c>
      <c r="I68" s="115">
        <v>-439</v>
      </c>
      <c r="J68" s="116">
        <v>-0.26325099993403733</v>
      </c>
    </row>
    <row r="69" spans="1:12" s="110" customFormat="1" ht="12" customHeight="1" x14ac:dyDescent="0.2">
      <c r="A69" s="118"/>
      <c r="B69" s="121" t="s">
        <v>110</v>
      </c>
      <c r="C69" s="113">
        <v>20.770248960282377</v>
      </c>
      <c r="D69" s="235">
        <v>50841</v>
      </c>
      <c r="E69" s="236">
        <v>50126</v>
      </c>
      <c r="F69" s="236">
        <v>49615</v>
      </c>
      <c r="G69" s="236">
        <v>48590</v>
      </c>
      <c r="H69" s="140">
        <v>47663</v>
      </c>
      <c r="I69" s="115">
        <v>3178</v>
      </c>
      <c r="J69" s="116">
        <v>6.6676457629607873</v>
      </c>
    </row>
    <row r="70" spans="1:12" s="110" customFormat="1" ht="12" customHeight="1" x14ac:dyDescent="0.2">
      <c r="A70" s="120"/>
      <c r="B70" s="121" t="s">
        <v>111</v>
      </c>
      <c r="C70" s="113">
        <v>1.3248739674317136</v>
      </c>
      <c r="D70" s="235">
        <v>3243</v>
      </c>
      <c r="E70" s="236">
        <v>3226</v>
      </c>
      <c r="F70" s="236">
        <v>3196</v>
      </c>
      <c r="G70" s="236">
        <v>3106</v>
      </c>
      <c r="H70" s="140">
        <v>3010</v>
      </c>
      <c r="I70" s="115">
        <v>233</v>
      </c>
      <c r="J70" s="116">
        <v>7.7408637873754156</v>
      </c>
    </row>
    <row r="71" spans="1:12" s="110" customFormat="1" ht="12" customHeight="1" x14ac:dyDescent="0.2">
      <c r="A71" s="120"/>
      <c r="B71" s="121" t="s">
        <v>112</v>
      </c>
      <c r="C71" s="113">
        <v>0.36768010196994827</v>
      </c>
      <c r="D71" s="235">
        <v>900</v>
      </c>
      <c r="E71" s="236">
        <v>857</v>
      </c>
      <c r="F71" s="236">
        <v>886</v>
      </c>
      <c r="G71" s="236">
        <v>795</v>
      </c>
      <c r="H71" s="140">
        <v>749</v>
      </c>
      <c r="I71" s="115">
        <v>151</v>
      </c>
      <c r="J71" s="116">
        <v>20.160213618157542</v>
      </c>
    </row>
    <row r="72" spans="1:12" s="110" customFormat="1" ht="12" customHeight="1" x14ac:dyDescent="0.2">
      <c r="A72" s="118" t="s">
        <v>113</v>
      </c>
      <c r="B72" s="119" t="s">
        <v>181</v>
      </c>
      <c r="C72" s="113">
        <v>70.691402005082153</v>
      </c>
      <c r="D72" s="235">
        <v>173037</v>
      </c>
      <c r="E72" s="236">
        <v>173235</v>
      </c>
      <c r="F72" s="236">
        <v>174860</v>
      </c>
      <c r="G72" s="236">
        <v>171291</v>
      </c>
      <c r="H72" s="140">
        <v>171849</v>
      </c>
      <c r="I72" s="115">
        <v>1188</v>
      </c>
      <c r="J72" s="116">
        <v>0.69130457552851632</v>
      </c>
    </row>
    <row r="73" spans="1:12" s="110" customFormat="1" ht="12" customHeight="1" x14ac:dyDescent="0.2">
      <c r="A73" s="118"/>
      <c r="B73" s="119" t="s">
        <v>182</v>
      </c>
      <c r="C73" s="113">
        <v>29.308597994917843</v>
      </c>
      <c r="D73" s="115">
        <v>71741</v>
      </c>
      <c r="E73" s="114">
        <v>71890</v>
      </c>
      <c r="F73" s="114">
        <v>71612</v>
      </c>
      <c r="G73" s="114">
        <v>70402</v>
      </c>
      <c r="H73" s="140">
        <v>69870</v>
      </c>
      <c r="I73" s="115">
        <v>1871</v>
      </c>
      <c r="J73" s="116">
        <v>2.6778302561900671</v>
      </c>
    </row>
    <row r="74" spans="1:12" s="110" customFormat="1" ht="12" customHeight="1" x14ac:dyDescent="0.2">
      <c r="A74" s="118" t="s">
        <v>113</v>
      </c>
      <c r="B74" s="119" t="s">
        <v>116</v>
      </c>
      <c r="C74" s="113">
        <v>91.426517088954071</v>
      </c>
      <c r="D74" s="115">
        <v>223792</v>
      </c>
      <c r="E74" s="114">
        <v>224910</v>
      </c>
      <c r="F74" s="114">
        <v>226083</v>
      </c>
      <c r="G74" s="114">
        <v>221952</v>
      </c>
      <c r="H74" s="140">
        <v>222530</v>
      </c>
      <c r="I74" s="115">
        <v>1262</v>
      </c>
      <c r="J74" s="116">
        <v>0.56711454635330072</v>
      </c>
    </row>
    <row r="75" spans="1:12" s="110" customFormat="1" ht="12" customHeight="1" x14ac:dyDescent="0.2">
      <c r="A75" s="142"/>
      <c r="B75" s="124" t="s">
        <v>117</v>
      </c>
      <c r="C75" s="125">
        <v>8.5175138288571688</v>
      </c>
      <c r="D75" s="143">
        <v>20849</v>
      </c>
      <c r="E75" s="144">
        <v>20084</v>
      </c>
      <c r="F75" s="144">
        <v>20253</v>
      </c>
      <c r="G75" s="144">
        <v>19590</v>
      </c>
      <c r="H75" s="145">
        <v>19034</v>
      </c>
      <c r="I75" s="143">
        <v>1815</v>
      </c>
      <c r="J75" s="146">
        <v>9.535567931070716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187869</v>
      </c>
      <c r="G11" s="114">
        <v>187702</v>
      </c>
      <c r="H11" s="114">
        <v>189315</v>
      </c>
      <c r="I11" s="114">
        <v>185720</v>
      </c>
      <c r="J11" s="140">
        <v>185951</v>
      </c>
      <c r="K11" s="114">
        <v>1918</v>
      </c>
      <c r="L11" s="116">
        <v>1.0314545229657275</v>
      </c>
    </row>
    <row r="12" spans="1:17" s="110" customFormat="1" ht="24.95" customHeight="1" x14ac:dyDescent="0.2">
      <c r="A12" s="604" t="s">
        <v>185</v>
      </c>
      <c r="B12" s="605"/>
      <c r="C12" s="605"/>
      <c r="D12" s="606"/>
      <c r="E12" s="113">
        <v>53.588936972039029</v>
      </c>
      <c r="F12" s="115">
        <v>100677</v>
      </c>
      <c r="G12" s="114">
        <v>100527</v>
      </c>
      <c r="H12" s="114">
        <v>101806</v>
      </c>
      <c r="I12" s="114">
        <v>99691</v>
      </c>
      <c r="J12" s="140">
        <v>99830</v>
      </c>
      <c r="K12" s="114">
        <v>847</v>
      </c>
      <c r="L12" s="116">
        <v>0.84844235199839724</v>
      </c>
    </row>
    <row r="13" spans="1:17" s="110" customFormat="1" ht="15" customHeight="1" x14ac:dyDescent="0.2">
      <c r="A13" s="120"/>
      <c r="B13" s="612" t="s">
        <v>107</v>
      </c>
      <c r="C13" s="612"/>
      <c r="E13" s="113">
        <v>46.411063027960971</v>
      </c>
      <c r="F13" s="115">
        <v>87192</v>
      </c>
      <c r="G13" s="114">
        <v>87175</v>
      </c>
      <c r="H13" s="114">
        <v>87509</v>
      </c>
      <c r="I13" s="114">
        <v>86029</v>
      </c>
      <c r="J13" s="140">
        <v>86121</v>
      </c>
      <c r="K13" s="114">
        <v>1071</v>
      </c>
      <c r="L13" s="116">
        <v>1.2435991221653255</v>
      </c>
    </row>
    <row r="14" spans="1:17" s="110" customFormat="1" ht="24.95" customHeight="1" x14ac:dyDescent="0.2">
      <c r="A14" s="604" t="s">
        <v>186</v>
      </c>
      <c r="B14" s="605"/>
      <c r="C14" s="605"/>
      <c r="D14" s="606"/>
      <c r="E14" s="113">
        <v>10.207112402791306</v>
      </c>
      <c r="F14" s="115">
        <v>19176</v>
      </c>
      <c r="G14" s="114">
        <v>19703</v>
      </c>
      <c r="H14" s="114">
        <v>20398</v>
      </c>
      <c r="I14" s="114">
        <v>18296</v>
      </c>
      <c r="J14" s="140">
        <v>19095</v>
      </c>
      <c r="K14" s="114">
        <v>81</v>
      </c>
      <c r="L14" s="116">
        <v>0.42419481539670073</v>
      </c>
    </row>
    <row r="15" spans="1:17" s="110" customFormat="1" ht="15" customHeight="1" x14ac:dyDescent="0.2">
      <c r="A15" s="120"/>
      <c r="B15" s="119"/>
      <c r="C15" s="258" t="s">
        <v>106</v>
      </c>
      <c r="E15" s="113">
        <v>60.0177304964539</v>
      </c>
      <c r="F15" s="115">
        <v>11509</v>
      </c>
      <c r="G15" s="114">
        <v>11814</v>
      </c>
      <c r="H15" s="114">
        <v>12281</v>
      </c>
      <c r="I15" s="114">
        <v>10944</v>
      </c>
      <c r="J15" s="140">
        <v>11366</v>
      </c>
      <c r="K15" s="114">
        <v>143</v>
      </c>
      <c r="L15" s="116">
        <v>1.2581383072320957</v>
      </c>
    </row>
    <row r="16" spans="1:17" s="110" customFormat="1" ht="15" customHeight="1" x14ac:dyDescent="0.2">
      <c r="A16" s="120"/>
      <c r="B16" s="119"/>
      <c r="C16" s="258" t="s">
        <v>107</v>
      </c>
      <c r="E16" s="113">
        <v>39.9822695035461</v>
      </c>
      <c r="F16" s="115">
        <v>7667</v>
      </c>
      <c r="G16" s="114">
        <v>7889</v>
      </c>
      <c r="H16" s="114">
        <v>8117</v>
      </c>
      <c r="I16" s="114">
        <v>7352</v>
      </c>
      <c r="J16" s="140">
        <v>7729</v>
      </c>
      <c r="K16" s="114">
        <v>-62</v>
      </c>
      <c r="L16" s="116">
        <v>-0.80217363177642642</v>
      </c>
    </row>
    <row r="17" spans="1:12" s="110" customFormat="1" ht="15" customHeight="1" x14ac:dyDescent="0.2">
      <c r="A17" s="120"/>
      <c r="B17" s="121" t="s">
        <v>109</v>
      </c>
      <c r="C17" s="258"/>
      <c r="E17" s="113">
        <v>68.013882013530704</v>
      </c>
      <c r="F17" s="115">
        <v>127777</v>
      </c>
      <c r="G17" s="114">
        <v>127625</v>
      </c>
      <c r="H17" s="114">
        <v>128843</v>
      </c>
      <c r="I17" s="114">
        <v>128259</v>
      </c>
      <c r="J17" s="140">
        <v>128425</v>
      </c>
      <c r="K17" s="114">
        <v>-648</v>
      </c>
      <c r="L17" s="116">
        <v>-0.50457465446758809</v>
      </c>
    </row>
    <row r="18" spans="1:12" s="110" customFormat="1" ht="15" customHeight="1" x14ac:dyDescent="0.2">
      <c r="A18" s="120"/>
      <c r="B18" s="119"/>
      <c r="C18" s="258" t="s">
        <v>106</v>
      </c>
      <c r="E18" s="113">
        <v>53.105018900115041</v>
      </c>
      <c r="F18" s="115">
        <v>67856</v>
      </c>
      <c r="G18" s="114">
        <v>67657</v>
      </c>
      <c r="H18" s="114">
        <v>68542</v>
      </c>
      <c r="I18" s="114">
        <v>68243</v>
      </c>
      <c r="J18" s="140">
        <v>68266</v>
      </c>
      <c r="K18" s="114">
        <v>-410</v>
      </c>
      <c r="L18" s="116">
        <v>-0.60059180265432277</v>
      </c>
    </row>
    <row r="19" spans="1:12" s="110" customFormat="1" ht="15" customHeight="1" x14ac:dyDescent="0.2">
      <c r="A19" s="120"/>
      <c r="B19" s="119"/>
      <c r="C19" s="258" t="s">
        <v>107</v>
      </c>
      <c r="E19" s="113">
        <v>46.894981099884959</v>
      </c>
      <c r="F19" s="115">
        <v>59921</v>
      </c>
      <c r="G19" s="114">
        <v>59968</v>
      </c>
      <c r="H19" s="114">
        <v>60301</v>
      </c>
      <c r="I19" s="114">
        <v>60016</v>
      </c>
      <c r="J19" s="140">
        <v>60159</v>
      </c>
      <c r="K19" s="114">
        <v>-238</v>
      </c>
      <c r="L19" s="116">
        <v>-0.39561827822935886</v>
      </c>
    </row>
    <row r="20" spans="1:12" s="110" customFormat="1" ht="15" customHeight="1" x14ac:dyDescent="0.2">
      <c r="A20" s="120"/>
      <c r="B20" s="121" t="s">
        <v>110</v>
      </c>
      <c r="C20" s="258"/>
      <c r="E20" s="113">
        <v>20.382819943684162</v>
      </c>
      <c r="F20" s="115">
        <v>38293</v>
      </c>
      <c r="G20" s="114">
        <v>37785</v>
      </c>
      <c r="H20" s="114">
        <v>37498</v>
      </c>
      <c r="I20" s="114">
        <v>36688</v>
      </c>
      <c r="J20" s="140">
        <v>36053</v>
      </c>
      <c r="K20" s="114">
        <v>2240</v>
      </c>
      <c r="L20" s="116">
        <v>6.2130751948520233</v>
      </c>
    </row>
    <row r="21" spans="1:12" s="110" customFormat="1" ht="15" customHeight="1" x14ac:dyDescent="0.2">
      <c r="A21" s="120"/>
      <c r="B21" s="119"/>
      <c r="C21" s="258" t="s">
        <v>106</v>
      </c>
      <c r="E21" s="113">
        <v>51.398427911106467</v>
      </c>
      <c r="F21" s="115">
        <v>19682</v>
      </c>
      <c r="G21" s="114">
        <v>19430</v>
      </c>
      <c r="H21" s="114">
        <v>19356</v>
      </c>
      <c r="I21" s="114">
        <v>18961</v>
      </c>
      <c r="J21" s="140">
        <v>18718</v>
      </c>
      <c r="K21" s="114">
        <v>964</v>
      </c>
      <c r="L21" s="116">
        <v>5.150122876375681</v>
      </c>
    </row>
    <row r="22" spans="1:12" s="110" customFormat="1" ht="15" customHeight="1" x14ac:dyDescent="0.2">
      <c r="A22" s="120"/>
      <c r="B22" s="119"/>
      <c r="C22" s="258" t="s">
        <v>107</v>
      </c>
      <c r="E22" s="113">
        <v>48.601572088893533</v>
      </c>
      <c r="F22" s="115">
        <v>18611</v>
      </c>
      <c r="G22" s="114">
        <v>18355</v>
      </c>
      <c r="H22" s="114">
        <v>18142</v>
      </c>
      <c r="I22" s="114">
        <v>17727</v>
      </c>
      <c r="J22" s="140">
        <v>17335</v>
      </c>
      <c r="K22" s="114">
        <v>1276</v>
      </c>
      <c r="L22" s="116">
        <v>7.360830689356793</v>
      </c>
    </row>
    <row r="23" spans="1:12" s="110" customFormat="1" ht="15" customHeight="1" x14ac:dyDescent="0.2">
      <c r="A23" s="120"/>
      <c r="B23" s="121" t="s">
        <v>111</v>
      </c>
      <c r="C23" s="258"/>
      <c r="E23" s="113">
        <v>1.3961856399938255</v>
      </c>
      <c r="F23" s="115">
        <v>2623</v>
      </c>
      <c r="G23" s="114">
        <v>2589</v>
      </c>
      <c r="H23" s="114">
        <v>2576</v>
      </c>
      <c r="I23" s="114">
        <v>2477</v>
      </c>
      <c r="J23" s="140">
        <v>2378</v>
      </c>
      <c r="K23" s="114">
        <v>245</v>
      </c>
      <c r="L23" s="116">
        <v>10.302775441547519</v>
      </c>
    </row>
    <row r="24" spans="1:12" s="110" customFormat="1" ht="15" customHeight="1" x14ac:dyDescent="0.2">
      <c r="A24" s="120"/>
      <c r="B24" s="119"/>
      <c r="C24" s="258" t="s">
        <v>106</v>
      </c>
      <c r="E24" s="113">
        <v>62.142584826534502</v>
      </c>
      <c r="F24" s="115">
        <v>1630</v>
      </c>
      <c r="G24" s="114">
        <v>1626</v>
      </c>
      <c r="H24" s="114">
        <v>1627</v>
      </c>
      <c r="I24" s="114">
        <v>1543</v>
      </c>
      <c r="J24" s="140">
        <v>1480</v>
      </c>
      <c r="K24" s="114">
        <v>150</v>
      </c>
      <c r="L24" s="116">
        <v>10.135135135135135</v>
      </c>
    </row>
    <row r="25" spans="1:12" s="110" customFormat="1" ht="15" customHeight="1" x14ac:dyDescent="0.2">
      <c r="A25" s="120"/>
      <c r="B25" s="119"/>
      <c r="C25" s="258" t="s">
        <v>107</v>
      </c>
      <c r="E25" s="113">
        <v>37.857415173465498</v>
      </c>
      <c r="F25" s="115">
        <v>993</v>
      </c>
      <c r="G25" s="114">
        <v>963</v>
      </c>
      <c r="H25" s="114">
        <v>949</v>
      </c>
      <c r="I25" s="114">
        <v>934</v>
      </c>
      <c r="J25" s="140">
        <v>898</v>
      </c>
      <c r="K25" s="114">
        <v>95</v>
      </c>
      <c r="L25" s="116">
        <v>10.579064587973274</v>
      </c>
    </row>
    <row r="26" spans="1:12" s="110" customFormat="1" ht="15" customHeight="1" x14ac:dyDescent="0.2">
      <c r="A26" s="120"/>
      <c r="C26" s="121" t="s">
        <v>187</v>
      </c>
      <c r="D26" s="110" t="s">
        <v>188</v>
      </c>
      <c r="E26" s="113">
        <v>0.37685834278140617</v>
      </c>
      <c r="F26" s="115">
        <v>708</v>
      </c>
      <c r="G26" s="114">
        <v>655</v>
      </c>
      <c r="H26" s="114">
        <v>680</v>
      </c>
      <c r="I26" s="114">
        <v>574</v>
      </c>
      <c r="J26" s="140">
        <v>548</v>
      </c>
      <c r="K26" s="114">
        <v>160</v>
      </c>
      <c r="L26" s="116">
        <v>29.197080291970803</v>
      </c>
    </row>
    <row r="27" spans="1:12" s="110" customFormat="1" ht="15" customHeight="1" x14ac:dyDescent="0.2">
      <c r="A27" s="120"/>
      <c r="B27" s="119"/>
      <c r="D27" s="259" t="s">
        <v>106</v>
      </c>
      <c r="E27" s="113">
        <v>54.66101694915254</v>
      </c>
      <c r="F27" s="115">
        <v>387</v>
      </c>
      <c r="G27" s="114">
        <v>374</v>
      </c>
      <c r="H27" s="114">
        <v>390</v>
      </c>
      <c r="I27" s="114">
        <v>318</v>
      </c>
      <c r="J27" s="140">
        <v>295</v>
      </c>
      <c r="K27" s="114">
        <v>92</v>
      </c>
      <c r="L27" s="116">
        <v>31.1864406779661</v>
      </c>
    </row>
    <row r="28" spans="1:12" s="110" customFormat="1" ht="15" customHeight="1" x14ac:dyDescent="0.2">
      <c r="A28" s="120"/>
      <c r="B28" s="119"/>
      <c r="D28" s="259" t="s">
        <v>107</v>
      </c>
      <c r="E28" s="113">
        <v>45.33898305084746</v>
      </c>
      <c r="F28" s="115">
        <v>321</v>
      </c>
      <c r="G28" s="114">
        <v>281</v>
      </c>
      <c r="H28" s="114">
        <v>290</v>
      </c>
      <c r="I28" s="114">
        <v>256</v>
      </c>
      <c r="J28" s="140">
        <v>253</v>
      </c>
      <c r="K28" s="114">
        <v>68</v>
      </c>
      <c r="L28" s="116">
        <v>26.877470355731226</v>
      </c>
    </row>
    <row r="29" spans="1:12" s="110" customFormat="1" ht="24.95" customHeight="1" x14ac:dyDescent="0.2">
      <c r="A29" s="604" t="s">
        <v>189</v>
      </c>
      <c r="B29" s="605"/>
      <c r="C29" s="605"/>
      <c r="D29" s="606"/>
      <c r="E29" s="113">
        <v>89.86155246474938</v>
      </c>
      <c r="F29" s="115">
        <v>168822</v>
      </c>
      <c r="G29" s="114">
        <v>169604</v>
      </c>
      <c r="H29" s="114">
        <v>170702</v>
      </c>
      <c r="I29" s="114">
        <v>167557</v>
      </c>
      <c r="J29" s="140">
        <v>168220</v>
      </c>
      <c r="K29" s="114">
        <v>602</v>
      </c>
      <c r="L29" s="116">
        <v>0.35786470098680301</v>
      </c>
    </row>
    <row r="30" spans="1:12" s="110" customFormat="1" ht="15" customHeight="1" x14ac:dyDescent="0.2">
      <c r="A30" s="120"/>
      <c r="B30" s="119"/>
      <c r="C30" s="258" t="s">
        <v>106</v>
      </c>
      <c r="E30" s="113">
        <v>52.071412493632344</v>
      </c>
      <c r="F30" s="115">
        <v>87908</v>
      </c>
      <c r="G30" s="114">
        <v>88411</v>
      </c>
      <c r="H30" s="114">
        <v>89267</v>
      </c>
      <c r="I30" s="114">
        <v>87467</v>
      </c>
      <c r="J30" s="140">
        <v>87868</v>
      </c>
      <c r="K30" s="114">
        <v>40</v>
      </c>
      <c r="L30" s="116">
        <v>4.5522829699094096E-2</v>
      </c>
    </row>
    <row r="31" spans="1:12" s="110" customFormat="1" ht="15" customHeight="1" x14ac:dyDescent="0.2">
      <c r="A31" s="120"/>
      <c r="B31" s="119"/>
      <c r="C31" s="258" t="s">
        <v>107</v>
      </c>
      <c r="E31" s="113">
        <v>47.928587506367656</v>
      </c>
      <c r="F31" s="115">
        <v>80914</v>
      </c>
      <c r="G31" s="114">
        <v>81193</v>
      </c>
      <c r="H31" s="114">
        <v>81435</v>
      </c>
      <c r="I31" s="114">
        <v>80090</v>
      </c>
      <c r="J31" s="140">
        <v>80352</v>
      </c>
      <c r="K31" s="114">
        <v>562</v>
      </c>
      <c r="L31" s="116">
        <v>0.69942254082039024</v>
      </c>
    </row>
    <row r="32" spans="1:12" s="110" customFormat="1" ht="15" customHeight="1" x14ac:dyDescent="0.2">
      <c r="A32" s="120"/>
      <c r="B32" s="119" t="s">
        <v>117</v>
      </c>
      <c r="C32" s="258"/>
      <c r="E32" s="113">
        <v>10.072444096684391</v>
      </c>
      <c r="F32" s="115">
        <v>18923</v>
      </c>
      <c r="G32" s="114">
        <v>17969</v>
      </c>
      <c r="H32" s="114">
        <v>18479</v>
      </c>
      <c r="I32" s="114">
        <v>18018</v>
      </c>
      <c r="J32" s="140">
        <v>17602</v>
      </c>
      <c r="K32" s="114">
        <v>1321</v>
      </c>
      <c r="L32" s="116">
        <v>7.5048289967049202</v>
      </c>
    </row>
    <row r="33" spans="1:12" s="110" customFormat="1" ht="15" customHeight="1" x14ac:dyDescent="0.2">
      <c r="A33" s="120"/>
      <c r="B33" s="119"/>
      <c r="C33" s="258" t="s">
        <v>106</v>
      </c>
      <c r="E33" s="113">
        <v>66.966125878560476</v>
      </c>
      <c r="F33" s="115">
        <v>12672</v>
      </c>
      <c r="G33" s="114">
        <v>12016</v>
      </c>
      <c r="H33" s="114">
        <v>12436</v>
      </c>
      <c r="I33" s="114">
        <v>12117</v>
      </c>
      <c r="J33" s="140">
        <v>11870</v>
      </c>
      <c r="K33" s="114">
        <v>802</v>
      </c>
      <c r="L33" s="116">
        <v>6.7565290648694187</v>
      </c>
    </row>
    <row r="34" spans="1:12" s="110" customFormat="1" ht="15" customHeight="1" x14ac:dyDescent="0.2">
      <c r="A34" s="120"/>
      <c r="B34" s="119"/>
      <c r="C34" s="258" t="s">
        <v>107</v>
      </c>
      <c r="E34" s="113">
        <v>33.033874121439517</v>
      </c>
      <c r="F34" s="115">
        <v>6251</v>
      </c>
      <c r="G34" s="114">
        <v>5953</v>
      </c>
      <c r="H34" s="114">
        <v>6043</v>
      </c>
      <c r="I34" s="114">
        <v>5901</v>
      </c>
      <c r="J34" s="140">
        <v>5732</v>
      </c>
      <c r="K34" s="114">
        <v>519</v>
      </c>
      <c r="L34" s="116">
        <v>9.0544312630844388</v>
      </c>
    </row>
    <row r="35" spans="1:12" s="110" customFormat="1" ht="24.95" customHeight="1" x14ac:dyDescent="0.2">
      <c r="A35" s="604" t="s">
        <v>190</v>
      </c>
      <c r="B35" s="605"/>
      <c r="C35" s="605"/>
      <c r="D35" s="606"/>
      <c r="E35" s="113">
        <v>70.236175207192247</v>
      </c>
      <c r="F35" s="115">
        <v>131952</v>
      </c>
      <c r="G35" s="114">
        <v>131908</v>
      </c>
      <c r="H35" s="114">
        <v>133623</v>
      </c>
      <c r="I35" s="114">
        <v>130793</v>
      </c>
      <c r="J35" s="140">
        <v>131563</v>
      </c>
      <c r="K35" s="114">
        <v>389</v>
      </c>
      <c r="L35" s="116">
        <v>0.29567583591131247</v>
      </c>
    </row>
    <row r="36" spans="1:12" s="110" customFormat="1" ht="15" customHeight="1" x14ac:dyDescent="0.2">
      <c r="A36" s="120"/>
      <c r="B36" s="119"/>
      <c r="C36" s="258" t="s">
        <v>106</v>
      </c>
      <c r="E36" s="113">
        <v>67.420728749848436</v>
      </c>
      <c r="F36" s="115">
        <v>88963</v>
      </c>
      <c r="G36" s="114">
        <v>88904</v>
      </c>
      <c r="H36" s="114">
        <v>90171</v>
      </c>
      <c r="I36" s="114">
        <v>88236</v>
      </c>
      <c r="J36" s="140">
        <v>88648</v>
      </c>
      <c r="K36" s="114">
        <v>315</v>
      </c>
      <c r="L36" s="116">
        <v>0.35533796588755528</v>
      </c>
    </row>
    <row r="37" spans="1:12" s="110" customFormat="1" ht="15" customHeight="1" x14ac:dyDescent="0.2">
      <c r="A37" s="120"/>
      <c r="B37" s="119"/>
      <c r="C37" s="258" t="s">
        <v>107</v>
      </c>
      <c r="E37" s="113">
        <v>32.579271250151571</v>
      </c>
      <c r="F37" s="115">
        <v>42989</v>
      </c>
      <c r="G37" s="114">
        <v>43004</v>
      </c>
      <c r="H37" s="114">
        <v>43452</v>
      </c>
      <c r="I37" s="114">
        <v>42557</v>
      </c>
      <c r="J37" s="140">
        <v>42915</v>
      </c>
      <c r="K37" s="114">
        <v>74</v>
      </c>
      <c r="L37" s="116">
        <v>0.17243388092741466</v>
      </c>
    </row>
    <row r="38" spans="1:12" s="110" customFormat="1" ht="15" customHeight="1" x14ac:dyDescent="0.2">
      <c r="A38" s="120"/>
      <c r="B38" s="119" t="s">
        <v>182</v>
      </c>
      <c r="C38" s="258"/>
      <c r="E38" s="113">
        <v>29.763824792807753</v>
      </c>
      <c r="F38" s="115">
        <v>55917</v>
      </c>
      <c r="G38" s="114">
        <v>55794</v>
      </c>
      <c r="H38" s="114">
        <v>55692</v>
      </c>
      <c r="I38" s="114">
        <v>54927</v>
      </c>
      <c r="J38" s="140">
        <v>54388</v>
      </c>
      <c r="K38" s="114">
        <v>1529</v>
      </c>
      <c r="L38" s="116">
        <v>2.81128190041921</v>
      </c>
    </row>
    <row r="39" spans="1:12" s="110" customFormat="1" ht="15" customHeight="1" x14ac:dyDescent="0.2">
      <c r="A39" s="120"/>
      <c r="B39" s="119"/>
      <c r="C39" s="258" t="s">
        <v>106</v>
      </c>
      <c r="E39" s="113">
        <v>20.94890641486489</v>
      </c>
      <c r="F39" s="115">
        <v>11714</v>
      </c>
      <c r="G39" s="114">
        <v>11623</v>
      </c>
      <c r="H39" s="114">
        <v>11635</v>
      </c>
      <c r="I39" s="114">
        <v>11455</v>
      </c>
      <c r="J39" s="140">
        <v>11182</v>
      </c>
      <c r="K39" s="114">
        <v>532</v>
      </c>
      <c r="L39" s="116">
        <v>4.7576462171346812</v>
      </c>
    </row>
    <row r="40" spans="1:12" s="110" customFormat="1" ht="15" customHeight="1" x14ac:dyDescent="0.2">
      <c r="A40" s="120"/>
      <c r="B40" s="119"/>
      <c r="C40" s="258" t="s">
        <v>107</v>
      </c>
      <c r="E40" s="113">
        <v>79.051093585135106</v>
      </c>
      <c r="F40" s="115">
        <v>44203</v>
      </c>
      <c r="G40" s="114">
        <v>44171</v>
      </c>
      <c r="H40" s="114">
        <v>44057</v>
      </c>
      <c r="I40" s="114">
        <v>43472</v>
      </c>
      <c r="J40" s="140">
        <v>43206</v>
      </c>
      <c r="K40" s="114">
        <v>997</v>
      </c>
      <c r="L40" s="116">
        <v>2.3075498773318519</v>
      </c>
    </row>
    <row r="41" spans="1:12" s="110" customFormat="1" ht="24.75" customHeight="1" x14ac:dyDescent="0.2">
      <c r="A41" s="604" t="s">
        <v>518</v>
      </c>
      <c r="B41" s="605"/>
      <c r="C41" s="605"/>
      <c r="D41" s="606"/>
      <c r="E41" s="113">
        <v>4.6042721257897794</v>
      </c>
      <c r="F41" s="115">
        <v>8650</v>
      </c>
      <c r="G41" s="114">
        <v>9551</v>
      </c>
      <c r="H41" s="114">
        <v>9713</v>
      </c>
      <c r="I41" s="114">
        <v>7484</v>
      </c>
      <c r="J41" s="140">
        <v>8602</v>
      </c>
      <c r="K41" s="114">
        <v>48</v>
      </c>
      <c r="L41" s="116">
        <v>0.55800976517089051</v>
      </c>
    </row>
    <row r="42" spans="1:12" s="110" customFormat="1" ht="15" customHeight="1" x14ac:dyDescent="0.2">
      <c r="A42" s="120"/>
      <c r="B42" s="119"/>
      <c r="C42" s="258" t="s">
        <v>106</v>
      </c>
      <c r="E42" s="113">
        <v>60.878612716763008</v>
      </c>
      <c r="F42" s="115">
        <v>5266</v>
      </c>
      <c r="G42" s="114">
        <v>5870</v>
      </c>
      <c r="H42" s="114">
        <v>6031</v>
      </c>
      <c r="I42" s="114">
        <v>4557</v>
      </c>
      <c r="J42" s="140">
        <v>5173</v>
      </c>
      <c r="K42" s="114">
        <v>93</v>
      </c>
      <c r="L42" s="116">
        <v>1.7977962497583606</v>
      </c>
    </row>
    <row r="43" spans="1:12" s="110" customFormat="1" ht="15" customHeight="1" x14ac:dyDescent="0.2">
      <c r="A43" s="123"/>
      <c r="B43" s="124"/>
      <c r="C43" s="260" t="s">
        <v>107</v>
      </c>
      <c r="D43" s="261"/>
      <c r="E43" s="125">
        <v>39.121387283236992</v>
      </c>
      <c r="F43" s="143">
        <v>3384</v>
      </c>
      <c r="G43" s="144">
        <v>3681</v>
      </c>
      <c r="H43" s="144">
        <v>3682</v>
      </c>
      <c r="I43" s="144">
        <v>2927</v>
      </c>
      <c r="J43" s="145">
        <v>3429</v>
      </c>
      <c r="K43" s="144">
        <v>-45</v>
      </c>
      <c r="L43" s="146">
        <v>-1.3123359580052494</v>
      </c>
    </row>
    <row r="44" spans="1:12" s="110" customFormat="1" ht="45.75" customHeight="1" x14ac:dyDescent="0.2">
      <c r="A44" s="604" t="s">
        <v>191</v>
      </c>
      <c r="B44" s="605"/>
      <c r="C44" s="605"/>
      <c r="D44" s="606"/>
      <c r="E44" s="113">
        <v>0.88678813428506031</v>
      </c>
      <c r="F44" s="115">
        <v>1666</v>
      </c>
      <c r="G44" s="114">
        <v>1684</v>
      </c>
      <c r="H44" s="114">
        <v>1692</v>
      </c>
      <c r="I44" s="114">
        <v>1624</v>
      </c>
      <c r="J44" s="140">
        <v>1656</v>
      </c>
      <c r="K44" s="114">
        <v>10</v>
      </c>
      <c r="L44" s="116">
        <v>0.60386473429951693</v>
      </c>
    </row>
    <row r="45" spans="1:12" s="110" customFormat="1" ht="15" customHeight="1" x14ac:dyDescent="0.2">
      <c r="A45" s="120"/>
      <c r="B45" s="119"/>
      <c r="C45" s="258" t="s">
        <v>106</v>
      </c>
      <c r="E45" s="113">
        <v>59.123649459783913</v>
      </c>
      <c r="F45" s="115">
        <v>985</v>
      </c>
      <c r="G45" s="114">
        <v>999</v>
      </c>
      <c r="H45" s="114">
        <v>1008</v>
      </c>
      <c r="I45" s="114">
        <v>966</v>
      </c>
      <c r="J45" s="140">
        <v>979</v>
      </c>
      <c r="K45" s="114">
        <v>6</v>
      </c>
      <c r="L45" s="116">
        <v>0.61287027579162412</v>
      </c>
    </row>
    <row r="46" spans="1:12" s="110" customFormat="1" ht="15" customHeight="1" x14ac:dyDescent="0.2">
      <c r="A46" s="123"/>
      <c r="B46" s="124"/>
      <c r="C46" s="260" t="s">
        <v>107</v>
      </c>
      <c r="D46" s="261"/>
      <c r="E46" s="125">
        <v>40.876350540216087</v>
      </c>
      <c r="F46" s="143">
        <v>681</v>
      </c>
      <c r="G46" s="144">
        <v>685</v>
      </c>
      <c r="H46" s="144">
        <v>684</v>
      </c>
      <c r="I46" s="144">
        <v>658</v>
      </c>
      <c r="J46" s="145">
        <v>677</v>
      </c>
      <c r="K46" s="144">
        <v>4</v>
      </c>
      <c r="L46" s="146">
        <v>0.59084194977843429</v>
      </c>
    </row>
    <row r="47" spans="1:12" s="110" customFormat="1" ht="39" customHeight="1" x14ac:dyDescent="0.2">
      <c r="A47" s="604" t="s">
        <v>519</v>
      </c>
      <c r="B47" s="607"/>
      <c r="C47" s="607"/>
      <c r="D47" s="608"/>
      <c r="E47" s="113">
        <v>0.29648318775316845</v>
      </c>
      <c r="F47" s="115">
        <v>557</v>
      </c>
      <c r="G47" s="114">
        <v>577</v>
      </c>
      <c r="H47" s="114">
        <v>565</v>
      </c>
      <c r="I47" s="114">
        <v>531</v>
      </c>
      <c r="J47" s="140">
        <v>590</v>
      </c>
      <c r="K47" s="114">
        <v>-33</v>
      </c>
      <c r="L47" s="116">
        <v>-5.593220338983051</v>
      </c>
    </row>
    <row r="48" spans="1:12" s="110" customFormat="1" ht="15" customHeight="1" x14ac:dyDescent="0.2">
      <c r="A48" s="120"/>
      <c r="B48" s="119"/>
      <c r="C48" s="258" t="s">
        <v>106</v>
      </c>
      <c r="E48" s="113">
        <v>38.958707360861759</v>
      </c>
      <c r="F48" s="115">
        <v>217</v>
      </c>
      <c r="G48" s="114">
        <v>208</v>
      </c>
      <c r="H48" s="114">
        <v>205</v>
      </c>
      <c r="I48" s="114">
        <v>197</v>
      </c>
      <c r="J48" s="140">
        <v>219</v>
      </c>
      <c r="K48" s="114">
        <v>-2</v>
      </c>
      <c r="L48" s="116">
        <v>-0.91324200913242004</v>
      </c>
    </row>
    <row r="49" spans="1:12" s="110" customFormat="1" ht="15" customHeight="1" x14ac:dyDescent="0.2">
      <c r="A49" s="123"/>
      <c r="B49" s="124"/>
      <c r="C49" s="260" t="s">
        <v>107</v>
      </c>
      <c r="D49" s="261"/>
      <c r="E49" s="125">
        <v>61.041292639138241</v>
      </c>
      <c r="F49" s="143">
        <v>340</v>
      </c>
      <c r="G49" s="144">
        <v>369</v>
      </c>
      <c r="H49" s="144">
        <v>360</v>
      </c>
      <c r="I49" s="144">
        <v>334</v>
      </c>
      <c r="J49" s="145">
        <v>371</v>
      </c>
      <c r="K49" s="144">
        <v>-31</v>
      </c>
      <c r="L49" s="146">
        <v>-8.355795148247978</v>
      </c>
    </row>
    <row r="50" spans="1:12" s="110" customFormat="1" ht="24.95" customHeight="1" x14ac:dyDescent="0.2">
      <c r="A50" s="609" t="s">
        <v>192</v>
      </c>
      <c r="B50" s="610"/>
      <c r="C50" s="610"/>
      <c r="D50" s="611"/>
      <c r="E50" s="262">
        <v>13.087310838935641</v>
      </c>
      <c r="F50" s="263">
        <v>24587</v>
      </c>
      <c r="G50" s="264">
        <v>25351</v>
      </c>
      <c r="H50" s="264">
        <v>25715</v>
      </c>
      <c r="I50" s="264">
        <v>23838</v>
      </c>
      <c r="J50" s="265">
        <v>23948</v>
      </c>
      <c r="K50" s="263">
        <v>639</v>
      </c>
      <c r="L50" s="266">
        <v>2.6682812760982126</v>
      </c>
    </row>
    <row r="51" spans="1:12" s="110" customFormat="1" ht="15" customHeight="1" x14ac:dyDescent="0.2">
      <c r="A51" s="120"/>
      <c r="B51" s="119"/>
      <c r="C51" s="258" t="s">
        <v>106</v>
      </c>
      <c r="E51" s="113">
        <v>60.930573067067961</v>
      </c>
      <c r="F51" s="115">
        <v>14981</v>
      </c>
      <c r="G51" s="114">
        <v>15337</v>
      </c>
      <c r="H51" s="114">
        <v>15649</v>
      </c>
      <c r="I51" s="114">
        <v>14446</v>
      </c>
      <c r="J51" s="140">
        <v>14453</v>
      </c>
      <c r="K51" s="114">
        <v>528</v>
      </c>
      <c r="L51" s="116">
        <v>3.6532207846121914</v>
      </c>
    </row>
    <row r="52" spans="1:12" s="110" customFormat="1" ht="15" customHeight="1" x14ac:dyDescent="0.2">
      <c r="A52" s="120"/>
      <c r="B52" s="119"/>
      <c r="C52" s="258" t="s">
        <v>107</v>
      </c>
      <c r="E52" s="113">
        <v>39.069426932932039</v>
      </c>
      <c r="F52" s="115">
        <v>9606</v>
      </c>
      <c r="G52" s="114">
        <v>10014</v>
      </c>
      <c r="H52" s="114">
        <v>10066</v>
      </c>
      <c r="I52" s="114">
        <v>9392</v>
      </c>
      <c r="J52" s="140">
        <v>9495</v>
      </c>
      <c r="K52" s="114">
        <v>111</v>
      </c>
      <c r="L52" s="116">
        <v>1.1690363349131121</v>
      </c>
    </row>
    <row r="53" spans="1:12" s="110" customFormat="1" ht="15" customHeight="1" x14ac:dyDescent="0.2">
      <c r="A53" s="120"/>
      <c r="B53" s="119"/>
      <c r="C53" s="258" t="s">
        <v>187</v>
      </c>
      <c r="D53" s="110" t="s">
        <v>193</v>
      </c>
      <c r="E53" s="113">
        <v>24.150974091999839</v>
      </c>
      <c r="F53" s="115">
        <v>5938</v>
      </c>
      <c r="G53" s="114">
        <v>6888</v>
      </c>
      <c r="H53" s="114">
        <v>7084</v>
      </c>
      <c r="I53" s="114">
        <v>5362</v>
      </c>
      <c r="J53" s="140">
        <v>5861</v>
      </c>
      <c r="K53" s="114">
        <v>77</v>
      </c>
      <c r="L53" s="116">
        <v>1.3137689814024911</v>
      </c>
    </row>
    <row r="54" spans="1:12" s="110" customFormat="1" ht="15" customHeight="1" x14ac:dyDescent="0.2">
      <c r="A54" s="120"/>
      <c r="B54" s="119"/>
      <c r="D54" s="267" t="s">
        <v>194</v>
      </c>
      <c r="E54" s="113">
        <v>62.344223644324686</v>
      </c>
      <c r="F54" s="115">
        <v>3702</v>
      </c>
      <c r="G54" s="114">
        <v>4234</v>
      </c>
      <c r="H54" s="114">
        <v>4418</v>
      </c>
      <c r="I54" s="114">
        <v>3328</v>
      </c>
      <c r="J54" s="140">
        <v>3622</v>
      </c>
      <c r="K54" s="114">
        <v>80</v>
      </c>
      <c r="L54" s="116">
        <v>2.2087244616234125</v>
      </c>
    </row>
    <row r="55" spans="1:12" s="110" customFormat="1" ht="15" customHeight="1" x14ac:dyDescent="0.2">
      <c r="A55" s="120"/>
      <c r="B55" s="119"/>
      <c r="D55" s="267" t="s">
        <v>195</v>
      </c>
      <c r="E55" s="113">
        <v>37.655776355675314</v>
      </c>
      <c r="F55" s="115">
        <v>2236</v>
      </c>
      <c r="G55" s="114">
        <v>2654</v>
      </c>
      <c r="H55" s="114">
        <v>2666</v>
      </c>
      <c r="I55" s="114">
        <v>2034</v>
      </c>
      <c r="J55" s="140">
        <v>2239</v>
      </c>
      <c r="K55" s="114">
        <v>-3</v>
      </c>
      <c r="L55" s="116">
        <v>-0.13398838767306834</v>
      </c>
    </row>
    <row r="56" spans="1:12" s="110" customFormat="1" ht="15" customHeight="1" x14ac:dyDescent="0.2">
      <c r="A56" s="120"/>
      <c r="B56" s="119" t="s">
        <v>196</v>
      </c>
      <c r="C56" s="258"/>
      <c r="E56" s="113">
        <v>62.897550953057717</v>
      </c>
      <c r="F56" s="115">
        <v>118165</v>
      </c>
      <c r="G56" s="114">
        <v>117767</v>
      </c>
      <c r="H56" s="114">
        <v>118579</v>
      </c>
      <c r="I56" s="114">
        <v>117459</v>
      </c>
      <c r="J56" s="140">
        <v>117705</v>
      </c>
      <c r="K56" s="114">
        <v>460</v>
      </c>
      <c r="L56" s="116">
        <v>0.39080752729280827</v>
      </c>
    </row>
    <row r="57" spans="1:12" s="110" customFormat="1" ht="15" customHeight="1" x14ac:dyDescent="0.2">
      <c r="A57" s="120"/>
      <c r="B57" s="119"/>
      <c r="C57" s="258" t="s">
        <v>106</v>
      </c>
      <c r="E57" s="113">
        <v>50.834003300469682</v>
      </c>
      <c r="F57" s="115">
        <v>60068</v>
      </c>
      <c r="G57" s="114">
        <v>59913</v>
      </c>
      <c r="H57" s="114">
        <v>60457</v>
      </c>
      <c r="I57" s="114">
        <v>59928</v>
      </c>
      <c r="J57" s="140">
        <v>60103</v>
      </c>
      <c r="K57" s="114">
        <v>-35</v>
      </c>
      <c r="L57" s="116">
        <v>-5.823336605493902E-2</v>
      </c>
    </row>
    <row r="58" spans="1:12" s="110" customFormat="1" ht="15" customHeight="1" x14ac:dyDescent="0.2">
      <c r="A58" s="120"/>
      <c r="B58" s="119"/>
      <c r="C58" s="258" t="s">
        <v>107</v>
      </c>
      <c r="E58" s="113">
        <v>49.165996699530318</v>
      </c>
      <c r="F58" s="115">
        <v>58097</v>
      </c>
      <c r="G58" s="114">
        <v>57854</v>
      </c>
      <c r="H58" s="114">
        <v>58122</v>
      </c>
      <c r="I58" s="114">
        <v>57531</v>
      </c>
      <c r="J58" s="140">
        <v>57602</v>
      </c>
      <c r="K58" s="114">
        <v>495</v>
      </c>
      <c r="L58" s="116">
        <v>0.85934516162633245</v>
      </c>
    </row>
    <row r="59" spans="1:12" s="110" customFormat="1" ht="15" customHeight="1" x14ac:dyDescent="0.2">
      <c r="A59" s="120"/>
      <c r="B59" s="119"/>
      <c r="C59" s="258" t="s">
        <v>105</v>
      </c>
      <c r="D59" s="110" t="s">
        <v>197</v>
      </c>
      <c r="E59" s="113">
        <v>93.046164261837262</v>
      </c>
      <c r="F59" s="115">
        <v>109948</v>
      </c>
      <c r="G59" s="114">
        <v>109606</v>
      </c>
      <c r="H59" s="114">
        <v>110398</v>
      </c>
      <c r="I59" s="114">
        <v>109429</v>
      </c>
      <c r="J59" s="140">
        <v>109736</v>
      </c>
      <c r="K59" s="114">
        <v>212</v>
      </c>
      <c r="L59" s="116">
        <v>0.19319093096158052</v>
      </c>
    </row>
    <row r="60" spans="1:12" s="110" customFormat="1" ht="15" customHeight="1" x14ac:dyDescent="0.2">
      <c r="A60" s="120"/>
      <c r="B60" s="119"/>
      <c r="C60" s="258"/>
      <c r="D60" s="267" t="s">
        <v>198</v>
      </c>
      <c r="E60" s="113">
        <v>49.353330665405466</v>
      </c>
      <c r="F60" s="115">
        <v>54263</v>
      </c>
      <c r="G60" s="114">
        <v>54130</v>
      </c>
      <c r="H60" s="114">
        <v>54676</v>
      </c>
      <c r="I60" s="114">
        <v>54237</v>
      </c>
      <c r="J60" s="140">
        <v>54448</v>
      </c>
      <c r="K60" s="114">
        <v>-185</v>
      </c>
      <c r="L60" s="116">
        <v>-0.33977372906259184</v>
      </c>
    </row>
    <row r="61" spans="1:12" s="110" customFormat="1" ht="15" customHeight="1" x14ac:dyDescent="0.2">
      <c r="A61" s="120"/>
      <c r="B61" s="119"/>
      <c r="C61" s="258"/>
      <c r="D61" s="267" t="s">
        <v>199</v>
      </c>
      <c r="E61" s="113">
        <v>50.646669334594534</v>
      </c>
      <c r="F61" s="115">
        <v>55685</v>
      </c>
      <c r="G61" s="114">
        <v>55476</v>
      </c>
      <c r="H61" s="114">
        <v>55722</v>
      </c>
      <c r="I61" s="114">
        <v>55192</v>
      </c>
      <c r="J61" s="140">
        <v>55288</v>
      </c>
      <c r="K61" s="114">
        <v>397</v>
      </c>
      <c r="L61" s="116">
        <v>0.71805816813775136</v>
      </c>
    </row>
    <row r="62" spans="1:12" s="110" customFormat="1" ht="15" customHeight="1" x14ac:dyDescent="0.2">
      <c r="A62" s="120"/>
      <c r="B62" s="119"/>
      <c r="C62" s="258"/>
      <c r="D62" s="258" t="s">
        <v>200</v>
      </c>
      <c r="E62" s="113">
        <v>6.9538357381627387</v>
      </c>
      <c r="F62" s="115">
        <v>8217</v>
      </c>
      <c r="G62" s="114">
        <v>8161</v>
      </c>
      <c r="H62" s="114">
        <v>8181</v>
      </c>
      <c r="I62" s="114">
        <v>8030</v>
      </c>
      <c r="J62" s="140">
        <v>7969</v>
      </c>
      <c r="K62" s="114">
        <v>248</v>
      </c>
      <c r="L62" s="116">
        <v>3.1120592295143683</v>
      </c>
    </row>
    <row r="63" spans="1:12" s="110" customFormat="1" ht="15" customHeight="1" x14ac:dyDescent="0.2">
      <c r="A63" s="120"/>
      <c r="B63" s="119"/>
      <c r="C63" s="258"/>
      <c r="D63" s="267" t="s">
        <v>198</v>
      </c>
      <c r="E63" s="113">
        <v>70.646221248630894</v>
      </c>
      <c r="F63" s="115">
        <v>5805</v>
      </c>
      <c r="G63" s="114">
        <v>5783</v>
      </c>
      <c r="H63" s="114">
        <v>5781</v>
      </c>
      <c r="I63" s="114">
        <v>5691</v>
      </c>
      <c r="J63" s="140">
        <v>5655</v>
      </c>
      <c r="K63" s="114">
        <v>150</v>
      </c>
      <c r="L63" s="116">
        <v>2.6525198938992043</v>
      </c>
    </row>
    <row r="64" spans="1:12" s="110" customFormat="1" ht="15" customHeight="1" x14ac:dyDescent="0.2">
      <c r="A64" s="120"/>
      <c r="B64" s="119"/>
      <c r="C64" s="258"/>
      <c r="D64" s="267" t="s">
        <v>199</v>
      </c>
      <c r="E64" s="113">
        <v>29.353778751369113</v>
      </c>
      <c r="F64" s="115">
        <v>2412</v>
      </c>
      <c r="G64" s="114">
        <v>2378</v>
      </c>
      <c r="H64" s="114">
        <v>2400</v>
      </c>
      <c r="I64" s="114">
        <v>2339</v>
      </c>
      <c r="J64" s="140">
        <v>2314</v>
      </c>
      <c r="K64" s="114">
        <v>98</v>
      </c>
      <c r="L64" s="116">
        <v>4.2350907519446848</v>
      </c>
    </row>
    <row r="65" spans="1:12" s="110" customFormat="1" ht="15" customHeight="1" x14ac:dyDescent="0.2">
      <c r="A65" s="120"/>
      <c r="B65" s="119" t="s">
        <v>201</v>
      </c>
      <c r="C65" s="258"/>
      <c r="E65" s="113">
        <v>12.459745886761519</v>
      </c>
      <c r="F65" s="115">
        <v>23408</v>
      </c>
      <c r="G65" s="114">
        <v>23085</v>
      </c>
      <c r="H65" s="114">
        <v>22873</v>
      </c>
      <c r="I65" s="114">
        <v>22551</v>
      </c>
      <c r="J65" s="140">
        <v>22239</v>
      </c>
      <c r="K65" s="114">
        <v>1169</v>
      </c>
      <c r="L65" s="116">
        <v>5.2565313188542646</v>
      </c>
    </row>
    <row r="66" spans="1:12" s="110" customFormat="1" ht="15" customHeight="1" x14ac:dyDescent="0.2">
      <c r="A66" s="120"/>
      <c r="B66" s="119"/>
      <c r="C66" s="258" t="s">
        <v>106</v>
      </c>
      <c r="E66" s="113">
        <v>51.789986329460014</v>
      </c>
      <c r="F66" s="115">
        <v>12123</v>
      </c>
      <c r="G66" s="114">
        <v>11966</v>
      </c>
      <c r="H66" s="114">
        <v>11905</v>
      </c>
      <c r="I66" s="114">
        <v>11767</v>
      </c>
      <c r="J66" s="140">
        <v>11596</v>
      </c>
      <c r="K66" s="114">
        <v>527</v>
      </c>
      <c r="L66" s="116">
        <v>4.5446705760607102</v>
      </c>
    </row>
    <row r="67" spans="1:12" s="110" customFormat="1" ht="15" customHeight="1" x14ac:dyDescent="0.2">
      <c r="A67" s="120"/>
      <c r="B67" s="119"/>
      <c r="C67" s="258" t="s">
        <v>107</v>
      </c>
      <c r="E67" s="113">
        <v>48.210013670539986</v>
      </c>
      <c r="F67" s="115">
        <v>11285</v>
      </c>
      <c r="G67" s="114">
        <v>11119</v>
      </c>
      <c r="H67" s="114">
        <v>10968</v>
      </c>
      <c r="I67" s="114">
        <v>10784</v>
      </c>
      <c r="J67" s="140">
        <v>10643</v>
      </c>
      <c r="K67" s="114">
        <v>642</v>
      </c>
      <c r="L67" s="116">
        <v>6.0321337968617872</v>
      </c>
    </row>
    <row r="68" spans="1:12" s="110" customFormat="1" ht="15" customHeight="1" x14ac:dyDescent="0.2">
      <c r="A68" s="120"/>
      <c r="B68" s="119"/>
      <c r="C68" s="258" t="s">
        <v>105</v>
      </c>
      <c r="D68" s="110" t="s">
        <v>202</v>
      </c>
      <c r="E68" s="113">
        <v>18.56203007518797</v>
      </c>
      <c r="F68" s="115">
        <v>4345</v>
      </c>
      <c r="G68" s="114">
        <v>4223</v>
      </c>
      <c r="H68" s="114">
        <v>4135</v>
      </c>
      <c r="I68" s="114">
        <v>3970</v>
      </c>
      <c r="J68" s="140">
        <v>3828</v>
      </c>
      <c r="K68" s="114">
        <v>517</v>
      </c>
      <c r="L68" s="116">
        <v>13.505747126436782</v>
      </c>
    </row>
    <row r="69" spans="1:12" s="110" customFormat="1" ht="15" customHeight="1" x14ac:dyDescent="0.2">
      <c r="A69" s="120"/>
      <c r="B69" s="119"/>
      <c r="C69" s="258"/>
      <c r="D69" s="267" t="s">
        <v>198</v>
      </c>
      <c r="E69" s="113">
        <v>50.817031070195625</v>
      </c>
      <c r="F69" s="115">
        <v>2208</v>
      </c>
      <c r="G69" s="114">
        <v>2144</v>
      </c>
      <c r="H69" s="114">
        <v>2106</v>
      </c>
      <c r="I69" s="114">
        <v>2040</v>
      </c>
      <c r="J69" s="140">
        <v>1955</v>
      </c>
      <c r="K69" s="114">
        <v>253</v>
      </c>
      <c r="L69" s="116">
        <v>12.941176470588236</v>
      </c>
    </row>
    <row r="70" spans="1:12" s="110" customFormat="1" ht="15" customHeight="1" x14ac:dyDescent="0.2">
      <c r="A70" s="120"/>
      <c r="B70" s="119"/>
      <c r="C70" s="258"/>
      <c r="D70" s="267" t="s">
        <v>199</v>
      </c>
      <c r="E70" s="113">
        <v>49.182968929804375</v>
      </c>
      <c r="F70" s="115">
        <v>2137</v>
      </c>
      <c r="G70" s="114">
        <v>2079</v>
      </c>
      <c r="H70" s="114">
        <v>2029</v>
      </c>
      <c r="I70" s="114">
        <v>1930</v>
      </c>
      <c r="J70" s="140">
        <v>1873</v>
      </c>
      <c r="K70" s="114">
        <v>264</v>
      </c>
      <c r="L70" s="116">
        <v>14.095034703683929</v>
      </c>
    </row>
    <row r="71" spans="1:12" s="110" customFormat="1" ht="15" customHeight="1" x14ac:dyDescent="0.2">
      <c r="A71" s="120"/>
      <c r="B71" s="119"/>
      <c r="C71" s="258"/>
      <c r="D71" s="110" t="s">
        <v>203</v>
      </c>
      <c r="E71" s="113">
        <v>72.073650034176353</v>
      </c>
      <c r="F71" s="115">
        <v>16871</v>
      </c>
      <c r="G71" s="114">
        <v>16699</v>
      </c>
      <c r="H71" s="114">
        <v>16634</v>
      </c>
      <c r="I71" s="114">
        <v>16497</v>
      </c>
      <c r="J71" s="140">
        <v>16368</v>
      </c>
      <c r="K71" s="114">
        <v>503</v>
      </c>
      <c r="L71" s="116">
        <v>3.0730694037145652</v>
      </c>
    </row>
    <row r="72" spans="1:12" s="110" customFormat="1" ht="15" customHeight="1" x14ac:dyDescent="0.2">
      <c r="A72" s="120"/>
      <c r="B72" s="119"/>
      <c r="C72" s="258"/>
      <c r="D72" s="267" t="s">
        <v>198</v>
      </c>
      <c r="E72" s="113">
        <v>51.538142374488771</v>
      </c>
      <c r="F72" s="115">
        <v>8695</v>
      </c>
      <c r="G72" s="114">
        <v>8605</v>
      </c>
      <c r="H72" s="114">
        <v>8597</v>
      </c>
      <c r="I72" s="114">
        <v>8547</v>
      </c>
      <c r="J72" s="140">
        <v>8483</v>
      </c>
      <c r="K72" s="114">
        <v>212</v>
      </c>
      <c r="L72" s="116">
        <v>2.4991158788164562</v>
      </c>
    </row>
    <row r="73" spans="1:12" s="110" customFormat="1" ht="15" customHeight="1" x14ac:dyDescent="0.2">
      <c r="A73" s="120"/>
      <c r="B73" s="119"/>
      <c r="C73" s="258"/>
      <c r="D73" s="267" t="s">
        <v>199</v>
      </c>
      <c r="E73" s="113">
        <v>48.461857625511229</v>
      </c>
      <c r="F73" s="115">
        <v>8176</v>
      </c>
      <c r="G73" s="114">
        <v>8094</v>
      </c>
      <c r="H73" s="114">
        <v>8037</v>
      </c>
      <c r="I73" s="114">
        <v>7950</v>
      </c>
      <c r="J73" s="140">
        <v>7885</v>
      </c>
      <c r="K73" s="114">
        <v>291</v>
      </c>
      <c r="L73" s="116">
        <v>3.690551680405834</v>
      </c>
    </row>
    <row r="74" spans="1:12" s="110" customFormat="1" ht="15" customHeight="1" x14ac:dyDescent="0.2">
      <c r="A74" s="120"/>
      <c r="B74" s="119"/>
      <c r="C74" s="258"/>
      <c r="D74" s="110" t="s">
        <v>204</v>
      </c>
      <c r="E74" s="113">
        <v>9.3643198906356808</v>
      </c>
      <c r="F74" s="115">
        <v>2192</v>
      </c>
      <c r="G74" s="114">
        <v>2163</v>
      </c>
      <c r="H74" s="114">
        <v>2104</v>
      </c>
      <c r="I74" s="114">
        <v>2084</v>
      </c>
      <c r="J74" s="140">
        <v>2043</v>
      </c>
      <c r="K74" s="114">
        <v>149</v>
      </c>
      <c r="L74" s="116">
        <v>7.2931962799804211</v>
      </c>
    </row>
    <row r="75" spans="1:12" s="110" customFormat="1" ht="15" customHeight="1" x14ac:dyDescent="0.2">
      <c r="A75" s="120"/>
      <c r="B75" s="119"/>
      <c r="C75" s="258"/>
      <c r="D75" s="267" t="s">
        <v>198</v>
      </c>
      <c r="E75" s="113">
        <v>55.65693430656934</v>
      </c>
      <c r="F75" s="115">
        <v>1220</v>
      </c>
      <c r="G75" s="114">
        <v>1217</v>
      </c>
      <c r="H75" s="114">
        <v>1202</v>
      </c>
      <c r="I75" s="114">
        <v>1180</v>
      </c>
      <c r="J75" s="140">
        <v>1158</v>
      </c>
      <c r="K75" s="114">
        <v>62</v>
      </c>
      <c r="L75" s="116">
        <v>5.3540587219343694</v>
      </c>
    </row>
    <row r="76" spans="1:12" s="110" customFormat="1" ht="15" customHeight="1" x14ac:dyDescent="0.2">
      <c r="A76" s="120"/>
      <c r="B76" s="119"/>
      <c r="C76" s="258"/>
      <c r="D76" s="267" t="s">
        <v>199</v>
      </c>
      <c r="E76" s="113">
        <v>44.34306569343066</v>
      </c>
      <c r="F76" s="115">
        <v>972</v>
      </c>
      <c r="G76" s="114">
        <v>946</v>
      </c>
      <c r="H76" s="114">
        <v>902</v>
      </c>
      <c r="I76" s="114">
        <v>904</v>
      </c>
      <c r="J76" s="140">
        <v>885</v>
      </c>
      <c r="K76" s="114">
        <v>87</v>
      </c>
      <c r="L76" s="116">
        <v>9.8305084745762716</v>
      </c>
    </row>
    <row r="77" spans="1:12" s="110" customFormat="1" ht="15" customHeight="1" x14ac:dyDescent="0.2">
      <c r="A77" s="534"/>
      <c r="B77" s="119" t="s">
        <v>205</v>
      </c>
      <c r="C77" s="268"/>
      <c r="D77" s="182"/>
      <c r="E77" s="113">
        <v>11.555392321245122</v>
      </c>
      <c r="F77" s="115">
        <v>21709</v>
      </c>
      <c r="G77" s="114">
        <v>21499</v>
      </c>
      <c r="H77" s="114">
        <v>22148</v>
      </c>
      <c r="I77" s="114">
        <v>21872</v>
      </c>
      <c r="J77" s="140">
        <v>22059</v>
      </c>
      <c r="K77" s="114">
        <v>-350</v>
      </c>
      <c r="L77" s="116">
        <v>-1.5866539734348792</v>
      </c>
    </row>
    <row r="78" spans="1:12" s="110" customFormat="1" ht="15" customHeight="1" x14ac:dyDescent="0.2">
      <c r="A78" s="120"/>
      <c r="B78" s="119"/>
      <c r="C78" s="268" t="s">
        <v>106</v>
      </c>
      <c r="D78" s="182"/>
      <c r="E78" s="113">
        <v>62.209221981666587</v>
      </c>
      <c r="F78" s="115">
        <v>13505</v>
      </c>
      <c r="G78" s="114">
        <v>13311</v>
      </c>
      <c r="H78" s="114">
        <v>13795</v>
      </c>
      <c r="I78" s="114">
        <v>13550</v>
      </c>
      <c r="J78" s="140">
        <v>13678</v>
      </c>
      <c r="K78" s="114">
        <v>-173</v>
      </c>
      <c r="L78" s="116">
        <v>-1.2648047960228104</v>
      </c>
    </row>
    <row r="79" spans="1:12" s="110" customFormat="1" ht="15" customHeight="1" x14ac:dyDescent="0.2">
      <c r="A79" s="123"/>
      <c r="B79" s="124"/>
      <c r="C79" s="260" t="s">
        <v>107</v>
      </c>
      <c r="D79" s="261"/>
      <c r="E79" s="125">
        <v>37.790778018333413</v>
      </c>
      <c r="F79" s="143">
        <v>8204</v>
      </c>
      <c r="G79" s="144">
        <v>8188</v>
      </c>
      <c r="H79" s="144">
        <v>8353</v>
      </c>
      <c r="I79" s="144">
        <v>8322</v>
      </c>
      <c r="J79" s="145">
        <v>8381</v>
      </c>
      <c r="K79" s="144">
        <v>-177</v>
      </c>
      <c r="L79" s="146">
        <v>-2.1119198186373942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187869</v>
      </c>
      <c r="E11" s="114">
        <v>187702</v>
      </c>
      <c r="F11" s="114">
        <v>189315</v>
      </c>
      <c r="G11" s="114">
        <v>185720</v>
      </c>
      <c r="H11" s="140">
        <v>185951</v>
      </c>
      <c r="I11" s="115">
        <v>1918</v>
      </c>
      <c r="J11" s="116">
        <v>1.0314545229657275</v>
      </c>
    </row>
    <row r="12" spans="1:15" s="110" customFormat="1" ht="24.95" customHeight="1" x14ac:dyDescent="0.2">
      <c r="A12" s="193" t="s">
        <v>132</v>
      </c>
      <c r="B12" s="194" t="s">
        <v>133</v>
      </c>
      <c r="C12" s="113">
        <v>1.6751033965156572</v>
      </c>
      <c r="D12" s="115">
        <v>3147</v>
      </c>
      <c r="E12" s="114">
        <v>2613</v>
      </c>
      <c r="F12" s="114">
        <v>2940</v>
      </c>
      <c r="G12" s="114">
        <v>2946</v>
      </c>
      <c r="H12" s="140">
        <v>3118</v>
      </c>
      <c r="I12" s="115">
        <v>29</v>
      </c>
      <c r="J12" s="116">
        <v>0.93008338678640157</v>
      </c>
    </row>
    <row r="13" spans="1:15" s="110" customFormat="1" ht="24.95" customHeight="1" x14ac:dyDescent="0.2">
      <c r="A13" s="193" t="s">
        <v>134</v>
      </c>
      <c r="B13" s="199" t="s">
        <v>214</v>
      </c>
      <c r="C13" s="113">
        <v>1.6921365419521048</v>
      </c>
      <c r="D13" s="115">
        <v>3179</v>
      </c>
      <c r="E13" s="114">
        <v>3382</v>
      </c>
      <c r="F13" s="114">
        <v>3345</v>
      </c>
      <c r="G13" s="114">
        <v>3304</v>
      </c>
      <c r="H13" s="140">
        <v>3308</v>
      </c>
      <c r="I13" s="115">
        <v>-129</v>
      </c>
      <c r="J13" s="116">
        <v>-3.8996372430471582</v>
      </c>
    </row>
    <row r="14" spans="1:15" s="287" customFormat="1" ht="24" customHeight="1" x14ac:dyDescent="0.2">
      <c r="A14" s="193" t="s">
        <v>215</v>
      </c>
      <c r="B14" s="199" t="s">
        <v>137</v>
      </c>
      <c r="C14" s="113">
        <v>19.429496085037979</v>
      </c>
      <c r="D14" s="115">
        <v>36502</v>
      </c>
      <c r="E14" s="114">
        <v>36569</v>
      </c>
      <c r="F14" s="114">
        <v>36902</v>
      </c>
      <c r="G14" s="114">
        <v>36449</v>
      </c>
      <c r="H14" s="140">
        <v>36661</v>
      </c>
      <c r="I14" s="115">
        <v>-159</v>
      </c>
      <c r="J14" s="116">
        <v>-0.4337033905239901</v>
      </c>
      <c r="K14" s="110"/>
      <c r="L14" s="110"/>
      <c r="M14" s="110"/>
      <c r="N14" s="110"/>
      <c r="O14" s="110"/>
    </row>
    <row r="15" spans="1:15" s="110" customFormat="1" ht="24.75" customHeight="1" x14ac:dyDescent="0.2">
      <c r="A15" s="193" t="s">
        <v>216</v>
      </c>
      <c r="B15" s="199" t="s">
        <v>217</v>
      </c>
      <c r="C15" s="113">
        <v>5.6560688564904265</v>
      </c>
      <c r="D15" s="115">
        <v>10626</v>
      </c>
      <c r="E15" s="114">
        <v>10689</v>
      </c>
      <c r="F15" s="114">
        <v>10786</v>
      </c>
      <c r="G15" s="114">
        <v>10548</v>
      </c>
      <c r="H15" s="140">
        <v>10561</v>
      </c>
      <c r="I15" s="115">
        <v>65</v>
      </c>
      <c r="J15" s="116">
        <v>0.61547201969510468</v>
      </c>
    </row>
    <row r="16" spans="1:15" s="287" customFormat="1" ht="24.95" customHeight="1" x14ac:dyDescent="0.2">
      <c r="A16" s="193" t="s">
        <v>218</v>
      </c>
      <c r="B16" s="199" t="s">
        <v>141</v>
      </c>
      <c r="C16" s="113">
        <v>9.1318950971155441</v>
      </c>
      <c r="D16" s="115">
        <v>17156</v>
      </c>
      <c r="E16" s="114">
        <v>17171</v>
      </c>
      <c r="F16" s="114">
        <v>17352</v>
      </c>
      <c r="G16" s="114">
        <v>17191</v>
      </c>
      <c r="H16" s="140">
        <v>17192</v>
      </c>
      <c r="I16" s="115">
        <v>-36</v>
      </c>
      <c r="J16" s="116">
        <v>-0.20939972080037228</v>
      </c>
      <c r="K16" s="110"/>
      <c r="L16" s="110"/>
      <c r="M16" s="110"/>
      <c r="N16" s="110"/>
      <c r="O16" s="110"/>
    </row>
    <row r="17" spans="1:15" s="110" customFormat="1" ht="24.95" customHeight="1" x14ac:dyDescent="0.2">
      <c r="A17" s="193" t="s">
        <v>219</v>
      </c>
      <c r="B17" s="199" t="s">
        <v>220</v>
      </c>
      <c r="C17" s="113">
        <v>4.6415321314320082</v>
      </c>
      <c r="D17" s="115">
        <v>8720</v>
      </c>
      <c r="E17" s="114">
        <v>8709</v>
      </c>
      <c r="F17" s="114">
        <v>8764</v>
      </c>
      <c r="G17" s="114">
        <v>8710</v>
      </c>
      <c r="H17" s="140">
        <v>8908</v>
      </c>
      <c r="I17" s="115">
        <v>-188</v>
      </c>
      <c r="J17" s="116">
        <v>-2.110462505612932</v>
      </c>
    </row>
    <row r="18" spans="1:15" s="287" customFormat="1" ht="24.95" customHeight="1" x14ac:dyDescent="0.2">
      <c r="A18" s="201" t="s">
        <v>144</v>
      </c>
      <c r="B18" s="202" t="s">
        <v>145</v>
      </c>
      <c r="C18" s="113">
        <v>7.2092788059765045</v>
      </c>
      <c r="D18" s="115">
        <v>13544</v>
      </c>
      <c r="E18" s="114">
        <v>13433</v>
      </c>
      <c r="F18" s="114">
        <v>13725</v>
      </c>
      <c r="G18" s="114">
        <v>13249</v>
      </c>
      <c r="H18" s="140">
        <v>13222</v>
      </c>
      <c r="I18" s="115">
        <v>322</v>
      </c>
      <c r="J18" s="116">
        <v>2.4353350476478597</v>
      </c>
      <c r="K18" s="110"/>
      <c r="L18" s="110"/>
      <c r="M18" s="110"/>
      <c r="N18" s="110"/>
      <c r="O18" s="110"/>
    </row>
    <row r="19" spans="1:15" s="110" customFormat="1" ht="24.95" customHeight="1" x14ac:dyDescent="0.2">
      <c r="A19" s="193" t="s">
        <v>146</v>
      </c>
      <c r="B19" s="199" t="s">
        <v>147</v>
      </c>
      <c r="C19" s="113">
        <v>20.743709712618898</v>
      </c>
      <c r="D19" s="115">
        <v>38971</v>
      </c>
      <c r="E19" s="114">
        <v>39071</v>
      </c>
      <c r="F19" s="114">
        <v>39110</v>
      </c>
      <c r="G19" s="114">
        <v>38409</v>
      </c>
      <c r="H19" s="140">
        <v>39236</v>
      </c>
      <c r="I19" s="115">
        <v>-265</v>
      </c>
      <c r="J19" s="116">
        <v>-0.67540014272606785</v>
      </c>
    </row>
    <row r="20" spans="1:15" s="287" customFormat="1" ht="24.95" customHeight="1" x14ac:dyDescent="0.2">
      <c r="A20" s="193" t="s">
        <v>148</v>
      </c>
      <c r="B20" s="199" t="s">
        <v>149</v>
      </c>
      <c r="C20" s="113">
        <v>5.3260516636592516</v>
      </c>
      <c r="D20" s="115">
        <v>10006</v>
      </c>
      <c r="E20" s="114">
        <v>9981</v>
      </c>
      <c r="F20" s="114">
        <v>9983</v>
      </c>
      <c r="G20" s="114">
        <v>9511</v>
      </c>
      <c r="H20" s="140">
        <v>9307</v>
      </c>
      <c r="I20" s="115">
        <v>699</v>
      </c>
      <c r="J20" s="116">
        <v>7.5104759858171271</v>
      </c>
      <c r="K20" s="110"/>
      <c r="L20" s="110"/>
      <c r="M20" s="110"/>
      <c r="N20" s="110"/>
      <c r="O20" s="110"/>
    </row>
    <row r="21" spans="1:15" s="110" customFormat="1" ht="24.95" customHeight="1" x14ac:dyDescent="0.2">
      <c r="A21" s="201" t="s">
        <v>150</v>
      </c>
      <c r="B21" s="202" t="s">
        <v>151</v>
      </c>
      <c r="C21" s="113">
        <v>2.7684184192176464</v>
      </c>
      <c r="D21" s="115">
        <v>5201</v>
      </c>
      <c r="E21" s="114">
        <v>5383</v>
      </c>
      <c r="F21" s="114">
        <v>5519</v>
      </c>
      <c r="G21" s="114">
        <v>5561</v>
      </c>
      <c r="H21" s="140">
        <v>5375</v>
      </c>
      <c r="I21" s="115">
        <v>-174</v>
      </c>
      <c r="J21" s="116">
        <v>-3.2372093023255815</v>
      </c>
    </row>
    <row r="22" spans="1:15" s="110" customFormat="1" ht="24.95" customHeight="1" x14ac:dyDescent="0.2">
      <c r="A22" s="201" t="s">
        <v>152</v>
      </c>
      <c r="B22" s="199" t="s">
        <v>153</v>
      </c>
      <c r="C22" s="113">
        <v>1.7341871197483352</v>
      </c>
      <c r="D22" s="115">
        <v>3258</v>
      </c>
      <c r="E22" s="114">
        <v>3249</v>
      </c>
      <c r="F22" s="114">
        <v>3230</v>
      </c>
      <c r="G22" s="114">
        <v>3180</v>
      </c>
      <c r="H22" s="140">
        <v>3338</v>
      </c>
      <c r="I22" s="115">
        <v>-80</v>
      </c>
      <c r="J22" s="116">
        <v>-2.3966446974236071</v>
      </c>
    </row>
    <row r="23" spans="1:15" s="110" customFormat="1" ht="24.95" customHeight="1" x14ac:dyDescent="0.2">
      <c r="A23" s="193" t="s">
        <v>154</v>
      </c>
      <c r="B23" s="199" t="s">
        <v>155</v>
      </c>
      <c r="C23" s="113">
        <v>2.1722583289419757</v>
      </c>
      <c r="D23" s="115">
        <v>4081</v>
      </c>
      <c r="E23" s="114">
        <v>4078</v>
      </c>
      <c r="F23" s="114">
        <v>4087</v>
      </c>
      <c r="G23" s="114">
        <v>4008</v>
      </c>
      <c r="H23" s="140">
        <v>3839</v>
      </c>
      <c r="I23" s="115">
        <v>242</v>
      </c>
      <c r="J23" s="116">
        <v>6.303724928366762</v>
      </c>
    </row>
    <row r="24" spans="1:15" s="110" customFormat="1" ht="24.95" customHeight="1" x14ac:dyDescent="0.2">
      <c r="A24" s="193" t="s">
        <v>156</v>
      </c>
      <c r="B24" s="199" t="s">
        <v>221</v>
      </c>
      <c r="C24" s="113">
        <v>6.3123772415885533</v>
      </c>
      <c r="D24" s="115">
        <v>11859</v>
      </c>
      <c r="E24" s="114">
        <v>11868</v>
      </c>
      <c r="F24" s="114">
        <v>11912</v>
      </c>
      <c r="G24" s="114">
        <v>11657</v>
      </c>
      <c r="H24" s="140">
        <v>11555</v>
      </c>
      <c r="I24" s="115">
        <v>304</v>
      </c>
      <c r="J24" s="116">
        <v>2.6308957161401989</v>
      </c>
    </row>
    <row r="25" spans="1:15" s="110" customFormat="1" ht="24.95" customHeight="1" x14ac:dyDescent="0.2">
      <c r="A25" s="193" t="s">
        <v>222</v>
      </c>
      <c r="B25" s="204" t="s">
        <v>159</v>
      </c>
      <c r="C25" s="113">
        <v>3.7228068494536086</v>
      </c>
      <c r="D25" s="115">
        <v>6994</v>
      </c>
      <c r="E25" s="114">
        <v>6991</v>
      </c>
      <c r="F25" s="114">
        <v>7197</v>
      </c>
      <c r="G25" s="114">
        <v>7037</v>
      </c>
      <c r="H25" s="140">
        <v>6732</v>
      </c>
      <c r="I25" s="115">
        <v>262</v>
      </c>
      <c r="J25" s="116">
        <v>3.8918597742127155</v>
      </c>
    </row>
    <row r="26" spans="1:15" s="110" customFormat="1" ht="24.95" customHeight="1" x14ac:dyDescent="0.2">
      <c r="A26" s="201">
        <v>782.78300000000002</v>
      </c>
      <c r="B26" s="203" t="s">
        <v>160</v>
      </c>
      <c r="C26" s="113">
        <v>1.6208102454369799</v>
      </c>
      <c r="D26" s="115">
        <v>3045</v>
      </c>
      <c r="E26" s="114">
        <v>3293</v>
      </c>
      <c r="F26" s="114">
        <v>3541</v>
      </c>
      <c r="G26" s="114">
        <v>3509</v>
      </c>
      <c r="H26" s="140">
        <v>3466</v>
      </c>
      <c r="I26" s="115">
        <v>-421</v>
      </c>
      <c r="J26" s="116">
        <v>-12.146566647432198</v>
      </c>
    </row>
    <row r="27" spans="1:15" s="110" customFormat="1" ht="24.95" customHeight="1" x14ac:dyDescent="0.2">
      <c r="A27" s="193" t="s">
        <v>161</v>
      </c>
      <c r="B27" s="199" t="s">
        <v>223</v>
      </c>
      <c r="C27" s="113">
        <v>5.2728230841703532</v>
      </c>
      <c r="D27" s="115">
        <v>9906</v>
      </c>
      <c r="E27" s="114">
        <v>9663</v>
      </c>
      <c r="F27" s="114">
        <v>9628</v>
      </c>
      <c r="G27" s="114">
        <v>9424</v>
      </c>
      <c r="H27" s="140">
        <v>9362</v>
      </c>
      <c r="I27" s="115">
        <v>544</v>
      </c>
      <c r="J27" s="116">
        <v>5.8107242042298655</v>
      </c>
    </row>
    <row r="28" spans="1:15" s="110" customFormat="1" ht="24.95" customHeight="1" x14ac:dyDescent="0.2">
      <c r="A28" s="193" t="s">
        <v>163</v>
      </c>
      <c r="B28" s="199" t="s">
        <v>164</v>
      </c>
      <c r="C28" s="113">
        <v>3.2879293550293025</v>
      </c>
      <c r="D28" s="115">
        <v>6177</v>
      </c>
      <c r="E28" s="114">
        <v>6143</v>
      </c>
      <c r="F28" s="114">
        <v>6033</v>
      </c>
      <c r="G28" s="114">
        <v>5900</v>
      </c>
      <c r="H28" s="140">
        <v>5932</v>
      </c>
      <c r="I28" s="115">
        <v>245</v>
      </c>
      <c r="J28" s="116">
        <v>4.1301416048550239</v>
      </c>
    </row>
    <row r="29" spans="1:15" s="110" customFormat="1" ht="24.95" customHeight="1" x14ac:dyDescent="0.2">
      <c r="A29" s="193">
        <v>86</v>
      </c>
      <c r="B29" s="199" t="s">
        <v>165</v>
      </c>
      <c r="C29" s="113">
        <v>5.8806934619335811</v>
      </c>
      <c r="D29" s="115">
        <v>11048</v>
      </c>
      <c r="E29" s="114">
        <v>11046</v>
      </c>
      <c r="F29" s="114">
        <v>10989</v>
      </c>
      <c r="G29" s="114">
        <v>10764</v>
      </c>
      <c r="H29" s="140">
        <v>10812</v>
      </c>
      <c r="I29" s="115">
        <v>236</v>
      </c>
      <c r="J29" s="116">
        <v>2.1827598964113948</v>
      </c>
    </row>
    <row r="30" spans="1:15" s="110" customFormat="1" ht="24.95" customHeight="1" x14ac:dyDescent="0.2">
      <c r="A30" s="193">
        <v>87.88</v>
      </c>
      <c r="B30" s="204" t="s">
        <v>166</v>
      </c>
      <c r="C30" s="113">
        <v>7.7239991696341601</v>
      </c>
      <c r="D30" s="115">
        <v>14511</v>
      </c>
      <c r="E30" s="114">
        <v>14485</v>
      </c>
      <c r="F30" s="114">
        <v>14583</v>
      </c>
      <c r="G30" s="114">
        <v>14245</v>
      </c>
      <c r="H30" s="140">
        <v>14204</v>
      </c>
      <c r="I30" s="115">
        <v>307</v>
      </c>
      <c r="J30" s="116">
        <v>2.1613629963390593</v>
      </c>
    </row>
    <row r="31" spans="1:15" s="110" customFormat="1" ht="24.95" customHeight="1" x14ac:dyDescent="0.2">
      <c r="A31" s="193" t="s">
        <v>167</v>
      </c>
      <c r="B31" s="199" t="s">
        <v>168</v>
      </c>
      <c r="C31" s="113">
        <v>3.4279205190851072</v>
      </c>
      <c r="D31" s="115">
        <v>6440</v>
      </c>
      <c r="E31" s="114">
        <v>6454</v>
      </c>
      <c r="F31" s="114">
        <v>6590</v>
      </c>
      <c r="G31" s="114">
        <v>6566</v>
      </c>
      <c r="H31" s="140">
        <v>6484</v>
      </c>
      <c r="I31" s="115">
        <v>-44</v>
      </c>
      <c r="J31" s="116">
        <v>-0.67859346082665017</v>
      </c>
    </row>
    <row r="32" spans="1:15" s="110" customFormat="1" ht="24.95" customHeight="1" x14ac:dyDescent="0.2">
      <c r="A32" s="193"/>
      <c r="B32" s="288" t="s">
        <v>224</v>
      </c>
      <c r="C32" s="113">
        <v>0</v>
      </c>
      <c r="D32" s="115">
        <v>0</v>
      </c>
      <c r="E32" s="114">
        <v>0</v>
      </c>
      <c r="F32" s="114" t="s">
        <v>514</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1.6751033965156572</v>
      </c>
      <c r="D34" s="115">
        <v>3147</v>
      </c>
      <c r="E34" s="114">
        <v>2613</v>
      </c>
      <c r="F34" s="114">
        <v>2940</v>
      </c>
      <c r="G34" s="114">
        <v>2946</v>
      </c>
      <c r="H34" s="140">
        <v>3118</v>
      </c>
      <c r="I34" s="115">
        <v>29</v>
      </c>
      <c r="J34" s="116">
        <v>0.93008338678640157</v>
      </c>
    </row>
    <row r="35" spans="1:10" s="110" customFormat="1" ht="24.95" customHeight="1" x14ac:dyDescent="0.2">
      <c r="A35" s="292" t="s">
        <v>171</v>
      </c>
      <c r="B35" s="293" t="s">
        <v>172</v>
      </c>
      <c r="C35" s="113">
        <v>28.330911432966587</v>
      </c>
      <c r="D35" s="115">
        <v>53225</v>
      </c>
      <c r="E35" s="114">
        <v>53384</v>
      </c>
      <c r="F35" s="114">
        <v>53972</v>
      </c>
      <c r="G35" s="114">
        <v>53002</v>
      </c>
      <c r="H35" s="140">
        <v>53191</v>
      </c>
      <c r="I35" s="115">
        <v>34</v>
      </c>
      <c r="J35" s="116">
        <v>6.3920588069410242E-2</v>
      </c>
    </row>
    <row r="36" spans="1:10" s="110" customFormat="1" ht="24.95" customHeight="1" x14ac:dyDescent="0.2">
      <c r="A36" s="294" t="s">
        <v>173</v>
      </c>
      <c r="B36" s="295" t="s">
        <v>174</v>
      </c>
      <c r="C36" s="125">
        <v>69.99398517051776</v>
      </c>
      <c r="D36" s="143">
        <v>131497</v>
      </c>
      <c r="E36" s="144">
        <v>131705</v>
      </c>
      <c r="F36" s="144">
        <v>132402</v>
      </c>
      <c r="G36" s="144">
        <v>129771</v>
      </c>
      <c r="H36" s="145">
        <v>129642</v>
      </c>
      <c r="I36" s="143">
        <v>1855</v>
      </c>
      <c r="J36" s="146">
        <v>1.4308634547446044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2020-09-28T07:00:41Z</dcterms:created>
  <dcterms:modified xsi:type="dcterms:W3CDTF">2020-09-28T10:32:22Z</dcterms:modified>
</cp:coreProperties>
</file>