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c r="G70" i="24"/>
  <c r="F70" i="24"/>
  <c r="E70" i="24"/>
  <c r="L69" i="24"/>
  <c r="H69" i="24" s="1"/>
  <c r="J69" i="24"/>
  <c r="G69" i="24"/>
  <c r="F69" i="24"/>
  <c r="E69" i="24"/>
  <c r="L68" i="24"/>
  <c r="H68" i="24" s="1"/>
  <c r="J68" i="24" s="1"/>
  <c r="G68" i="24"/>
  <c r="F68" i="24"/>
  <c r="E68" i="24"/>
  <c r="L67" i="24"/>
  <c r="H67" i="24" s="1"/>
  <c r="J67" i="24" s="1"/>
  <c r="G67" i="24"/>
  <c r="F67" i="24"/>
  <c r="E67" i="24"/>
  <c r="L66" i="24"/>
  <c r="H66" i="24" s="1"/>
  <c r="G66" i="24"/>
  <c r="F66" i="24"/>
  <c r="E66" i="24"/>
  <c r="L65" i="24"/>
  <c r="H65" i="24" s="1"/>
  <c r="J65" i="24" s="1"/>
  <c r="G65" i="24"/>
  <c r="F65" i="24"/>
  <c r="E65" i="24"/>
  <c r="L64" i="24"/>
  <c r="H64" i="24" s="1"/>
  <c r="J64" i="24"/>
  <c r="G64" i="24"/>
  <c r="F64" i="24"/>
  <c r="E64" i="24"/>
  <c r="L63" i="24"/>
  <c r="H63" i="24" s="1"/>
  <c r="J63" i="24"/>
  <c r="G63" i="24"/>
  <c r="F63" i="24"/>
  <c r="E63" i="24"/>
  <c r="L62" i="24"/>
  <c r="H62" i="24" s="1"/>
  <c r="J62" i="24"/>
  <c r="G62" i="24"/>
  <c r="F62" i="24"/>
  <c r="E62" i="24"/>
  <c r="L61" i="24"/>
  <c r="H61" i="24" s="1"/>
  <c r="J61" i="24"/>
  <c r="G61" i="24"/>
  <c r="F61" i="24"/>
  <c r="E61" i="24"/>
  <c r="L60" i="24"/>
  <c r="H60" i="24" s="1"/>
  <c r="J60" i="24" s="1"/>
  <c r="G60" i="24"/>
  <c r="F60" i="24"/>
  <c r="E60" i="24"/>
  <c r="L59" i="24"/>
  <c r="H59" i="24" s="1"/>
  <c r="J59" i="24" s="1"/>
  <c r="G59" i="24"/>
  <c r="F59" i="24"/>
  <c r="E59" i="24"/>
  <c r="L58" i="24"/>
  <c r="H58" i="24" s="1"/>
  <c r="G58" i="24"/>
  <c r="F58" i="24"/>
  <c r="E58" i="24"/>
  <c r="L57" i="24"/>
  <c r="H57" i="24" s="1"/>
  <c r="J57" i="24" s="1"/>
  <c r="G57" i="24"/>
  <c r="F57" i="24"/>
  <c r="E57" i="24"/>
  <c r="L56" i="24"/>
  <c r="H56" i="24" s="1"/>
  <c r="J56" i="24"/>
  <c r="G56" i="24"/>
  <c r="F56" i="24"/>
  <c r="E56" i="24"/>
  <c r="L55" i="24"/>
  <c r="H55" i="24" s="1"/>
  <c r="J55" i="24"/>
  <c r="G55" i="24"/>
  <c r="F55" i="24"/>
  <c r="E55" i="24"/>
  <c r="L54" i="24"/>
  <c r="H54" i="24" s="1"/>
  <c r="J54" i="24"/>
  <c r="G54" i="24"/>
  <c r="F54" i="24"/>
  <c r="E54" i="24"/>
  <c r="L53" i="24"/>
  <c r="H53" i="24" s="1"/>
  <c r="J53" i="24"/>
  <c r="G53" i="24"/>
  <c r="F53" i="24"/>
  <c r="E53" i="24"/>
  <c r="L52" i="24"/>
  <c r="H52" i="24" s="1"/>
  <c r="J52" i="24" s="1"/>
  <c r="G52" i="24"/>
  <c r="F52" i="24"/>
  <c r="E52" i="24"/>
  <c r="L51" i="24"/>
  <c r="H51" i="24" s="1"/>
  <c r="J51" i="24" s="1"/>
  <c r="G51" i="24"/>
  <c r="F51" i="24"/>
  <c r="E51" i="24"/>
  <c r="L44" i="24"/>
  <c r="I44" i="24"/>
  <c r="G44" i="24"/>
  <c r="C44" i="24"/>
  <c r="M44" i="24" s="1"/>
  <c r="B44" i="24"/>
  <c r="D44" i="24" s="1"/>
  <c r="K43" i="24"/>
  <c r="H43" i="24"/>
  <c r="F43" i="24"/>
  <c r="E43" i="24"/>
  <c r="C43" i="24"/>
  <c r="M43" i="24" s="1"/>
  <c r="B43" i="24"/>
  <c r="D43" i="24" s="1"/>
  <c r="L42" i="24"/>
  <c r="I42" i="24"/>
  <c r="G42" i="24"/>
  <c r="C42" i="24"/>
  <c r="M42" i="24" s="1"/>
  <c r="B42" i="24"/>
  <c r="D42" i="24" s="1"/>
  <c r="M41" i="24"/>
  <c r="K41" i="24"/>
  <c r="H41" i="24"/>
  <c r="F41" i="24"/>
  <c r="C41" i="24"/>
  <c r="E41" i="24" s="1"/>
  <c r="B41" i="24"/>
  <c r="D41" i="24" s="1"/>
  <c r="L40" i="24"/>
  <c r="I40" i="24"/>
  <c r="G40" i="24"/>
  <c r="C40" i="24"/>
  <c r="M40" i="24" s="1"/>
  <c r="B40" i="24"/>
  <c r="D40" i="24" s="1"/>
  <c r="M36" i="24"/>
  <c r="L36" i="24"/>
  <c r="K36" i="24"/>
  <c r="J36" i="24"/>
  <c r="I36" i="24"/>
  <c r="H36" i="24"/>
  <c r="G36" i="24"/>
  <c r="F36" i="24"/>
  <c r="E36" i="24"/>
  <c r="D36" i="24"/>
  <c r="L57" i="15"/>
  <c r="K57" i="15"/>
  <c r="C45" i="24"/>
  <c r="C38" i="24"/>
  <c r="C37" i="24"/>
  <c r="C35" i="24"/>
  <c r="C34" i="24"/>
  <c r="C33" i="24"/>
  <c r="C32" i="24"/>
  <c r="C31" i="24"/>
  <c r="C30" i="24"/>
  <c r="M30" i="24" s="1"/>
  <c r="C29" i="24"/>
  <c r="L29" i="24" s="1"/>
  <c r="C28" i="24"/>
  <c r="C27" i="24"/>
  <c r="C26" i="24"/>
  <c r="C25" i="24"/>
  <c r="C24" i="24"/>
  <c r="C23" i="24"/>
  <c r="C22" i="24"/>
  <c r="M22" i="24" s="1"/>
  <c r="C21" i="24"/>
  <c r="C20" i="24"/>
  <c r="C19" i="24"/>
  <c r="C18" i="24"/>
  <c r="C17" i="24"/>
  <c r="C16" i="24"/>
  <c r="C15" i="24"/>
  <c r="C9" i="24"/>
  <c r="C8" i="24"/>
  <c r="E8" i="24" s="1"/>
  <c r="C7" i="24"/>
  <c r="B38" i="24"/>
  <c r="B37" i="24"/>
  <c r="K37" i="24" s="1"/>
  <c r="B35" i="24"/>
  <c r="D35" i="24" s="1"/>
  <c r="B34" i="24"/>
  <c r="B33" i="24"/>
  <c r="B32" i="24"/>
  <c r="B31" i="24"/>
  <c r="B30" i="24"/>
  <c r="B29" i="24"/>
  <c r="B28" i="24"/>
  <c r="B27" i="24"/>
  <c r="B26" i="24"/>
  <c r="B25" i="24"/>
  <c r="B24" i="24"/>
  <c r="H24" i="24" s="1"/>
  <c r="B23" i="24"/>
  <c r="B22" i="24"/>
  <c r="B21" i="24"/>
  <c r="B20" i="24"/>
  <c r="B19" i="24"/>
  <c r="B18" i="24"/>
  <c r="B17" i="24"/>
  <c r="B16" i="24"/>
  <c r="B15" i="24"/>
  <c r="B9" i="24"/>
  <c r="B8" i="24"/>
  <c r="B7" i="24"/>
  <c r="F9" i="24" l="1"/>
  <c r="J9" i="24"/>
  <c r="H9" i="24"/>
  <c r="D9" i="24"/>
  <c r="K9" i="24"/>
  <c r="G21" i="24"/>
  <c r="M21" i="24"/>
  <c r="E21" i="24"/>
  <c r="L21" i="24"/>
  <c r="I21" i="24"/>
  <c r="K8" i="24"/>
  <c r="J8" i="24"/>
  <c r="F8" i="24"/>
  <c r="D8" i="24"/>
  <c r="H8" i="24"/>
  <c r="I26" i="24"/>
  <c r="L26" i="24"/>
  <c r="M26" i="24"/>
  <c r="E26" i="24"/>
  <c r="F15" i="24"/>
  <c r="J15" i="24"/>
  <c r="H15" i="24"/>
  <c r="D15" i="24"/>
  <c r="G33" i="24"/>
  <c r="M33" i="24"/>
  <c r="E33" i="24"/>
  <c r="L33" i="24"/>
  <c r="K18" i="24"/>
  <c r="J18" i="24"/>
  <c r="F18" i="24"/>
  <c r="D18" i="24"/>
  <c r="H18" i="24"/>
  <c r="K34" i="24"/>
  <c r="J34" i="24"/>
  <c r="F34" i="24"/>
  <c r="D34" i="24"/>
  <c r="H34" i="24"/>
  <c r="G23" i="24"/>
  <c r="M23" i="24"/>
  <c r="E23" i="24"/>
  <c r="L23" i="24"/>
  <c r="I23" i="24"/>
  <c r="G27" i="24"/>
  <c r="M27" i="24"/>
  <c r="E27" i="24"/>
  <c r="I27" i="24"/>
  <c r="L27" i="24"/>
  <c r="M38" i="24"/>
  <c r="E38" i="24"/>
  <c r="L38" i="24"/>
  <c r="I38" i="24"/>
  <c r="G38" i="24"/>
  <c r="F21" i="24"/>
  <c r="J21" i="24"/>
  <c r="H21" i="24"/>
  <c r="K21" i="24"/>
  <c r="D21" i="24"/>
  <c r="F25" i="24"/>
  <c r="J25" i="24"/>
  <c r="H25" i="24"/>
  <c r="K25" i="24"/>
  <c r="D25" i="24"/>
  <c r="K28" i="24"/>
  <c r="J28" i="24"/>
  <c r="F28" i="24"/>
  <c r="D28" i="24"/>
  <c r="H28" i="24"/>
  <c r="B45" i="24"/>
  <c r="B39" i="24"/>
  <c r="G17" i="24"/>
  <c r="M17" i="24"/>
  <c r="E17" i="24"/>
  <c r="L17" i="24"/>
  <c r="I34" i="24"/>
  <c r="L34" i="24"/>
  <c r="M34" i="24"/>
  <c r="G34" i="24"/>
  <c r="E34" i="24"/>
  <c r="G26" i="24"/>
  <c r="K58" i="24"/>
  <c r="I58" i="24"/>
  <c r="J58" i="24"/>
  <c r="K74" i="24"/>
  <c r="I74" i="24"/>
  <c r="J74" i="24"/>
  <c r="F31" i="24"/>
  <c r="J31" i="24"/>
  <c r="H31" i="24"/>
  <c r="D31" i="24"/>
  <c r="I16" i="24"/>
  <c r="L16" i="24"/>
  <c r="M16" i="24"/>
  <c r="G16" i="24"/>
  <c r="E16" i="24"/>
  <c r="K22" i="24"/>
  <c r="J22" i="24"/>
  <c r="F22" i="24"/>
  <c r="D22" i="24"/>
  <c r="H22" i="24"/>
  <c r="K16" i="24"/>
  <c r="J16" i="24"/>
  <c r="F16" i="24"/>
  <c r="D16" i="24"/>
  <c r="H16" i="24"/>
  <c r="G9" i="24"/>
  <c r="M9" i="24"/>
  <c r="E9" i="24"/>
  <c r="I9" i="24"/>
  <c r="I24" i="24"/>
  <c r="L24" i="24"/>
  <c r="E24" i="24"/>
  <c r="M24" i="24"/>
  <c r="G24" i="24"/>
  <c r="I28" i="24"/>
  <c r="L28" i="24"/>
  <c r="M28" i="24"/>
  <c r="G28" i="24"/>
  <c r="L9" i="24"/>
  <c r="E28" i="24"/>
  <c r="F27" i="24"/>
  <c r="J27" i="24"/>
  <c r="H27" i="24"/>
  <c r="K27" i="24"/>
  <c r="D27" i="24"/>
  <c r="F19" i="24"/>
  <c r="J19" i="24"/>
  <c r="H19" i="24"/>
  <c r="K19" i="24"/>
  <c r="F23" i="24"/>
  <c r="J23" i="24"/>
  <c r="H23" i="24"/>
  <c r="K23" i="24"/>
  <c r="D23" i="24"/>
  <c r="F29" i="24"/>
  <c r="J29" i="24"/>
  <c r="H29" i="24"/>
  <c r="D29" i="24"/>
  <c r="K29" i="24"/>
  <c r="F35" i="24"/>
  <c r="J35" i="24"/>
  <c r="H35" i="24"/>
  <c r="K35" i="24"/>
  <c r="G7" i="24"/>
  <c r="M7" i="24"/>
  <c r="E7" i="24"/>
  <c r="I7" i="24"/>
  <c r="L7" i="24"/>
  <c r="I8" i="24"/>
  <c r="L8" i="24"/>
  <c r="M8" i="24"/>
  <c r="G8" i="24"/>
  <c r="I18" i="24"/>
  <c r="L18" i="24"/>
  <c r="M18" i="24"/>
  <c r="G18" i="24"/>
  <c r="E18" i="24"/>
  <c r="G31" i="24"/>
  <c r="M31" i="24"/>
  <c r="E31" i="24"/>
  <c r="L31" i="24"/>
  <c r="I31" i="24"/>
  <c r="G35" i="24"/>
  <c r="M35" i="24"/>
  <c r="E35" i="24"/>
  <c r="L35" i="24"/>
  <c r="I35" i="24"/>
  <c r="I45" i="24"/>
  <c r="G45" i="24"/>
  <c r="L45" i="24"/>
  <c r="E45" i="24"/>
  <c r="K15" i="24"/>
  <c r="D38" i="24"/>
  <c r="K38" i="24"/>
  <c r="J38" i="24"/>
  <c r="H38" i="24"/>
  <c r="F38" i="24"/>
  <c r="I20" i="24"/>
  <c r="L20" i="24"/>
  <c r="G20" i="24"/>
  <c r="E20" i="24"/>
  <c r="M20" i="24"/>
  <c r="F7" i="24"/>
  <c r="J7" i="24"/>
  <c r="H7" i="24"/>
  <c r="K7" i="24"/>
  <c r="D7" i="24"/>
  <c r="K26" i="24"/>
  <c r="J26" i="24"/>
  <c r="F26" i="24"/>
  <c r="D26" i="24"/>
  <c r="H26" i="24"/>
  <c r="G25" i="24"/>
  <c r="M25" i="24"/>
  <c r="E25" i="24"/>
  <c r="L25" i="24"/>
  <c r="I25" i="24"/>
  <c r="I17" i="24"/>
  <c r="K31" i="24"/>
  <c r="B14" i="24"/>
  <c r="B6" i="24"/>
  <c r="F17" i="24"/>
  <c r="J17" i="24"/>
  <c r="H17" i="24"/>
  <c r="K17" i="24"/>
  <c r="D17" i="24"/>
  <c r="K20" i="24"/>
  <c r="J20" i="24"/>
  <c r="F20" i="24"/>
  <c r="D20" i="24"/>
  <c r="H20" i="24"/>
  <c r="K30" i="24"/>
  <c r="J30" i="24"/>
  <c r="F30" i="24"/>
  <c r="D30" i="24"/>
  <c r="H30" i="24"/>
  <c r="F33" i="24"/>
  <c r="J33" i="24"/>
  <c r="H33" i="24"/>
  <c r="K33" i="24"/>
  <c r="D33" i="24"/>
  <c r="H37" i="24"/>
  <c r="F37" i="24"/>
  <c r="D37" i="24"/>
  <c r="J37" i="24"/>
  <c r="G15" i="24"/>
  <c r="M15" i="24"/>
  <c r="E15" i="24"/>
  <c r="L15" i="24"/>
  <c r="I15" i="24"/>
  <c r="G19" i="24"/>
  <c r="M19" i="24"/>
  <c r="E19" i="24"/>
  <c r="L19" i="24"/>
  <c r="I19" i="24"/>
  <c r="G29" i="24"/>
  <c r="M29" i="24"/>
  <c r="E29" i="24"/>
  <c r="I29" i="24"/>
  <c r="I32" i="24"/>
  <c r="L32" i="24"/>
  <c r="M32" i="24"/>
  <c r="G32" i="24"/>
  <c r="E32" i="24"/>
  <c r="I37" i="24"/>
  <c r="G37" i="24"/>
  <c r="L37" i="24"/>
  <c r="M37" i="24"/>
  <c r="E37" i="24"/>
  <c r="D19" i="24"/>
  <c r="I33" i="24"/>
  <c r="M45" i="24"/>
  <c r="K66" i="24"/>
  <c r="I66" i="24"/>
  <c r="J66" i="24"/>
  <c r="J77" i="24"/>
  <c r="K24" i="24"/>
  <c r="J24" i="24"/>
  <c r="F24" i="24"/>
  <c r="D24" i="24"/>
  <c r="K32" i="24"/>
  <c r="J32" i="24"/>
  <c r="F32" i="24"/>
  <c r="D32" i="24"/>
  <c r="K53" i="24"/>
  <c r="I53" i="24"/>
  <c r="K61" i="24"/>
  <c r="I61" i="24"/>
  <c r="K69" i="24"/>
  <c r="I69" i="24"/>
  <c r="E30" i="24"/>
  <c r="K55" i="24"/>
  <c r="I55" i="24"/>
  <c r="K63" i="24"/>
  <c r="I63" i="24"/>
  <c r="K71" i="24"/>
  <c r="I71" i="24"/>
  <c r="G30" i="24"/>
  <c r="I43" i="24"/>
  <c r="G43" i="24"/>
  <c r="L43" i="24"/>
  <c r="K52" i="24"/>
  <c r="I52" i="24"/>
  <c r="K60" i="24"/>
  <c r="I60" i="24"/>
  <c r="K68" i="24"/>
  <c r="I68" i="24"/>
  <c r="K57" i="24"/>
  <c r="I57" i="24"/>
  <c r="K65" i="24"/>
  <c r="I65" i="24"/>
  <c r="K73" i="24"/>
  <c r="I73" i="24"/>
  <c r="H32" i="24"/>
  <c r="C39" i="24"/>
  <c r="K54" i="24"/>
  <c r="I54" i="24"/>
  <c r="K62" i="24"/>
  <c r="I62" i="24"/>
  <c r="K70" i="24"/>
  <c r="I70" i="24"/>
  <c r="C14" i="24"/>
  <c r="C6" i="24"/>
  <c r="I22" i="24"/>
  <c r="L22" i="24"/>
  <c r="I30" i="24"/>
  <c r="L30" i="24"/>
  <c r="E22" i="24"/>
  <c r="K51" i="24"/>
  <c r="I51" i="24"/>
  <c r="K59" i="24"/>
  <c r="I59" i="24"/>
  <c r="K67" i="24"/>
  <c r="I67" i="24"/>
  <c r="K75" i="24"/>
  <c r="K77" i="24" s="1"/>
  <c r="I75" i="24"/>
  <c r="G22" i="24"/>
  <c r="I41" i="24"/>
  <c r="G41" i="24"/>
  <c r="L41" i="24"/>
  <c r="K56" i="24"/>
  <c r="I56" i="24"/>
  <c r="K64" i="24"/>
  <c r="I64" i="24"/>
  <c r="K72" i="24"/>
  <c r="I72" i="24"/>
  <c r="F40" i="24"/>
  <c r="J41" i="24"/>
  <c r="F42" i="24"/>
  <c r="J43" i="24"/>
  <c r="F44" i="24"/>
  <c r="H40" i="24"/>
  <c r="H42" i="24"/>
  <c r="H44" i="24"/>
  <c r="J40" i="24"/>
  <c r="J42" i="24"/>
  <c r="J44" i="24"/>
  <c r="K40" i="24"/>
  <c r="K42" i="24"/>
  <c r="K44" i="24"/>
  <c r="E40" i="24"/>
  <c r="E42" i="24"/>
  <c r="E44" i="24"/>
  <c r="J79" i="24" l="1"/>
  <c r="J78" i="24"/>
  <c r="K6" i="24"/>
  <c r="J6" i="24"/>
  <c r="F6" i="24"/>
  <c r="D6" i="24"/>
  <c r="H6" i="24"/>
  <c r="K14" i="24"/>
  <c r="J14" i="24"/>
  <c r="F14" i="24"/>
  <c r="D14" i="24"/>
  <c r="H14" i="24"/>
  <c r="I6" i="24"/>
  <c r="L6" i="24"/>
  <c r="M6" i="24"/>
  <c r="E6" i="24"/>
  <c r="G6" i="24"/>
  <c r="I39" i="24"/>
  <c r="G39" i="24"/>
  <c r="L39" i="24"/>
  <c r="E39" i="24"/>
  <c r="M39" i="24"/>
  <c r="H39" i="24"/>
  <c r="F39" i="24"/>
  <c r="D39" i="24"/>
  <c r="J39" i="24"/>
  <c r="K39" i="24"/>
  <c r="H45" i="24"/>
  <c r="F45" i="24"/>
  <c r="D45" i="24"/>
  <c r="J45" i="24"/>
  <c r="K45" i="24"/>
  <c r="I77" i="24"/>
  <c r="K78" i="24" s="1"/>
  <c r="K79" i="24"/>
  <c r="I14" i="24"/>
  <c r="L14" i="24"/>
  <c r="M14" i="24"/>
  <c r="G14" i="24"/>
  <c r="E14" i="24"/>
  <c r="I78" i="24" l="1"/>
  <c r="I79" i="24"/>
  <c r="I83" i="24" l="1"/>
  <c r="I82" i="24"/>
  <c r="I81" i="24"/>
</calcChain>
</file>

<file path=xl/sharedStrings.xml><?xml version="1.0" encoding="utf-8"?>
<sst xmlns="http://schemas.openxmlformats.org/spreadsheetml/2006/main" count="1644" uniqueCount="521">
  <si>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</si>
  <si>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</si>
  <si>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</si>
  <si>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</si>
  <si>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</si>
  <si>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</si>
  <si>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</si>
  <si>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</si>
  <si>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</si>
  <si>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</si>
  <si>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</si>
  <si>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</si>
  <si>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</si>
  <si>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Flensburg (119)</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</si>
  <si>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</si>
  <si>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</si>
  <si>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</si>
  <si>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</si>
  <si>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</si>
  <si>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</si>
  <si>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</si>
  <si>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</si>
  <si>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</si>
  <si>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</si>
  <si>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</si>
  <si>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</si>
  <si>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</si>
  <si>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</si>
  <si>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Nordost</t>
  </si>
  <si>
    <t>Spichernstr. 1</t>
  </si>
  <si>
    <t>30161 Hannover</t>
  </si>
  <si>
    <t>E-Mail:</t>
  </si>
  <si>
    <t>Statistik-Service-Nordost@arbeitsagentur.de</t>
  </si>
  <si>
    <t>Hotline:</t>
  </si>
  <si>
    <t>0511/919-3455</t>
  </si>
  <si>
    <t>Fax:</t>
  </si>
  <si>
    <t>0511/919-4103456</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</si>
  <si>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</si>
  <si>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</si>
  <si>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</si>
  <si>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</si>
  <si>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</si>
  <si>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</si>
  <si>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</si>
  <si>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</si>
  <si>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</si>
  <si>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</si>
  <si>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</si>
  <si>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</si>
  <si>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</si>
  <si>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</si>
  <si>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</si>
  <si>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</si>
  <si>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</si>
  <si>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</si>
  <si>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</si>
  <si>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</si>
  <si>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</si>
  <si>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</si>
  <si>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</si>
  <si>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</si>
  <si>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</si>
  <si>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</si>
  <si>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</si>
  <si>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</si>
  <si>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</si>
  <si>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</si>
  <si>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</si>
  <si>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</si>
  <si>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</si>
  <si>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</si>
  <si>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</si>
  <si>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</si>
  <si>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</si>
  <si>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</si>
  <si>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</si>
  <si>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</si>
  <si>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</si>
  <si>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</si>
  <si>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</si>
  <si>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</si>
  <si>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</si>
  <si>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</si>
  <si>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</si>
  <si>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</si>
  <si>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</si>
  <si>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</si>
  <si>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</si>
  <si>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</si>
  <si>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</si>
  <si>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</si>
  <si>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</si>
  <si>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Flensburg (119);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</si>
  <si>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</si>
  <si>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</si>
  <si>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</si>
  <si>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</si>
  <si>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</si>
  <si>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</si>
  <si>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</si>
  <si>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</si>
  <si>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</si>
  <si>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</si>
  <si>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</si>
  <si>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</si>
  <si>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</si>
  <si>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</si>
  <si>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</si>
  <si>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</si>
  <si>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</si>
  <si>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</si>
  <si>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</si>
  <si>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</si>
  <si>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</si>
  <si>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</si>
  <si>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</si>
  <si>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</si>
  <si>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</si>
  <si>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</si>
  <si>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</si>
  <si>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</si>
  <si>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</si>
  <si>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</si>
  <si>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</si>
  <si>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</si>
  <si>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</si>
  <si>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</si>
  <si>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</si>
  <si>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</si>
  <si>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Nord</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</si>
  <si>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</si>
  <si>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</si>
  <si>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</si>
  <si>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</si>
  <si>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</si>
  <si>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</si>
  <si>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</si>
  <si>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</si>
  <si>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</si>
  <si>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</si>
  <si>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</si>
  <si>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</si>
  <si>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</si>
  <si>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</si>
  <si>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</si>
  <si>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</si>
  <si>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</si>
  <si>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</si>
  <si>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</si>
  <si>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</si>
  <si>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</si>
  <si>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</si>
  <si>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</si>
  <si>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</si>
  <si>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</si>
  <si>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</si>
  <si>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</si>
  <si>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</si>
  <si>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</si>
  <si>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</si>
  <si>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</si>
  <si>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</si>
  <si>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</si>
  <si>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</si>
  <si>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</si>
  <si>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</si>
  <si>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</si>
  <si>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</si>
  <si>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</si>
  <si>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</si>
  <si>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</si>
  <si>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</si>
  <si>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</si>
  <si>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</si>
  <si>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</si>
  <si>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</si>
  <si>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</si>
  <si>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</si>
  <si>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</si>
  <si>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</si>
  <si>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</si>
  <si>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</si>
  <si>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</si>
  <si>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Flensburg (119)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</si>
  <si>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</si>
  <si>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</si>
  <si>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</si>
  <si>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</si>
  <si>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</si>
  <si>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</si>
  <si>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</si>
  <si>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</si>
  <si>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</si>
  <si>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</si>
  <si>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</si>
  <si>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</si>
  <si>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</si>
  <si>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</si>
  <si>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</si>
  <si>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</si>
  <si>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</si>
  <si>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</si>
  <si>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</si>
  <si>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</si>
  <si>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</si>
  <si>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</si>
  <si>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</si>
  <si>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</si>
  <si>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</si>
  <si>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</si>
  <si>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</si>
  <si>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</si>
  <si>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</si>
  <si>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</si>
  <si>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</si>
  <si>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</si>
  <si>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</si>
  <si>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</si>
  <si>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</si>
  <si>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</si>
  <si>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</si>
  <si>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</si>
  <si>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</si>
  <si>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</si>
  <si>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</si>
  <si>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</si>
  <si>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</si>
  <si>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</si>
  <si>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</si>
  <si>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</si>
  <si>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</si>
  <si>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</si>
  <si>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</si>
  <si>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</si>
  <si>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</si>
  <si>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</si>
  <si>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</si>
  <si>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</si>
  <si>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</si>
  <si>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</si>
  <si>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</si>
  <si>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</si>
  <si>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</si>
  <si>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</si>
  <si>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</si>
  <si>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</si>
  <si>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</si>
  <si>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</si>
  <si>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</si>
  <si>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</si>
  <si>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</si>
  <si>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</si>
  <si>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</si>
  <si>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</si>
  <si>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</si>
  <si>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</si>
  <si>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</si>
  <si>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</si>
  <si>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</si>
  <si>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</si>
  <si>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</si>
  <si>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</si>
  <si>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</si>
  <si>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</si>
  <si>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</si>
  <si>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</si>
  <si>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</si>
  <si>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</si>
  <si>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</si>
  <si>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</si>
  <si>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</si>
  <si>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</si>
  <si>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</si>
  <si>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</si>
  <si>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</si>
  <si>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</si>
  <si>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</si>
  <si>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</si>
  <si>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</si>
  <si>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</si>
  <si>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</si>
  <si>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</si>
  <si>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</si>
  <si>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</si>
  <si>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</si>
  <si>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</si>
  <si>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</si>
  <si>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</si>
  <si>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</si>
  <si>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</si>
  <si>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</si>
  <si>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</si>
  <si>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</si>
  <si>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</si>
  <si>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</si>
  <si>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</si>
  <si>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</si>
  <si>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</si>
  <si>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</si>
  <si>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</si>
  <si>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</si>
  <si>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</si>
  <si>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</si>
  <si>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</si>
  <si>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</si>
  <si>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</si>
  <si>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</si>
  <si>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</si>
  <si>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</si>
  <si>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</si>
  <si>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</si>
  <si>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</si>
  <si>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</si>
  <si>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</si>
  <si>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</si>
  <si>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</si>
  <si>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</si>
  <si>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</si>
  <si>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</si>
  <si>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</si>
  <si>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</si>
  <si>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</si>
  <si>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</si>
  <si>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</si>
  <si>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</si>
  <si>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</si>
  <si>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</si>
  <si>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Flensburg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</si>
  <si>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</si>
  <si>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</si>
  <si>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</si>
  <si>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</si>
  <si>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</si>
  <si>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</si>
  <si>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</si>
  <si>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</si>
  <si>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</si>
  <si>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</si>
  <si>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</si>
  <si>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</si>
  <si>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</si>
  <si>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</si>
  <si>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</si>
  <si>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</si>
  <si>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</si>
  <si>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</si>
  <si>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</si>
  <si>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</si>
  <si>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</si>
  <si>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</si>
  <si>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</si>
  <si>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</si>
  <si>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</si>
  <si>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</si>
  <si>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</si>
  <si>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</si>
  <si>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</si>
  <si>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</si>
  <si>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</si>
  <si>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</si>
  <si>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</si>
  <si>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</si>
  <si>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</si>
  <si>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</si>
  <si>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</si>
  <si>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</si>
  <si>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</si>
  <si>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</si>
  <si>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</si>
  <si>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</si>
  <si>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</si>
  <si>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</si>
  <si>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</si>
  <si>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</si>
  <si>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Flensburg (119);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</si>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</sst>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{0642E700-C2C5-4907-AC37-6AB1932731F1}</c15:txfldGUID>
                      <c15:f>Daten_Diagramme!$D$6</c15:f>
                      <c15:dlblFieldTableCache>
                        <c:ptCount val="1"/>
                        <c:pt idx="0">
                          <c:v>1.4</c:v>
                        </c:pt>
                      </c15:dlblFieldTableCache>
                    </c15:dlblFTEntry>
                  </c15:dlblFieldTable>
                  <c15:showDataLabelsRange val="0"/>
                </c:ext>
                <c:ext xmlns:c16="http://schemas.microsoft.com/office/drawing/2014/chart" uri="{C3380CC4-5D6E-409C-BE32-E72D297353CC}">
                  <c16:uniqueId val="{00000000-237B-4AC0-9308-1FCB150927FA}"/>
                </c:ext>
              </c:extLst>
            </c:dLbl>
            <c:dLbl>
              <c:idx val="1"/>
              <c:tx>
                <c:strRef>
                  <c:f>Daten_Diagramme!$D$7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{A28E8262-5C57-42DF-ACBE-983487957E9E}</c15:txfldGUID>
                      <c15:f>Daten_Diagramme!$D$7</c15:f>
                      <c15:dlblFieldTableCache>
                        <c:ptCount val="1"/>
                        <c:pt idx="0">
                          <c:v>1.5</c:v>
                        </c:pt>
                      </c15:dlblFieldTableCache>
                    </c15:dlblFTEntry>
                  </c15:dlblFieldTable>
                  <c15:showDataLabelsRange val="0"/>
                </c:ext>
                <c:ext xmlns:c16="http://schemas.microsoft.com/office/drawing/2014/chart" uri="{C3380CC4-5D6E-409C-BE32-E72D297353CC}">
                  <c16:uniqueId val="{00000001-237B-4AC0-9308-1FCB150927FA}"/>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{A4418351-9891-4A03-B193-DE76DDEBF395}</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237B-4AC0-9308-1FCB150927FA}"/>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{FE33B020-67CA-45CA-883B-BE7687CC7383}</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237B-4AC0-9308-1FCB150927FA}"/>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1.3566122308246873</c:v>
                </c:pt>
                <c:pt idx="1">
                  <c:v>1.4830148993482757</c:v>
                </c:pt>
                <c:pt idx="2">
                  <c:v>1.1186464311118853</c:v>
                </c:pt>
                <c:pt idx="3">
                  <c:v>1.0875687030768</c:v>
                </c:pt>
              </c:numCache>
            </c:numRef>
          </c:val>
          <c:extLst>
            <c:ext xmlns:c16="http://schemas.microsoft.com/office/drawing/2014/chart" uri="{C3380CC4-5D6E-409C-BE32-E72D297353CC}">
              <c16:uniqueId val="{00000004-237B-4AC0-9308-1FCB150927FA}"/>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{62175AD6-13DA-40CF-A6E7-40C5FCE616EE}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237B-4AC0-9308-1FCB150927FA}"/>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{97EDE01F-BA89-4EF7-B42C-DD9D25992507}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237B-4AC0-9308-1FCB150927FA}"/>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{653D089F-81FE-4949-B82D-5AD67FA9BC7E}</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237B-4AC0-9308-1FCB150927FA}"/>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{887D5C82-9CFD-419B-859E-B6886F0EABC6}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237B-4AC0-9308-1FCB150927F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237B-4AC0-9308-1FCB150927FA}"/>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237B-4AC0-9308-1FCB150927FA}"/>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{595EDBF1-AE79-4CB8-90C8-75D799AC7C0D}</c15:txfldGUID>
                      <c15:f>Daten_Diagramme!$E$6</c15:f>
                      <c15:dlblFieldTableCache>
                        <c:ptCount val="1"/>
                        <c:pt idx="0">
                          <c:v>-3.1</c:v>
                        </c:pt>
                      </c15:dlblFieldTableCache>
                    </c15:dlblFTEntry>
                  </c15:dlblFieldTable>
                  <c15:showDataLabelsRange val="0"/>
                </c:ext>
                <c:ext xmlns:c16="http://schemas.microsoft.com/office/drawing/2014/chart" uri="{C3380CC4-5D6E-409C-BE32-E72D297353CC}">
                  <c16:uniqueId val="{00000000-90F4-4924-A8C8-04B98299D562}"/>
                </c:ext>
              </c:extLst>
            </c:dLbl>
            <c:dLbl>
              <c:idx val="1"/>
              <c:tx>
                <c:strRef>
                  <c:f>Daten_Diagramme!$E$7</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{3FAB6352-3886-41E1-A655-2E7A847C5302}</c15:txfldGUID>
                      <c15:f>Daten_Diagramme!$E$7</c15:f>
                      <c15:dlblFieldTableCache>
                        <c:ptCount val="1"/>
                        <c:pt idx="0">
                          <c:v>-3.1</c:v>
                        </c:pt>
                      </c15:dlblFieldTableCache>
                    </c15:dlblFTEntry>
                  </c15:dlblFieldTable>
                  <c15:showDataLabelsRange val="0"/>
                </c:ext>
                <c:ext xmlns:c16="http://schemas.microsoft.com/office/drawing/2014/chart" uri="{C3380CC4-5D6E-409C-BE32-E72D297353CC}">
                  <c16:uniqueId val="{00000001-90F4-4924-A8C8-04B98299D562}"/>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{75644AE8-08B1-497E-8E7D-217BD2B65FD3}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90F4-4924-A8C8-04B98299D562}"/>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{EC78DD1E-ACC8-408E-90A7-1BB8865EB8C6}</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0F4-4924-A8C8-04B98299D5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-3.1491895468078068</c:v>
                </c:pt>
                <c:pt idx="1">
                  <c:v>-3.0848062839072679</c:v>
                </c:pt>
                <c:pt idx="2">
                  <c:v>-2.7637010795899166</c:v>
                </c:pt>
                <c:pt idx="3">
                  <c:v>-2.8655893304673015</c:v>
                </c:pt>
              </c:numCache>
            </c:numRef>
          </c:val>
          <c:extLst>
            <c:ext xmlns:c16="http://schemas.microsoft.com/office/drawing/2014/chart" uri="{C3380CC4-5D6E-409C-BE32-E72D297353CC}">
              <c16:uniqueId val="{00000004-90F4-4924-A8C8-04B98299D562}"/>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{1C68E4EC-1538-40A7-AC69-4848ED7C018E}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0F4-4924-A8C8-04B98299D562}"/>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{41412E15-C475-4B63-A34D-64DF07118C02}</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0F4-4924-A8C8-04B98299D562}"/>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{EC420BCC-1DBE-409C-9822-4FAA1BD3243D}</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0F4-4924-A8C8-04B98299D562}"/>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{A12DDD54-5542-461E-A08D-154A0A6EC07C}</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0F4-4924-A8C8-04B98299D56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0F4-4924-A8C8-04B98299D562}"/>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0F4-4924-A8C8-04B98299D562}"/>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{AE8B0266-B06F-40C6-9727-EBE5B0AB0BDA}</c15:txfldGUID>
                      <c15:f>Daten_Diagramme!$D$14</c15:f>
                      <c15:dlblFieldTableCache>
                        <c:ptCount val="1"/>
                        <c:pt idx="0">
                          <c:v>1.4</c:v>
                        </c:pt>
                      </c15:dlblFieldTableCache>
                    </c15:dlblFTEntry>
                  </c15:dlblFieldTable>
                  <c15:showDataLabelsRange val="0"/>
                </c:ext>
                <c:ext xmlns:c16="http://schemas.microsoft.com/office/drawing/2014/chart" uri="{C3380CC4-5D6E-409C-BE32-E72D297353CC}">
                  <c16:uniqueId val="{00000000-AF6E-4671-B1A1-71E4D5E21793}"/>
                </c:ext>
              </c:extLst>
            </c:dLbl>
            <c:dLbl>
              <c:idx val="1"/>
              <c:tx>
                <c:strRef>
                  <c:f>Daten_Diagramme!$D$15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{C2AD0DB2-02A8-4AAE-B97F-65D37E4F4E2C}</c15:txfldGUID>
                      <c15:f>Daten_Diagramme!$D$15</c15:f>
                      <c15:dlblFieldTableCache>
                        <c:ptCount val="1"/>
                        <c:pt idx="0">
                          <c:v>0.0</c:v>
                        </c:pt>
                      </c15:dlblFieldTableCache>
                    </c15:dlblFTEntry>
                  </c15:dlblFieldTable>
                  <c15:showDataLabelsRange val="0"/>
                </c:ext>
                <c:ext xmlns:c16="http://schemas.microsoft.com/office/drawing/2014/chart" uri="{C3380CC4-5D6E-409C-BE32-E72D297353CC}">
                  <c16:uniqueId val="{00000001-AF6E-4671-B1A1-71E4D5E21793}"/>
                </c:ext>
              </c:extLst>
            </c:dLbl>
            <c:dLbl>
              <c:idx val="2"/>
              <c:tx>
                <c:strRef>
                  <c:f>Daten_Diagramme!$D$16</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{C21A7E70-4419-4AF0-9FDE-6A76F8F67347}</c15:txfldGUID>
                      <c15:f>Daten_Diagramme!$D$16</c15:f>
                      <c15:dlblFieldTableCache>
                        <c:ptCount val="1"/>
                        <c:pt idx="0">
                          <c:v>0.3</c:v>
                        </c:pt>
                      </c15:dlblFieldTableCache>
                    </c15:dlblFTEntry>
                  </c15:dlblFieldTable>
                  <c15:showDataLabelsRange val="0"/>
                </c:ext>
                <c:ext xmlns:c16="http://schemas.microsoft.com/office/drawing/2014/chart" uri="{C3380CC4-5D6E-409C-BE32-E72D297353CC}">
                  <c16:uniqueId val="{00000002-AF6E-4671-B1A1-71E4D5E21793}"/>
                </c:ext>
              </c:extLst>
            </c:dLbl>
            <c:dLbl>
              <c:idx val="3"/>
              <c:tx>
                <c:strRef>
                  <c:f>Daten_Diagramme!$D$17</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{BDFD91F5-6FFC-4F37-84D4-7D7906C5E46A}</c15:txfldGUID>
                      <c15:f>Daten_Diagramme!$D$17</c15:f>
                      <c15:dlblFieldTableCache>
                        <c:ptCount val="1"/>
                        <c:pt idx="0">
                          <c:v>0.2</c:v>
                        </c:pt>
                      </c15:dlblFieldTableCache>
                    </c15:dlblFTEntry>
                  </c15:dlblFieldTable>
                  <c15:showDataLabelsRange val="0"/>
                </c:ext>
                <c:ext xmlns:c16="http://schemas.microsoft.com/office/drawing/2014/chart" uri="{C3380CC4-5D6E-409C-BE32-E72D297353CC}">
                  <c16:uniqueId val="{00000003-AF6E-4671-B1A1-71E4D5E21793}"/>
                </c:ext>
              </c:extLst>
            </c:dLbl>
            <c:dLbl>
              <c:idx val="4"/>
              <c:tx>
                <c:strRef>
                  <c:f>Daten_Diagramme!$D$18</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{0B351252-D262-401E-9153-9A32EC733A3E}</c15:txfldGUID>
                      <c15:f>Daten_Diagramme!$D$18</c15:f>
                      <c15:dlblFieldTableCache>
                        <c:ptCount val="1"/>
                        <c:pt idx="0">
                          <c:v>-1.3</c:v>
                        </c:pt>
                      </c15:dlblFieldTableCache>
                    </c15:dlblFTEntry>
                  </c15:dlblFieldTable>
                  <c15:showDataLabelsRange val="0"/>
                </c:ext>
                <c:ext xmlns:c16="http://schemas.microsoft.com/office/drawing/2014/chart" uri="{C3380CC4-5D6E-409C-BE32-E72D297353CC}">
                  <c16:uniqueId val="{00000004-AF6E-4671-B1A1-71E4D5E21793}"/>
                </c:ext>
              </c:extLst>
            </c:dLbl>
            <c:dLbl>
              <c:idx val="5"/>
              <c:tx>
                <c:strRef>
                  <c:f>Daten_Diagramme!$D$19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{14BBBC1D-4977-4813-9ADB-2A2488856CAF}</c15:txfldGUID>
                      <c15:f>Daten_Diagramme!$D$19</c15:f>
                      <c15:dlblFieldTableCache>
                        <c:ptCount val="1"/>
                        <c:pt idx="0">
                          <c:v>0.8</c:v>
                        </c:pt>
                      </c15:dlblFieldTableCache>
                    </c15:dlblFTEntry>
                  </c15:dlblFieldTable>
                  <c15:showDataLabelsRange val="0"/>
                </c:ext>
                <c:ext xmlns:c16="http://schemas.microsoft.com/office/drawing/2014/chart" uri="{C3380CC4-5D6E-409C-BE32-E72D297353CC}">
                  <c16:uniqueId val="{00000005-AF6E-4671-B1A1-71E4D5E21793}"/>
                </c:ext>
              </c:extLst>
            </c:dLbl>
            <c:dLbl>
              <c:idx val="6"/>
              <c:tx>
                <c:strRef>
                  <c:f>Daten_Diagramme!$D$20</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{FC3F83F0-6ED4-4B0E-87F4-9D6BB633B646}</c15:txfldGUID>
                      <c15:f>Daten_Diagramme!$D$20</c15:f>
                      <c15:dlblFieldTableCache>
                        <c:ptCount val="1"/>
                        <c:pt idx="0">
                          <c:v>1.8</c:v>
                        </c:pt>
                      </c15:dlblFieldTableCache>
                    </c15:dlblFTEntry>
                  </c15:dlblFieldTable>
                  <c15:showDataLabelsRange val="0"/>
                </c:ext>
                <c:ext xmlns:c16="http://schemas.microsoft.com/office/drawing/2014/chart" uri="{C3380CC4-5D6E-409C-BE32-E72D297353CC}">
                  <c16:uniqueId val="{00000006-AF6E-4671-B1A1-71E4D5E21793}"/>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{C1785FEA-0F12-409E-9C73-C46F4033EE8B}</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AF6E-4671-B1A1-71E4D5E21793}"/>
                </c:ext>
              </c:extLst>
            </c:dLbl>
            <c:dLbl>
              <c:idx val="8"/>
              <c:tx>
                <c:strRef>
                  <c:f>Daten_Diagramme!$D$22</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{CE722B92-4313-4D4B-BE4A-07F00E4075BD}</c15:txfldGUID>
                      <c15:f>Daten_Diagramme!$D$22</c15:f>
                      <c15:dlblFieldTableCache>
                        <c:ptCount val="1"/>
                        <c:pt idx="0">
                          <c:v>-0.5</c:v>
                        </c:pt>
                      </c15:dlblFieldTableCache>
                    </c15:dlblFTEntry>
                  </c15:dlblFieldTable>
                  <c15:showDataLabelsRange val="0"/>
                </c:ext>
                <c:ext xmlns:c16="http://schemas.microsoft.com/office/drawing/2014/chart" uri="{C3380CC4-5D6E-409C-BE32-E72D297353CC}">
                  <c16:uniqueId val="{00000008-AF6E-4671-B1A1-71E4D5E21793}"/>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{FDD93D6B-D519-483C-B13E-A90129CBBFC7}</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AF6E-4671-B1A1-71E4D5E21793}"/>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{BA0E438A-EA65-4B2A-8970-D03950020D82}</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AF6E-4671-B1A1-71E4D5E21793}"/>
                </c:ext>
              </c:extLst>
            </c:dLbl>
            <c:dLbl>
              <c:idx val="11"/>
              <c:tx>
                <c:strRef>
                  <c:f>Daten_Diagramme!$D$25</c:f>
                  <c:strCache>
                    <c:ptCount val="1"/>
                    <c:pt idx="0">
                      <c:v>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{2F089CF5-DD73-43B0-9F96-A052FEF9EEB7}</c15:txfldGUID>
                      <c15:f>Daten_Diagramme!$D$25</c15:f>
                      <c15:dlblFieldTableCache>
                        <c:ptCount val="1"/>
                        <c:pt idx="0">
                          <c:v>7.5</c:v>
                        </c:pt>
                      </c15:dlblFieldTableCache>
                    </c15:dlblFTEntry>
                  </c15:dlblFieldTable>
                  <c15:showDataLabelsRange val="0"/>
                </c:ext>
                <c:ext xmlns:c16="http://schemas.microsoft.com/office/drawing/2014/chart" uri="{C3380CC4-5D6E-409C-BE32-E72D297353CC}">
                  <c16:uniqueId val="{0000000B-AF6E-4671-B1A1-71E4D5E21793}"/>
                </c:ext>
              </c:extLst>
            </c:dLbl>
            <c:dLbl>
              <c:idx val="12"/>
              <c:tx>
                <c:strRef>
                  <c:f>Daten_Diagramme!$D$26</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{43D21BC0-2F48-4214-98FB-C03A15FA3DF5}</c15:txfldGUID>
                      <c15:f>Daten_Diagramme!$D$26</c15:f>
                      <c15:dlblFieldTableCache>
                        <c:ptCount val="1"/>
                        <c:pt idx="0">
                          <c:v>1.1</c:v>
                        </c:pt>
                      </c15:dlblFieldTableCache>
                    </c15:dlblFTEntry>
                  </c15:dlblFieldTable>
                  <c15:showDataLabelsRange val="0"/>
                </c:ext>
                <c:ext xmlns:c16="http://schemas.microsoft.com/office/drawing/2014/chart" uri="{C3380CC4-5D6E-409C-BE32-E72D297353CC}">
                  <c16:uniqueId val="{0000000C-AF6E-4671-B1A1-71E4D5E21793}"/>
                </c:ext>
              </c:extLst>
            </c:dLbl>
            <c:dLbl>
              <c:idx val="13"/>
              <c:tx>
                <c:strRef>
                  <c:f>Daten_Diagramme!$D$27</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{925DF8E3-5C60-4611-AB0C-2D8F220845D0}</c15:txfldGUID>
                      <c15:f>Daten_Diagramme!$D$27</c15:f>
                      <c15:dlblFieldTableCache>
                        <c:ptCount val="1"/>
                        <c:pt idx="0">
                          <c:v>2.7</c:v>
                        </c:pt>
                      </c15:dlblFieldTableCache>
                    </c15:dlblFTEntry>
                  </c15:dlblFieldTable>
                  <c15:showDataLabelsRange val="0"/>
                </c:ext>
                <c:ext xmlns:c16="http://schemas.microsoft.com/office/drawing/2014/chart" uri="{C3380CC4-5D6E-409C-BE32-E72D297353CC}">
                  <c16:uniqueId val="{0000000D-AF6E-4671-B1A1-71E4D5E21793}"/>
                </c:ext>
              </c:extLst>
            </c:dLbl>
            <c:dLbl>
              <c:idx val="14"/>
              <c:tx>
                <c:strRef>
                  <c:f>Daten_Diagramme!$D$28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{C1CBE941-809F-465C-82A3-4F29BFBFAD7E}</c15:txfldGUID>
                      <c15:f>Daten_Diagramme!$D$28</c15:f>
                      <c15:dlblFieldTableCache>
                        <c:ptCount val="1"/>
                        <c:pt idx="0">
                          <c:v>0.2</c:v>
                        </c:pt>
                      </c15:dlblFieldTableCache>
                    </c15:dlblFTEntry>
                  </c15:dlblFieldTable>
                  <c15:showDataLabelsRange val="0"/>
                </c:ext>
                <c:ext xmlns:c16="http://schemas.microsoft.com/office/drawing/2014/chart" uri="{C3380CC4-5D6E-409C-BE32-E72D297353CC}">
                  <c16:uniqueId val="{0000000E-AF6E-4671-B1A1-71E4D5E21793}"/>
                </c:ext>
              </c:extLst>
            </c:dLbl>
            <c:dLbl>
              <c:idx val="15"/>
              <c:tx>
                <c:strRef>
                  <c:f>Daten_Diagramme!$D$29</c:f>
                  <c:strCache>
                    <c:ptCount val="1"/>
                    <c:pt idx="0">
                      <c:v>-9.6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{EEC77648-4BCD-4A01-889D-1ACB611CBCE0}</c15:txfldGUID>
                      <c15:f>Daten_Diagramme!$D$29</c15:f>
                      <c15:dlblFieldTableCache>
                        <c:ptCount val="1"/>
                        <c:pt idx="0">
                          <c:v>-9.6</c:v>
                        </c:pt>
                      </c15:dlblFieldTableCache>
                    </c15:dlblFTEntry>
                  </c15:dlblFieldTable>
                  <c15:showDataLabelsRange val="0"/>
                </c:ext>
                <c:ext xmlns:c16="http://schemas.microsoft.com/office/drawing/2014/chart" uri="{C3380CC4-5D6E-409C-BE32-E72D297353CC}">
                  <c16:uniqueId val="{0000000F-AF6E-4671-B1A1-71E4D5E21793}"/>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{EDFD946D-8780-4793-B0C2-41C46135501E}</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AF6E-4671-B1A1-71E4D5E21793}"/>
                </c:ext>
              </c:extLst>
            </c:dLbl>
            <c:dLbl>
              <c:idx val="17"/>
              <c:tx>
                <c:strRef>
                  <c:f>Daten_Diagramme!$D$31</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{A8CCC29D-06A8-4D73-884E-96AFD8E5FB42}</c15:txfldGUID>
                      <c15:f>Daten_Diagramme!$D$31</c15:f>
                      <c15:dlblFieldTableCache>
                        <c:ptCount val="1"/>
                        <c:pt idx="0">
                          <c:v>2.8</c:v>
                        </c:pt>
                      </c15:dlblFieldTableCache>
                    </c15:dlblFTEntry>
                  </c15:dlblFieldTable>
                  <c15:showDataLabelsRange val="0"/>
                </c:ext>
                <c:ext xmlns:c16="http://schemas.microsoft.com/office/drawing/2014/chart" uri="{C3380CC4-5D6E-409C-BE32-E72D297353CC}">
                  <c16:uniqueId val="{00000011-AF6E-4671-B1A1-71E4D5E21793}"/>
                </c:ext>
              </c:extLst>
            </c:dLbl>
            <c:dLbl>
              <c:idx val="18"/>
              <c:tx>
                <c:strRef>
                  <c:f>Daten_Diagramme!$D$32</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{8B2AD27D-4885-45CF-8A3F-05A51D6CF62D}</c15:txfldGUID>
                      <c15:f>Daten_Diagramme!$D$32</c15:f>
                      <c15:dlblFieldTableCache>
                        <c:ptCount val="1"/>
                        <c:pt idx="0">
                          <c:v>3.0</c:v>
                        </c:pt>
                      </c15:dlblFieldTableCache>
                    </c15:dlblFTEntry>
                  </c15:dlblFieldTable>
                  <c15:showDataLabelsRange val="0"/>
                </c:ext>
                <c:ext xmlns:c16="http://schemas.microsoft.com/office/drawing/2014/chart" uri="{C3380CC4-5D6E-409C-BE32-E72D297353CC}">
                  <c16:uniqueId val="{00000012-AF6E-4671-B1A1-71E4D5E21793}"/>
                </c:ext>
              </c:extLst>
            </c:dLbl>
            <c:dLbl>
              <c:idx val="19"/>
              <c:tx>
                <c:strRef>
                  <c:f>Daten_Diagramme!$D$33</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{C0EF5CFA-6044-4370-9E83-316AE053885D}</c15:txfldGUID>
                      <c15:f>Daten_Diagramme!$D$33</c15:f>
                      <c15:dlblFieldTableCache>
                        <c:ptCount val="1"/>
                        <c:pt idx="0">
                          <c:v>3.0</c:v>
                        </c:pt>
                      </c15:dlblFieldTableCache>
                    </c15:dlblFTEntry>
                  </c15:dlblFieldTable>
                  <c15:showDataLabelsRange val="0"/>
                </c:ext>
                <c:ext xmlns:c16="http://schemas.microsoft.com/office/drawing/2014/chart" uri="{C3380CC4-5D6E-409C-BE32-E72D297353CC}">
                  <c16:uniqueId val="{00000013-AF6E-4671-B1A1-71E4D5E21793}"/>
                </c:ext>
              </c:extLst>
            </c:dLbl>
            <c:dLbl>
              <c:idx val="20"/>
              <c:tx>
                <c:strRef>
                  <c:f>Daten_Diagramme!$D$34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{0558CAD6-44FE-47BF-A054-4F0738DC0342}</c15:txfldGUID>
                      <c15:f>Daten_Diagramme!$D$34</c15:f>
                      <c15:dlblFieldTableCache>
                        <c:ptCount val="1"/>
                        <c:pt idx="0">
                          <c:v>-0.7</c:v>
                        </c:pt>
                      </c15:dlblFieldTableCache>
                    </c15:dlblFTEntry>
                  </c15:dlblFieldTable>
                  <c15:showDataLabelsRange val="0"/>
                </c:ext>
                <c:ext xmlns:c16="http://schemas.microsoft.com/office/drawing/2014/chart" uri="{C3380CC4-5D6E-409C-BE32-E72D297353CC}">
                  <c16:uniqueId val="{00000014-AF6E-4671-B1A1-71E4D5E2179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{B27254D9-8DD4-46D6-929C-044F269C06D1}</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AF6E-4671-B1A1-71E4D5E2179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{B284AB68-E1D2-4FC8-844B-64F52B5DD063}</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AF6E-4671-B1A1-71E4D5E21793}"/>
                </c:ext>
              </c:extLst>
            </c:dLbl>
            <c:dLbl>
              <c:idx val="23"/>
              <c:tx>
                <c:strRef>
                  <c:f>Daten_Diagramme!$D$37</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{F3E9216B-B9B3-4137-A86D-83A1D6D4CFC9}</c15:txfldGUID>
                      <c15:f>Daten_Diagramme!$D$37</c15:f>
                      <c15:dlblFieldTableCache>
                        <c:ptCount val="1"/>
                        <c:pt idx="0">
                          <c:v>0.0</c:v>
                        </c:pt>
                      </c15:dlblFieldTableCache>
                    </c15:dlblFTEntry>
                  </c15:dlblFieldTable>
                  <c15:showDataLabelsRange val="0"/>
                </c:ext>
                <c:ext xmlns:c16="http://schemas.microsoft.com/office/drawing/2014/chart" uri="{C3380CC4-5D6E-409C-BE32-E72D297353CC}">
                  <c16:uniqueId val="{00000017-AF6E-4671-B1A1-71E4D5E21793}"/>
                </c:ext>
              </c:extLst>
            </c:dLbl>
            <c:dLbl>
              <c:idx val="24"/>
              <c:layout>
                <c:manualLayout>
                  <c:x val="4.7769028871392123E-3"/>
                  <c:y val="-4.6876052205785108E-5"/>
                </c:manualLayout>
              </c:layout>
              <c:tx>
                <c:strRef>
                  <c:f>Daten_Diagramme!$D$38</c:f>
                  <c:strCache>
                    <c:ptCount val="1"/>
                    <c:pt idx="0">
                      <c:v>1.3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{9703715D-0E0A-4575-96FB-8DCAFFF742BB}</c15:txfldGUID>
                      <c15:f>Daten_Diagramme!$D$38</c15:f>
                      <c15:dlblFieldTableCache>
                        <c:ptCount val="1"/>
                        <c:pt idx="0">
                          <c:v>1.3</c:v>
                        </c:pt>
                      </c15:dlblFieldTableCache>
                    </c15:dlblFTEntry>
                  </c15:dlblFieldTable>
                  <c15:showDataLabelsRange val="0"/>
                </c:ext>
                <c:ext xmlns:c16="http://schemas.microsoft.com/office/drawing/2014/chart" uri="{C3380CC4-5D6E-409C-BE32-E72D297353CC}">
                  <c16:uniqueId val="{00000018-AF6E-4671-B1A1-71E4D5E21793}"/>
                </c:ext>
              </c:extLst>
            </c:dLbl>
            <c:dLbl>
              <c:idx val="25"/>
              <c:tx>
                <c:strRef>
                  <c:f>Daten_Diagramme!$D$39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{67EEBE2D-C330-49CA-BB8E-2E7D19E2FD7B}</c15:txfldGUID>
                      <c15:f>Daten_Diagramme!$D$39</c15:f>
                      <c15:dlblFieldTableCache>
                        <c:ptCount val="1"/>
                        <c:pt idx="0">
                          <c:v>1.4</c:v>
                        </c:pt>
                      </c15:dlblFieldTableCache>
                    </c15:dlblFTEntry>
                  </c15:dlblFieldTable>
                  <c15:showDataLabelsRange val="0"/>
                </c:ext>
                <c:ext xmlns:c16="http://schemas.microsoft.com/office/drawing/2014/chart" uri="{C3380CC4-5D6E-409C-BE32-E72D297353CC}">
                  <c16:uniqueId val="{00000019-AF6E-4671-B1A1-71E4D5E2179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{A0CAA92A-A8AE-433C-98C0-4DE99F3D7354}</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AF6E-4671-B1A1-71E4D5E2179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{E3D6AF29-6CA7-4069-A9D6-17B92DD99227}</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AF6E-4671-B1A1-71E4D5E2179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{2871D197-064C-4100-828F-4A94428C9B82}</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AF6E-4671-B1A1-71E4D5E2179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{AE6AD0B7-D5AE-45E0-B522-66ED601AA20A}</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AF6E-4671-B1A1-71E4D5E2179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{2DBC0509-FB06-4B7D-9025-0208BC7083C9}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AF6E-4671-B1A1-71E4D5E21793}"/>
                </c:ext>
              </c:extLst>
            </c:dLbl>
            <c:dLbl>
              <c:idx val="31"/>
              <c:tx>
                <c:strRef>
                  <c:f>Daten_Diagramme!$D$45</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{70B55E83-0077-4451-97DE-752BCBFE2F2B}</c15:txfldGUID>
                      <c15:f>Daten_Diagramme!$D$45</c15:f>
                      <c15:dlblFieldTableCache>
                        <c:ptCount val="1"/>
                        <c:pt idx="0">
                          <c:v>1.4</c:v>
                        </c:pt>
                      </c15:dlblFieldTableCache>
                    </c15:dlblFTEntry>
                  </c15:dlblFieldTable>
                  <c15:showDataLabelsRange val="0"/>
                </c:ext>
                <c:ext xmlns:c16="http://schemas.microsoft.com/office/drawing/2014/chart" uri="{C3380CC4-5D6E-409C-BE32-E72D297353CC}">
                  <c16:uniqueId val="{0000001F-AF6E-4671-B1A1-71E4D5E217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1.3566122308246873</c:v>
                </c:pt>
                <c:pt idx="1">
                  <c:v>3.2894736842105261E-2</c:v>
                </c:pt>
                <c:pt idx="2">
                  <c:v>0.32131381649410923</c:v>
                </c:pt>
                <c:pt idx="3">
                  <c:v>0.21747726374060894</c:v>
                </c:pt>
                <c:pt idx="4">
                  <c:v>-1.2579797221179121</c:v>
                </c:pt>
                <c:pt idx="5">
                  <c:v>0.84472049689440998</c:v>
                </c:pt>
                <c:pt idx="6">
                  <c:v>1.7797552836484982</c:v>
                </c:pt>
                <c:pt idx="7">
                  <c:v>2.9141845113508293</c:v>
                </c:pt>
                <c:pt idx="8">
                  <c:v>-0.52975397315479866</c:v>
                </c:pt>
                <c:pt idx="9">
                  <c:v>2.3058077532785703</c:v>
                </c:pt>
                <c:pt idx="10">
                  <c:v>1.1801810967545019</c:v>
                </c:pt>
                <c:pt idx="11">
                  <c:v>7.4619990787655457</c:v>
                </c:pt>
                <c:pt idx="12">
                  <c:v>1.1331444759206799</c:v>
                </c:pt>
                <c:pt idx="13">
                  <c:v>2.7230590961761298</c:v>
                </c:pt>
                <c:pt idx="14">
                  <c:v>0.1945234176268143</c:v>
                </c:pt>
                <c:pt idx="15">
                  <c:v>-9.598330725091289</c:v>
                </c:pt>
                <c:pt idx="16">
                  <c:v>2.6217809494260007</c:v>
                </c:pt>
                <c:pt idx="17">
                  <c:v>2.8475241969420675</c:v>
                </c:pt>
                <c:pt idx="18">
                  <c:v>3.0295525837873534</c:v>
                </c:pt>
                <c:pt idx="19">
                  <c:v>3.0451808989420774</c:v>
                </c:pt>
                <c:pt idx="20">
                  <c:v>-0.66974252120851319</c:v>
                </c:pt>
                <c:pt idx="21">
                  <c:v>0</c:v>
                </c:pt>
                <c:pt idx="23">
                  <c:v>3.2894736842105261E-2</c:v>
                </c:pt>
                <c:pt idx="24">
                  <c:v>1.3290785274862651</c:v>
                </c:pt>
                <c:pt idx="25">
                  <c:v>1.3951680705594949</c:v>
                </c:pt>
              </c:numCache>
            </c:numRef>
          </c:val>
          <c:extLst>
            <c:ext xmlns:c16="http://schemas.microsoft.com/office/drawing/2014/chart" uri="{C3380CC4-5D6E-409C-BE32-E72D297353CC}">
              <c16:uniqueId val="{00000020-AF6E-4671-B1A1-71E4D5E2179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{5DDE3F38-285C-4B8F-B6FC-967229AE2ADE}</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AF6E-4671-B1A1-71E4D5E2179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{00BBB916-0492-4975-9D5D-E091EB897BC0}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AF6E-4671-B1A1-71E4D5E21793}"/>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{3732F72D-61BC-4516-8549-7F5C58306D72}</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AF6E-4671-B1A1-71E4D5E2179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{C3E9EB10-CCD2-460C-AEA0-E842FFE223C9}</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AF6E-4671-B1A1-71E4D5E2179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{F84C0C3A-9E6E-45A0-A593-5D0EDCA16F83}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AF6E-4671-B1A1-71E4D5E2179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{87C523AE-BF74-4189-812D-675EC5A96E0C}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AF6E-4671-B1A1-71E4D5E2179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{9606BEC5-09AE-4484-82F3-03A7776CBAC1}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AF6E-4671-B1A1-71E4D5E2179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{22BC8271-D421-4118-BFEB-8EB3D86C3A19}</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AF6E-4671-B1A1-71E4D5E2179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{F60D1112-636F-4D21-A8C1-84489E254D7E}</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AF6E-4671-B1A1-71E4D5E2179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{18EE666D-D482-4143-A5AB-28B060130C7B}</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AF6E-4671-B1A1-71E4D5E2179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{143DE7E9-D141-40F4-AA44-7D60B8147E28}</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AF6E-4671-B1A1-71E4D5E2179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{92B44CB7-3FBA-4B5D-BB2A-7B1874D0A6C6}</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AF6E-4671-B1A1-71E4D5E2179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{8B015250-6D55-478A-86B1-C57481601138}</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AF6E-4671-B1A1-71E4D5E2179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{9C1A9827-CA15-44AB-96B1-D3220E0C090B}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AF6E-4671-B1A1-71E4D5E2179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{F710523C-4561-467E-AFA0-BB4D4E092230}</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AF6E-4671-B1A1-71E4D5E2179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{7D909BB2-9339-493E-ABF1-827D998E8386}</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AF6E-4671-B1A1-71E4D5E2179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{4994F2ED-C59C-4952-851C-E2CD48054609}</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AF6E-4671-B1A1-71E4D5E2179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{E1C266AC-80E3-457E-A11D-9D68673C0053}</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AF6E-4671-B1A1-71E4D5E2179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{96EE0F34-0E20-487F-A596-718D15FB7680}</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AF6E-4671-B1A1-71E4D5E2179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{E57D905D-F901-4E55-BBC3-BCBC8C331BF3}</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AF6E-4671-B1A1-71E4D5E2179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{46842D94-8381-4BAC-8B50-1090128DC80D}</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AF6E-4671-B1A1-71E4D5E2179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{D19D895B-7583-47CF-8EEE-97E91443B669}</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AF6E-4671-B1A1-71E4D5E2179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{6DBF7101-9F34-4663-8F83-5EF6F4E6F60D}</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AF6E-4671-B1A1-71E4D5E2179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{894D7A41-A148-420C-B512-2B6E6BA3365E}</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AF6E-4671-B1A1-71E4D5E2179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{783CBF12-A3D3-444F-B87F-60A97CF07BBB}</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AF6E-4671-B1A1-71E4D5E2179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{795BF42D-F33B-4AC9-A0F5-C82F09F18F14}</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AF6E-4671-B1A1-71E4D5E2179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{2B3ACBC8-6B9A-464B-B751-9C0F0FD70580}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AF6E-4671-B1A1-71E4D5E2179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{497BF0CE-EC4D-462E-A80A-44971411CCD6}</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AF6E-4671-B1A1-71E4D5E2179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{CD155DC3-A7C4-47ED-9E96-5F295C15B3EF}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AF6E-4671-B1A1-71E4D5E2179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{6102FE00-463C-4A8E-85E4-E30114803EC9}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AF6E-4671-B1A1-71E4D5E2179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{54D548F1-84CE-4F2F-BF7B-F0B2DF320DB9}</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AF6E-4671-B1A1-71E4D5E2179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{F022716A-F9D9-41D3-80C0-C16719E38D3B}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AF6E-4671-B1A1-71E4D5E2179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F6E-4671-B1A1-71E4D5E2179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F6E-4671-B1A1-71E4D5E2179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{85CD4DD9-CB79-486F-801D-8D0DB66449DA}</c15:txfldGUID>
                      <c15:f>Daten_Diagramme!$E$14</c15:f>
                      <c15:dlblFieldTableCache>
                        <c:ptCount val="1"/>
                        <c:pt idx="0">
                          <c:v>-3.1</c:v>
                        </c:pt>
                      </c15:dlblFieldTableCache>
                    </c15:dlblFTEntry>
                  </c15:dlblFieldTable>
                  <c15:showDataLabelsRange val="0"/>
                </c:ext>
                <c:ext xmlns:c16="http://schemas.microsoft.com/office/drawing/2014/chart" uri="{C3380CC4-5D6E-409C-BE32-E72D297353CC}">
                  <c16:uniqueId val="{00000000-8EC5-4B18-BD0E-7187412E7E48}"/>
                </c:ext>
              </c:extLst>
            </c:dLbl>
            <c:dLbl>
              <c:idx val="1"/>
              <c:tx>
                <c:strRef>
                  <c:f>Daten_Diagramme!$E$15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{617783C5-9844-4C2F-8219-59428A9E0D90}</c15:txfldGUID>
                      <c15:f>Daten_Diagramme!$E$15</c15:f>
                      <c15:dlblFieldTableCache>
                        <c:ptCount val="1"/>
                        <c:pt idx="0">
                          <c:v>4.0</c:v>
                        </c:pt>
                      </c15:dlblFieldTableCache>
                    </c15:dlblFTEntry>
                  </c15:dlblFieldTable>
                  <c15:showDataLabelsRange val="0"/>
                </c:ext>
                <c:ext xmlns:c16="http://schemas.microsoft.com/office/drawing/2014/chart" uri="{C3380CC4-5D6E-409C-BE32-E72D297353CC}">
                  <c16:uniqueId val="{00000001-8EC5-4B18-BD0E-7187412E7E48}"/>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{679345A1-31B8-4F4B-88DA-CD2705E92CC4}</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8EC5-4B18-BD0E-7187412E7E48}"/>
                </c:ext>
              </c:extLst>
            </c:dLbl>
            <c:dLbl>
              <c:idx val="3"/>
              <c:tx>
                <c:strRef>
                  <c:f>Daten_Diagramme!$E$17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{E9BEF11C-7FC8-4DA2-A3A6-1B56EDF6357E}</c15:txfldGUID>
                      <c15:f>Daten_Diagramme!$E$17</c15:f>
                      <c15:dlblFieldTableCache>
                        <c:ptCount val="1"/>
                        <c:pt idx="0">
                          <c:v>2.4</c:v>
                        </c:pt>
                      </c15:dlblFieldTableCache>
                    </c15:dlblFTEntry>
                  </c15:dlblFieldTable>
                  <c15:showDataLabelsRange val="0"/>
                </c:ext>
                <c:ext xmlns:c16="http://schemas.microsoft.com/office/drawing/2014/chart" uri="{C3380CC4-5D6E-409C-BE32-E72D297353CC}">
                  <c16:uniqueId val="{00000003-8EC5-4B18-BD0E-7187412E7E48}"/>
                </c:ext>
              </c:extLst>
            </c:dLbl>
            <c:dLbl>
              <c:idx val="4"/>
              <c:tx>
                <c:strRef>
                  <c:f>Daten_Diagramme!$E$18</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{2E0A11D8-4B78-49F6-B8BE-8BBF778939AA}</c15:txfldGUID>
                      <c15:f>Daten_Diagramme!$E$18</c15:f>
                      <c15:dlblFieldTableCache>
                        <c:ptCount val="1"/>
                        <c:pt idx="0">
                          <c:v>8.9</c:v>
                        </c:pt>
                      </c15:dlblFieldTableCache>
                    </c15:dlblFTEntry>
                  </c15:dlblFieldTable>
                  <c15:showDataLabelsRange val="0"/>
                </c:ext>
                <c:ext xmlns:c16="http://schemas.microsoft.com/office/drawing/2014/chart" uri="{C3380CC4-5D6E-409C-BE32-E72D297353CC}">
                  <c16:uniqueId val="{00000004-8EC5-4B18-BD0E-7187412E7E48}"/>
                </c:ext>
              </c:extLst>
            </c:dLbl>
            <c:dLbl>
              <c:idx val="5"/>
              <c:tx>
                <c:strRef>
                  <c:f>Daten_Diagramme!$E$19</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{8B6DDBC9-4F8B-4F81-9664-5D40FA563E82}</c15:txfldGUID>
                      <c15:f>Daten_Diagramme!$E$19</c15:f>
                      <c15:dlblFieldTableCache>
                        <c:ptCount val="1"/>
                        <c:pt idx="0">
                          <c:v>-1.8</c:v>
                        </c:pt>
                      </c15:dlblFieldTableCache>
                    </c15:dlblFTEntry>
                  </c15:dlblFieldTable>
                  <c15:showDataLabelsRange val="0"/>
                </c:ext>
                <c:ext xmlns:c16="http://schemas.microsoft.com/office/drawing/2014/chart" uri="{C3380CC4-5D6E-409C-BE32-E72D297353CC}">
                  <c16:uniqueId val="{00000005-8EC5-4B18-BD0E-7187412E7E48}"/>
                </c:ext>
              </c:extLst>
            </c:dLbl>
            <c:dLbl>
              <c:idx val="6"/>
              <c:tx>
                <c:strRef>
                  <c:f>Daten_Diagramme!$E$20</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{8A8904D8-6E73-44EE-BF62-1EC8203013C8}</c15:txfldGUID>
                      <c15:f>Daten_Diagramme!$E$20</c15:f>
                      <c15:dlblFieldTableCache>
                        <c:ptCount val="1"/>
                        <c:pt idx="0">
                          <c:v>-3.9</c:v>
                        </c:pt>
                      </c15:dlblFieldTableCache>
                    </c15:dlblFTEntry>
                  </c15:dlblFieldTable>
                  <c15:showDataLabelsRange val="0"/>
                </c:ext>
                <c:ext xmlns:c16="http://schemas.microsoft.com/office/drawing/2014/chart" uri="{C3380CC4-5D6E-409C-BE32-E72D297353CC}">
                  <c16:uniqueId val="{00000006-8EC5-4B18-BD0E-7187412E7E48}"/>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{451DCC3C-25D7-493D-B10B-D583A7103C45}</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8EC5-4B18-BD0E-7187412E7E48}"/>
                </c:ext>
              </c:extLst>
            </c:dLbl>
            <c:dLbl>
              <c:idx val="8"/>
              <c:tx>
                <c:strRef>
                  <c:f>Daten_Diagramme!$E$22</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{8A9B6141-25EF-4C24-9C76-6DF6BC88DEA5}</c15:txfldGUID>
                      <c15:f>Daten_Diagramme!$E$22</c15:f>
                      <c15:dlblFieldTableCache>
                        <c:ptCount val="1"/>
                        <c:pt idx="0">
                          <c:v>-3.3</c:v>
                        </c:pt>
                      </c15:dlblFieldTableCache>
                    </c15:dlblFTEntry>
                  </c15:dlblFieldTable>
                  <c15:showDataLabelsRange val="0"/>
                </c:ext>
                <c:ext xmlns:c16="http://schemas.microsoft.com/office/drawing/2014/chart" uri="{C3380CC4-5D6E-409C-BE32-E72D297353CC}">
                  <c16:uniqueId val="{00000008-8EC5-4B18-BD0E-7187412E7E48}"/>
                </c:ext>
              </c:extLst>
            </c:dLbl>
            <c:dLbl>
              <c:idx val="9"/>
              <c:tx>
                <c:strRef>
                  <c:f>Daten_Diagramme!$E$23</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{F9D2B033-BD74-4760-864D-425CFF47DD5C}</c15:txfldGUID>
                      <c15:f>Daten_Diagramme!$E$23</c15:f>
                      <c15:dlblFieldTableCache>
                        <c:ptCount val="1"/>
                        <c:pt idx="0">
                          <c:v>-4.7</c:v>
                        </c:pt>
                      </c15:dlblFieldTableCache>
                    </c15:dlblFTEntry>
                  </c15:dlblFieldTable>
                  <c15:showDataLabelsRange val="0"/>
                </c:ext>
                <c:ext xmlns:c16="http://schemas.microsoft.com/office/drawing/2014/chart" uri="{C3380CC4-5D6E-409C-BE32-E72D297353CC}">
                  <c16:uniqueId val="{00000009-8EC5-4B18-BD0E-7187412E7E48}"/>
                </c:ext>
              </c:extLst>
            </c:dLbl>
            <c:dLbl>
              <c:idx val="10"/>
              <c:tx>
                <c:strRef>
                  <c:f>Daten_Diagramme!$E$24</c:f>
                  <c:strCache>
                    <c:ptCount val="1"/>
                    <c:pt idx="0">
                      <c:v>-9.7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{0B559176-A325-4AAE-B73A-E536CDF56AD8}</c15:txfldGUID>
                      <c15:f>Daten_Diagramme!$E$24</c15:f>
                      <c15:dlblFieldTableCache>
                        <c:ptCount val="1"/>
                        <c:pt idx="0">
                          <c:v>-9.7</c:v>
                        </c:pt>
                      </c15:dlblFieldTableCache>
                    </c15:dlblFTEntry>
                  </c15:dlblFieldTable>
                  <c15:showDataLabelsRange val="0"/>
                </c:ext>
                <c:ext xmlns:c16="http://schemas.microsoft.com/office/drawing/2014/chart" uri="{C3380CC4-5D6E-409C-BE32-E72D297353CC}">
                  <c16:uniqueId val="{0000000A-8EC5-4B18-BD0E-7187412E7E48}"/>
                </c:ext>
              </c:extLst>
            </c:dLbl>
            <c:dLbl>
              <c:idx val="11"/>
              <c:tx>
                <c:strRef>
                  <c:f>Daten_Diagramme!$E$25</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{6652FE67-07E2-445F-BCF4-993C5E4EFBB9}</c15:txfldGUID>
                      <c15:f>Daten_Diagramme!$E$25</c15:f>
                      <c15:dlblFieldTableCache>
                        <c:ptCount val="1"/>
                        <c:pt idx="0">
                          <c:v>-6.0</c:v>
                        </c:pt>
                      </c15:dlblFieldTableCache>
                    </c15:dlblFTEntry>
                  </c15:dlblFieldTable>
                  <c15:showDataLabelsRange val="0"/>
                </c:ext>
                <c:ext xmlns:c16="http://schemas.microsoft.com/office/drawing/2014/chart" uri="{C3380CC4-5D6E-409C-BE32-E72D297353CC}">
                  <c16:uniqueId val="{0000000B-8EC5-4B18-BD0E-7187412E7E48}"/>
                </c:ext>
              </c:extLst>
            </c:dLbl>
            <c:dLbl>
              <c:idx val="12"/>
              <c:tx>
                <c:strRef>
                  <c:f>Daten_Diagramme!$E$26</c:f>
                  <c:strCache>
                    <c:ptCount val="1"/>
                    <c:pt idx="0">
                      <c:v>6.6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{63B5255E-99C2-459C-A360-6DD3D069E973}</c15:txfldGUID>
                      <c15:f>Daten_Diagramme!$E$26</c15:f>
                      <c15:dlblFieldTableCache>
                        <c:ptCount val="1"/>
                        <c:pt idx="0">
                          <c:v>6.6</c:v>
                        </c:pt>
                      </c15:dlblFieldTableCache>
                    </c15:dlblFTEntry>
                  </c15:dlblFieldTable>
                  <c15:showDataLabelsRange val="0"/>
                </c:ext>
                <c:ext xmlns:c16="http://schemas.microsoft.com/office/drawing/2014/chart" uri="{C3380CC4-5D6E-409C-BE32-E72D297353CC}">
                  <c16:uniqueId val="{0000000C-8EC5-4B18-BD0E-7187412E7E48}"/>
                </c:ext>
              </c:extLst>
            </c:dLbl>
            <c:dLbl>
              <c:idx val="13"/>
              <c:tx>
                <c:strRef>
                  <c:f>Daten_Diagramme!$E$27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{871B2307-32E0-4452-BF2B-02C4043487FF}</c15:txfldGUID>
                      <c15:f>Daten_Diagramme!$E$27</c15:f>
                      <c15:dlblFieldTableCache>
                        <c:ptCount val="1"/>
                        <c:pt idx="0">
                          <c:v>-2.1</c:v>
                        </c:pt>
                      </c15:dlblFieldTableCache>
                    </c15:dlblFTEntry>
                  </c15:dlblFieldTable>
                  <c15:showDataLabelsRange val="0"/>
                </c:ext>
                <c:ext xmlns:c16="http://schemas.microsoft.com/office/drawing/2014/chart" uri="{C3380CC4-5D6E-409C-BE32-E72D297353CC}">
                  <c16:uniqueId val="{0000000D-8EC5-4B18-BD0E-7187412E7E48}"/>
                </c:ext>
              </c:extLst>
            </c:dLbl>
            <c:dLbl>
              <c:idx val="14"/>
              <c:tx>
                <c:strRef>
                  <c:f>Daten_Diagramme!$E$28</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{97934B4C-E6E1-484A-AC4D-70D8DE01CE89}</c15:txfldGUID>
                      <c15:f>Daten_Diagramme!$E$28</c15:f>
                      <c15:dlblFieldTableCache>
                        <c:ptCount val="1"/>
                        <c:pt idx="0">
                          <c:v>-10.0</c:v>
                        </c:pt>
                      </c15:dlblFieldTableCache>
                    </c15:dlblFTEntry>
                  </c15:dlblFieldTable>
                  <c15:showDataLabelsRange val="0"/>
                </c:ext>
                <c:ext xmlns:c16="http://schemas.microsoft.com/office/drawing/2014/chart" uri="{C3380CC4-5D6E-409C-BE32-E72D297353CC}">
                  <c16:uniqueId val="{0000000E-8EC5-4B18-BD0E-7187412E7E48}"/>
                </c:ext>
              </c:extLst>
            </c:dLbl>
            <c:dLbl>
              <c:idx val="15"/>
              <c:tx>
                <c:strRef>
                  <c:f>Daten_Diagramme!$E$29</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{02F2081B-54C2-4B07-A851-0FC6A6D1779F}</c15:txfldGUID>
                      <c15:f>Daten_Diagramme!$E$29</c15:f>
                      <c15:dlblFieldTableCache>
                        <c:ptCount val="1"/>
                        <c:pt idx="0">
                          <c:v>12.3</c:v>
                        </c:pt>
                      </c15:dlblFieldTableCache>
                    </c15:dlblFTEntry>
                  </c15:dlblFieldTable>
                  <c15:showDataLabelsRange val="0"/>
                </c:ext>
                <c:ext xmlns:c16="http://schemas.microsoft.com/office/drawing/2014/chart" uri="{C3380CC4-5D6E-409C-BE32-E72D297353CC}">
                  <c16:uniqueId val="{0000000F-8EC5-4B18-BD0E-7187412E7E48}"/>
                </c:ext>
              </c:extLst>
            </c:dLbl>
            <c:dLbl>
              <c:idx val="16"/>
              <c:tx>
                <c:strRef>
                  <c:f>Daten_Diagramme!$E$30</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{1D16E902-A9F3-41CA-82D9-ED292382D8C4}</c15:txfldGUID>
                      <c15:f>Daten_Diagramme!$E$30</c15:f>
                      <c15:dlblFieldTableCache>
                        <c:ptCount val="1"/>
                        <c:pt idx="0">
                          <c:v>2.3</c:v>
                        </c:pt>
                      </c15:dlblFieldTableCache>
                    </c15:dlblFTEntry>
                  </c15:dlblFieldTable>
                  <c15:showDataLabelsRange val="0"/>
                </c:ext>
                <c:ext xmlns:c16="http://schemas.microsoft.com/office/drawing/2014/chart" uri="{C3380CC4-5D6E-409C-BE32-E72D297353CC}">
                  <c16:uniqueId val="{00000010-8EC5-4B18-BD0E-7187412E7E48}"/>
                </c:ext>
              </c:extLst>
            </c:dLbl>
            <c:dLbl>
              <c:idx val="17"/>
              <c:tx>
                <c:strRef>
                  <c:f>Daten_Diagramme!$E$31</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{FC150B36-692E-430C-9A3C-A4E813E89FAA}</c15:txfldGUID>
                      <c15:f>Daten_Diagramme!$E$31</c15:f>
                      <c15:dlblFieldTableCache>
                        <c:ptCount val="1"/>
                        <c:pt idx="0">
                          <c:v>-4.1</c:v>
                        </c:pt>
                      </c15:dlblFieldTableCache>
                    </c15:dlblFTEntry>
                  </c15:dlblFieldTable>
                  <c15:showDataLabelsRange val="0"/>
                </c:ext>
                <c:ext xmlns:c16="http://schemas.microsoft.com/office/drawing/2014/chart" uri="{C3380CC4-5D6E-409C-BE32-E72D297353CC}">
                  <c16:uniqueId val="{00000011-8EC5-4B18-BD0E-7187412E7E48}"/>
                </c:ext>
              </c:extLst>
            </c:dLbl>
            <c:dLbl>
              <c:idx val="18"/>
              <c:tx>
                <c:strRef>
                  <c:f>Daten_Diagramme!$E$32</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{0824E991-F3EF-4046-9001-9E0AC5C7B1F4}</c15:txfldGUID>
                      <c15:f>Daten_Diagramme!$E$32</c15:f>
                      <c15:dlblFieldTableCache>
                        <c:ptCount val="1"/>
                        <c:pt idx="0">
                          <c:v>-0.7</c:v>
                        </c:pt>
                      </c15:dlblFieldTableCache>
                    </c15:dlblFTEntry>
                  </c15:dlblFieldTable>
                  <c15:showDataLabelsRange val="0"/>
                </c:ext>
                <c:ext xmlns:c16="http://schemas.microsoft.com/office/drawing/2014/chart" uri="{C3380CC4-5D6E-409C-BE32-E72D297353CC}">
                  <c16:uniqueId val="{00000012-8EC5-4B18-BD0E-7187412E7E48}"/>
                </c:ext>
              </c:extLst>
            </c:dLbl>
            <c:dLbl>
              <c:idx val="19"/>
              <c:tx>
                <c:strRef>
                  <c:f>Daten_Diagramme!$E$33</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{5687198E-F115-4B02-BD84-A32748E274B4}</c15:txfldGUID>
                      <c15:f>Daten_Diagramme!$E$33</c15:f>
                      <c15:dlblFieldTableCache>
                        <c:ptCount val="1"/>
                        <c:pt idx="0">
                          <c:v>3.4</c:v>
                        </c:pt>
                      </c15:dlblFieldTableCache>
                    </c15:dlblFTEntry>
                  </c15:dlblFieldTable>
                  <c15:showDataLabelsRange val="0"/>
                </c:ext>
                <c:ext xmlns:c16="http://schemas.microsoft.com/office/drawing/2014/chart" uri="{C3380CC4-5D6E-409C-BE32-E72D297353CC}">
                  <c16:uniqueId val="{00000013-8EC5-4B18-BD0E-7187412E7E48}"/>
                </c:ext>
              </c:extLst>
            </c:dLbl>
            <c:dLbl>
              <c:idx val="20"/>
              <c:tx>
                <c:strRef>
                  <c:f>Daten_Diagramme!$E$34</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{EA145EAC-663F-46A3-BBF5-5F3E29D81847}</c15:txfldGUID>
                      <c15:f>Daten_Diagramme!$E$34</c15:f>
                      <c15:dlblFieldTableCache>
                        <c:ptCount val="1"/>
                        <c:pt idx="0">
                          <c:v>-0.5</c:v>
                        </c:pt>
                      </c15:dlblFieldTableCache>
                    </c15:dlblFTEntry>
                  </c15:dlblFieldTable>
                  <c15:showDataLabelsRange val="0"/>
                </c:ext>
                <c:ext xmlns:c16="http://schemas.microsoft.com/office/drawing/2014/chart" uri="{C3380CC4-5D6E-409C-BE32-E72D297353CC}">
                  <c16:uniqueId val="{00000014-8EC5-4B18-BD0E-7187412E7E48}"/>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{DD5AEE7E-F186-4947-B56B-D792C87183BC}</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8EC5-4B18-BD0E-7187412E7E48}"/>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{688E2113-7CF7-4DF5-8833-D02D084A7EA2}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8EC5-4B18-BD0E-7187412E7E48}"/>
                </c:ext>
              </c:extLst>
            </c:dLbl>
            <c:dLbl>
              <c:idx val="23"/>
              <c:tx>
                <c:strRef>
                  <c:f>Daten_Diagramme!$E$37</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{EBE46DAB-3CB3-4ABC-BFB0-4304AF5A5308}</c15:txfldGUID>
                      <c15:f>Daten_Diagramme!$E$37</c15:f>
                      <c15:dlblFieldTableCache>
                        <c:ptCount val="1"/>
                        <c:pt idx="0">
                          <c:v>4.0</c:v>
                        </c:pt>
                      </c15:dlblFieldTableCache>
                    </c15:dlblFTEntry>
                  </c15:dlblFieldTable>
                  <c15:showDataLabelsRange val="0"/>
                </c:ext>
                <c:ext xmlns:c16="http://schemas.microsoft.com/office/drawing/2014/chart" uri="{C3380CC4-5D6E-409C-BE32-E72D297353CC}">
                  <c16:uniqueId val="{00000017-8EC5-4B18-BD0E-7187412E7E48}"/>
                </c:ext>
              </c:extLst>
            </c:dLbl>
            <c:dLbl>
              <c:idx val="24"/>
              <c:tx>
                <c:strRef>
                  <c:f>Daten_Diagramme!$E$38</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{82F2516E-9178-4A38-859A-020C57CA00F3}</c15:txfldGUID>
                      <c15:f>Daten_Diagramme!$E$38</c15:f>
                      <c15:dlblFieldTableCache>
                        <c:ptCount val="1"/>
                        <c:pt idx="0">
                          <c:v>1.5</c:v>
                        </c:pt>
                      </c15:dlblFieldTableCache>
                    </c15:dlblFTEntry>
                  </c15:dlblFieldTable>
                  <c15:showDataLabelsRange val="0"/>
                </c:ext>
                <c:ext xmlns:c16="http://schemas.microsoft.com/office/drawing/2014/chart" uri="{C3380CC4-5D6E-409C-BE32-E72D297353CC}">
                  <c16:uniqueId val="{00000018-8EC5-4B18-BD0E-7187412E7E48}"/>
                </c:ext>
              </c:extLst>
            </c:dLbl>
            <c:dLbl>
              <c:idx val="25"/>
              <c:tx>
                <c:strRef>
                  <c:f>Daten_Diagramme!$E$39</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{691D2D48-DE1F-4E4E-99CF-62C31A467402}</c15:txfldGUID>
                      <c15:f>Daten_Diagramme!$E$39</c15:f>
                      <c15:dlblFieldTableCache>
                        <c:ptCount val="1"/>
                        <c:pt idx="0">
                          <c:v>-4.0</c:v>
                        </c:pt>
                      </c15:dlblFieldTableCache>
                    </c15:dlblFTEntry>
                  </c15:dlblFieldTable>
                  <c15:showDataLabelsRange val="0"/>
                </c:ext>
                <c:ext xmlns:c16="http://schemas.microsoft.com/office/drawing/2014/chart" uri="{C3380CC4-5D6E-409C-BE32-E72D297353CC}">
                  <c16:uniqueId val="{00000019-8EC5-4B18-BD0E-7187412E7E48}"/>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{ED920246-8B79-4820-851B-2587CEBD70D2}</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8EC5-4B18-BD0E-7187412E7E48}"/>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{500CFF89-82A8-4BE6-B923-8B15A1F9ABC8}</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8EC5-4B18-BD0E-7187412E7E48}"/>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{68656D1E-B8B1-46D2-B733-7BB440B3E367}</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8EC5-4B18-BD0E-7187412E7E48}"/>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{BD268A14-8564-4249-865B-E7293788BE73}</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8EC5-4B18-BD0E-7187412E7E48}"/>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{8C67F66F-BCFE-48E2-9798-343DC83CA4D6}</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8EC5-4B18-BD0E-7187412E7E48}"/>
                </c:ext>
              </c:extLst>
            </c:dLbl>
            <c:dLbl>
              <c:idx val="31"/>
              <c:tx>
                <c:strRef>
                  <c:f>Daten_Diagramme!$E$45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{9700767A-DEB0-428E-9557-EC93A731F24F}</c15:txfldGUID>
                      <c15:f>Daten_Diagramme!$E$45</c15:f>
                      <c15:dlblFieldTableCache>
                        <c:ptCount val="1"/>
                        <c:pt idx="0">
                          <c:v>-4.0</c:v>
                        </c:pt>
                      </c15:dlblFieldTableCache>
                    </c15:dlblFTEntry>
                  </c15:dlblFieldTable>
                  <c15:showDataLabelsRange val="0"/>
                </c:ext>
                <c:ext xmlns:c16="http://schemas.microsoft.com/office/drawing/2014/chart" uri="{C3380CC4-5D6E-409C-BE32-E72D297353CC}">
                  <c16:uniqueId val="{0000001F-8EC5-4B18-BD0E-7187412E7E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-3.1491895468078068</c:v>
                </c:pt>
                <c:pt idx="1">
                  <c:v>3.968978102189781</c:v>
                </c:pt>
                <c:pt idx="2">
                  <c:v>0.65075921908893708</c:v>
                </c:pt>
                <c:pt idx="3">
                  <c:v>2.4</c:v>
                </c:pt>
                <c:pt idx="4">
                  <c:v>8.9041095890410951</c:v>
                </c:pt>
                <c:pt idx="5">
                  <c:v>-1.7721518987341771</c:v>
                </c:pt>
                <c:pt idx="6">
                  <c:v>-3.9130434782608696</c:v>
                </c:pt>
                <c:pt idx="7">
                  <c:v>0.70381231671554256</c:v>
                </c:pt>
                <c:pt idx="8">
                  <c:v>-3.3087413369103511</c:v>
                </c:pt>
                <c:pt idx="9">
                  <c:v>-4.6639231824417013</c:v>
                </c:pt>
                <c:pt idx="10">
                  <c:v>-9.7139141742522757</c:v>
                </c:pt>
                <c:pt idx="11">
                  <c:v>-6.0037523452157595</c:v>
                </c:pt>
                <c:pt idx="12">
                  <c:v>6.5533980582524274</c:v>
                </c:pt>
                <c:pt idx="13">
                  <c:v>-2.0729927007299271</c:v>
                </c:pt>
                <c:pt idx="14">
                  <c:v>-9.9655280476339705</c:v>
                </c:pt>
                <c:pt idx="15">
                  <c:v>12.345679012345679</c:v>
                </c:pt>
                <c:pt idx="16">
                  <c:v>2.255639097744361</c:v>
                </c:pt>
                <c:pt idx="17">
                  <c:v>-4.1474654377880187</c:v>
                </c:pt>
                <c:pt idx="18">
                  <c:v>-0.74487895716945995</c:v>
                </c:pt>
                <c:pt idx="19">
                  <c:v>3.3649698015530629</c:v>
                </c:pt>
                <c:pt idx="20">
                  <c:v>-0.46985121378230227</c:v>
                </c:pt>
                <c:pt idx="21">
                  <c:v>0</c:v>
                </c:pt>
                <c:pt idx="23">
                  <c:v>3.968978102189781</c:v>
                </c:pt>
                <c:pt idx="24">
                  <c:v>1.4555669050051072</c:v>
                </c:pt>
                <c:pt idx="25">
                  <c:v>-3.9991843601050134</c:v>
                </c:pt>
              </c:numCache>
            </c:numRef>
          </c:val>
          <c:extLst>
            <c:ext xmlns:c16="http://schemas.microsoft.com/office/drawing/2014/chart" uri="{C3380CC4-5D6E-409C-BE32-E72D297353CC}">
              <c16:uniqueId val="{00000020-8EC5-4B18-BD0E-7187412E7E48}"/>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{E455D8F2-F091-46C5-B6AC-D4D0E10A35A1}</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8EC5-4B18-BD0E-7187412E7E48}"/>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{50ED18CC-0DBE-48F5-9B57-A200923E528B}</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8EC5-4B18-BD0E-7187412E7E48}"/>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{7356672E-2674-481B-A0CA-34A8CDE4A275}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8EC5-4B18-BD0E-7187412E7E48}"/>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{91869C77-13C9-4F8C-9A79-94A3B3DC19AF}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8EC5-4B18-BD0E-7187412E7E48}"/>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{69BD2649-222A-48E9-AE00-CA0CEF76EFB3}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8EC5-4B18-BD0E-7187412E7E48}"/>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{0CE74352-1518-44BE-8C97-D68054C30235}</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8EC5-4B18-BD0E-7187412E7E48}"/>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{94F923AD-525A-49FA-B78F-503C54413C6D}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8EC5-4B18-BD0E-7187412E7E48}"/>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{AB7E7918-937E-4029-92E7-5063EA8793BB}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8EC5-4B18-BD0E-7187412E7E48}"/>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{B6C6BC6A-D0AB-49F5-BD24-07F4F8204A95}</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8EC5-4B18-BD0E-7187412E7E48}"/>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{3B0C392C-416A-4415-A735-82C64D4D977A}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8EC5-4B18-BD0E-7187412E7E48}"/>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{E9D24FB7-6147-480C-950E-C4ED4A975810}</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8EC5-4B18-BD0E-7187412E7E48}"/>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{026271E7-B8FE-4EAD-8C38-1B5316A2A1A3}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8EC5-4B18-BD0E-7187412E7E48}"/>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{E0C50383-3B23-47F5-B02B-77A52DD6B2B5}</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8EC5-4B18-BD0E-7187412E7E48}"/>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{6D2FEF81-620D-4579-BA5F-1EBCD9DDCB44}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8EC5-4B18-BD0E-7187412E7E48}"/>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{40D63406-7472-4AC1-90BB-D7F47FC39E06}</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8EC5-4B18-BD0E-7187412E7E48}"/>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{EDB60AA4-98F1-4682-B23B-EB15D7DFD818}</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8EC5-4B18-BD0E-7187412E7E48}"/>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{52FA86EF-FB8A-4EBC-A94C-13B3E7EFAD15}</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8EC5-4B18-BD0E-7187412E7E48}"/>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{70AC1FB8-9CBD-40CB-A3CE-692C936F3CF2}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8EC5-4B18-BD0E-7187412E7E48}"/>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{B7A44871-1D0C-45FD-A583-9AADC1C5A8BD}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8EC5-4B18-BD0E-7187412E7E48}"/>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{86C58B75-C52D-4E0D-B1CC-5397F0AE0B81}</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8EC5-4B18-BD0E-7187412E7E48}"/>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{5782161B-D685-4410-97A0-643DA864C2D6}</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8EC5-4B18-BD0E-7187412E7E48}"/>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{2BA6847D-2824-4F17-BE5F-8053B8C0330A}</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8EC5-4B18-BD0E-7187412E7E48}"/>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{9452ABDD-AA95-41EF-8C5D-4587A5227E1D}</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8EC5-4B18-BD0E-7187412E7E48}"/>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{A20BF049-0211-4B96-97C6-9AAA9D815BAF}</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8EC5-4B18-BD0E-7187412E7E48}"/>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{5FCE48BE-906A-4E0C-8B0B-1026C747DF13}</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8EC5-4B18-BD0E-7187412E7E48}"/>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{9BE566C2-9A6C-4C13-937A-C26438D10693}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8EC5-4B18-BD0E-7187412E7E48}"/>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{6187E349-1D5F-423D-B0C4-005051B09460}</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8EC5-4B18-BD0E-7187412E7E48}"/>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{194CEC36-693F-49F8-A4D3-12DBB64E236E}</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8EC5-4B18-BD0E-7187412E7E48}"/>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{F57B0A32-75E0-4B19-B7DD-A956F201D70D}</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8EC5-4B18-BD0E-7187412E7E48}"/>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{D2C6F7FB-FEB5-442E-A0E4-B681ED2AC656}</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8EC5-4B18-BD0E-7187412E7E48}"/>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{22489CAF-AA76-486F-B561-1CDEC2DCD520}</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8EC5-4B18-BD0E-7187412E7E48}"/>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{B7B6B6FC-A62D-4BEB-868A-7AB5C126AF5B}</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8EC5-4B18-BD0E-7187412E7E4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8EC5-4B18-BD0E-7187412E7E48}"/>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8EC5-4B18-BD0E-7187412E7E48}"/>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{12DB2785-0E60-4035-9553-FEE3A317FC15}</c15:txfldGUID>
                      <c15:f>Diagramm!$I$46</c15:f>
                      <c15:dlblFieldTableCache>
                        <c:ptCount val="1"/>
                      </c15:dlblFieldTableCache>
                    </c15:dlblFTEntry>
                  </c15:dlblFieldTable>
                  <c15:showDataLabelsRange val="0"/>
                </c:ext>
                <c:ext xmlns:c16="http://schemas.microsoft.com/office/drawing/2014/chart" uri="{C3380CC4-5D6E-409C-BE32-E72D297353CC}">
                  <c16:uniqueId val="{00000000-A966-4350-96EC-DBBA52DE2E69}"/>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{E5EE895A-D33D-4242-A97C-07AF3A2EE50A}</c15:txfldGUID>
                      <c15:f>Diagramm!$I$47</c15:f>
                      <c15:dlblFieldTableCache>
                        <c:ptCount val="1"/>
                      </c15:dlblFieldTableCache>
                    </c15:dlblFTEntry>
                  </c15:dlblFieldTable>
                  <c15:showDataLabelsRange val="0"/>
                </c:ext>
                <c:ext xmlns:c16="http://schemas.microsoft.com/office/drawing/2014/chart" uri="{C3380CC4-5D6E-409C-BE32-E72D297353CC}">
                  <c16:uniqueId val="{00000001-A966-4350-96EC-DBBA52DE2E69}"/>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{435373AF-4FD5-4E56-837E-617D3A57C977}</c15:txfldGUID>
                      <c15:f>Diagramm!$I$48</c15:f>
                      <c15:dlblFieldTableCache>
                        <c:ptCount val="1"/>
                      </c15:dlblFieldTableCache>
                    </c15:dlblFTEntry>
                  </c15:dlblFieldTable>
                  <c15:showDataLabelsRange val="0"/>
                </c:ext>
                <c:ext xmlns:c16="http://schemas.microsoft.com/office/drawing/2014/chart" uri="{C3380CC4-5D6E-409C-BE32-E72D297353CC}">
                  <c16:uniqueId val="{00000002-A966-4350-96EC-DBBA52DE2E69}"/>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{BED1526A-AD76-4817-A5F4-23187B99652C}</c15:txfldGUID>
                      <c15:f>Diagramm!$I$49</c15:f>
                      <c15:dlblFieldTableCache>
                        <c:ptCount val="1"/>
                      </c15:dlblFieldTableCache>
                    </c15:dlblFTEntry>
                  </c15:dlblFieldTable>
                  <c15:showDataLabelsRange val="0"/>
                </c:ext>
                <c:ext xmlns:c16="http://schemas.microsoft.com/office/drawing/2014/chart" uri="{C3380CC4-5D6E-409C-BE32-E72D297353CC}">
                  <c16:uniqueId val="{00000003-A966-4350-96EC-DBBA52DE2E69}"/>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{04A71CD5-3DDC-4175-9A0C-1296B5231E24}</c15:txfldGUID>
                      <c15:f>Diagramm!$I$50</c15:f>
                      <c15:dlblFieldTableCache>
                        <c:ptCount val="1"/>
                      </c15:dlblFieldTableCache>
                    </c15:dlblFTEntry>
                  </c15:dlblFieldTable>
                  <c15:showDataLabelsRange val="0"/>
                </c:ext>
                <c:ext xmlns:c16="http://schemas.microsoft.com/office/drawing/2014/chart" uri="{C3380CC4-5D6E-409C-BE32-E72D297353CC}">
                  <c16:uniqueId val="{00000004-A966-4350-96EC-DBBA52DE2E69}"/>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{6A562885-35CE-4662-9D13-36DC479CA859}</c15:txfldGUID>
                      <c15:f>Diagramm!$I$51</c15:f>
                      <c15:dlblFieldTableCache>
                        <c:ptCount val="1"/>
                      </c15:dlblFieldTableCache>
                    </c15:dlblFTEntry>
                  </c15:dlblFieldTable>
                  <c15:showDataLabelsRange val="0"/>
                </c:ext>
                <c:ext xmlns:c16="http://schemas.microsoft.com/office/drawing/2014/chart" uri="{C3380CC4-5D6E-409C-BE32-E72D297353CC}">
                  <c16:uniqueId val="{00000005-A966-4350-96EC-DBBA52DE2E69}"/>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{EC7E4614-7A0B-46F9-87B5-36B589307A5B}</c15:txfldGUID>
                      <c15:f>Diagramm!$I$52</c15:f>
                      <c15:dlblFieldTableCache>
                        <c:ptCount val="1"/>
                      </c15:dlblFieldTableCache>
                    </c15:dlblFTEntry>
                  </c15:dlblFieldTable>
                  <c15:showDataLabelsRange val="0"/>
                </c:ext>
                <c:ext xmlns:c16="http://schemas.microsoft.com/office/drawing/2014/chart" uri="{C3380CC4-5D6E-409C-BE32-E72D297353CC}">
                  <c16:uniqueId val="{00000006-A966-4350-96EC-DBBA52DE2E69}"/>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{CA99EA11-0776-480A-A0A1-8B609D5439E1}</c15:txfldGUID>
                      <c15:f>Diagramm!$I$53</c15:f>
                      <c15:dlblFieldTableCache>
                        <c:ptCount val="1"/>
                      </c15:dlblFieldTableCache>
                    </c15:dlblFTEntry>
                  </c15:dlblFieldTable>
                  <c15:showDataLabelsRange val="0"/>
                </c:ext>
                <c:ext xmlns:c16="http://schemas.microsoft.com/office/drawing/2014/chart" uri="{C3380CC4-5D6E-409C-BE32-E72D297353CC}">
                  <c16:uniqueId val="{00000007-A966-4350-96EC-DBBA52DE2E69}"/>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{EE4A040D-C9C8-474A-8FFD-7C94DCA410D6}</c15:txfldGUID>
                      <c15:f>Diagramm!$I$54</c15:f>
                      <c15:dlblFieldTableCache>
                        <c:ptCount val="1"/>
                      </c15:dlblFieldTableCache>
                    </c15:dlblFTEntry>
                  </c15:dlblFieldTable>
                  <c15:showDataLabelsRange val="0"/>
                </c:ext>
                <c:ext xmlns:c16="http://schemas.microsoft.com/office/drawing/2014/chart" uri="{C3380CC4-5D6E-409C-BE32-E72D297353CC}">
                  <c16:uniqueId val="{00000008-A966-4350-96EC-DBBA52DE2E69}"/>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{1AE8CE64-7623-44A7-96CB-64352313328B}</c15:txfldGUID>
                      <c15:f>Diagramm!$I$55</c15:f>
                      <c15:dlblFieldTableCache>
                        <c:ptCount val="1"/>
                      </c15:dlblFieldTableCache>
                    </c15:dlblFTEntry>
                  </c15:dlblFieldTable>
                  <c15:showDataLabelsRange val="0"/>
                </c:ext>
                <c:ext xmlns:c16="http://schemas.microsoft.com/office/drawing/2014/chart" uri="{C3380CC4-5D6E-409C-BE32-E72D297353CC}">
                  <c16:uniqueId val="{00000009-A966-4350-96EC-DBBA52DE2E69}"/>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{2AB1C35B-6E97-4054-AFE4-941AF6E13F59}</c15:txfldGUID>
                      <c15:f>Diagramm!$I$56</c15:f>
                      <c15:dlblFieldTableCache>
                        <c:ptCount val="1"/>
                      </c15:dlblFieldTableCache>
                    </c15:dlblFTEntry>
                  </c15:dlblFieldTable>
                  <c15:showDataLabelsRange val="0"/>
                </c:ext>
                <c:ext xmlns:c16="http://schemas.microsoft.com/office/drawing/2014/chart" uri="{C3380CC4-5D6E-409C-BE32-E72D297353CC}">
                  <c16:uniqueId val="{0000000A-A966-4350-96EC-DBBA52DE2E69}"/>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{FEBA01A4-97C8-4039-AE2D-32420A7C3AD1}</c15:txfldGUID>
                      <c15:f>Diagramm!$I$57</c15:f>
                      <c15:dlblFieldTableCache>
                        <c:ptCount val="1"/>
                      </c15:dlblFieldTableCache>
                    </c15:dlblFTEntry>
                  </c15:dlblFieldTable>
                  <c15:showDataLabelsRange val="0"/>
                </c:ext>
                <c:ext xmlns:c16="http://schemas.microsoft.com/office/drawing/2014/chart" uri="{C3380CC4-5D6E-409C-BE32-E72D297353CC}">
                  <c16:uniqueId val="{0000000B-A966-4350-96EC-DBBA52DE2E69}"/>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{E7B95681-8A2A-421C-B7F2-D203F274263D}</c15:txfldGUID>
                      <c15:f>Diagramm!$I$58</c15:f>
                      <c15:dlblFieldTableCache>
                        <c:ptCount val="1"/>
                      </c15:dlblFieldTableCache>
                    </c15:dlblFTEntry>
                  </c15:dlblFieldTable>
                  <c15:showDataLabelsRange val="0"/>
                </c:ext>
                <c:ext xmlns:c16="http://schemas.microsoft.com/office/drawing/2014/chart" uri="{C3380CC4-5D6E-409C-BE32-E72D297353CC}">
                  <c16:uniqueId val="{0000000C-A966-4350-96EC-DBBA52DE2E69}"/>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{344244B7-2FB2-4F7C-BA1A-E2C00CB2DA57}</c15:txfldGUID>
                      <c15:f>Diagramm!$I$59</c15:f>
                      <c15:dlblFieldTableCache>
                        <c:ptCount val="1"/>
                      </c15:dlblFieldTableCache>
                    </c15:dlblFTEntry>
                  </c15:dlblFieldTable>
                  <c15:showDataLabelsRange val="0"/>
                </c:ext>
                <c:ext xmlns:c16="http://schemas.microsoft.com/office/drawing/2014/chart" uri="{C3380CC4-5D6E-409C-BE32-E72D297353CC}">
                  <c16:uniqueId val="{0000000D-A966-4350-96EC-DBBA52DE2E69}"/>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{99F586AC-D626-4AE7-B63F-0D5D18AA6459}</c15:txfldGUID>
                      <c15:f>Diagramm!$I$60</c15:f>
                      <c15:dlblFieldTableCache>
                        <c:ptCount val="1"/>
                      </c15:dlblFieldTableCache>
                    </c15:dlblFTEntry>
                  </c15:dlblFieldTable>
                  <c15:showDataLabelsRange val="0"/>
                </c:ext>
                <c:ext xmlns:c16="http://schemas.microsoft.com/office/drawing/2014/chart" uri="{C3380CC4-5D6E-409C-BE32-E72D297353CC}">
                  <c16:uniqueId val="{0000000E-A966-4350-96EC-DBBA52DE2E69}"/>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{D845AAF3-BC3B-4D6D-8D38-6403AEBA8578}</c15:txfldGUID>
                      <c15:f>Diagramm!$I$61</c15:f>
                      <c15:dlblFieldTableCache>
                        <c:ptCount val="1"/>
                      </c15:dlblFieldTableCache>
                    </c15:dlblFTEntry>
                  </c15:dlblFieldTable>
                  <c15:showDataLabelsRange val="0"/>
                </c:ext>
                <c:ext xmlns:c16="http://schemas.microsoft.com/office/drawing/2014/chart" uri="{C3380CC4-5D6E-409C-BE32-E72D297353CC}">
                  <c16:uniqueId val="{0000000F-A966-4350-96EC-DBBA52DE2E69}"/>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{4563B779-A169-4E54-9582-38249BE9970C}</c15:txfldGUID>
                      <c15:f>Diagramm!$I$62</c15:f>
                      <c15:dlblFieldTableCache>
                        <c:ptCount val="1"/>
                      </c15:dlblFieldTableCache>
                    </c15:dlblFTEntry>
                  </c15:dlblFieldTable>
                  <c15:showDataLabelsRange val="0"/>
                </c:ext>
                <c:ext xmlns:c16="http://schemas.microsoft.com/office/drawing/2014/chart" uri="{C3380CC4-5D6E-409C-BE32-E72D297353CC}">
                  <c16:uniqueId val="{00000010-A966-4350-96EC-DBBA52DE2E69}"/>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{9B74EBA4-11DD-4A11-86A2-9E1A9954984B}</c15:txfldGUID>
                      <c15:f>Diagramm!$I$63</c15:f>
                      <c15:dlblFieldTableCache>
                        <c:ptCount val="1"/>
                      </c15:dlblFieldTableCache>
                    </c15:dlblFTEntry>
                  </c15:dlblFieldTable>
                  <c15:showDataLabelsRange val="0"/>
                </c:ext>
                <c:ext xmlns:c16="http://schemas.microsoft.com/office/drawing/2014/chart" uri="{C3380CC4-5D6E-409C-BE32-E72D297353CC}">
                  <c16:uniqueId val="{00000011-A966-4350-96EC-DBBA52DE2E69}"/>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{8E8B8FA4-C699-4F6A-BB5E-4DEAD1FC4610}</c15:txfldGUID>
                      <c15:f>Diagramm!$I$64</c15:f>
                      <c15:dlblFieldTableCache>
                        <c:ptCount val="1"/>
                      </c15:dlblFieldTableCache>
                    </c15:dlblFTEntry>
                  </c15:dlblFieldTable>
                  <c15:showDataLabelsRange val="0"/>
                </c:ext>
                <c:ext xmlns:c16="http://schemas.microsoft.com/office/drawing/2014/chart" uri="{C3380CC4-5D6E-409C-BE32-E72D297353CC}">
                  <c16:uniqueId val="{00000012-A966-4350-96EC-DBBA52DE2E69}"/>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{0FBF1C90-6312-4B75-9DF6-76F60DBAC7F0}</c15:txfldGUID>
                      <c15:f>Diagramm!$I$65</c15:f>
                      <c15:dlblFieldTableCache>
                        <c:ptCount val="1"/>
                      </c15:dlblFieldTableCache>
                    </c15:dlblFTEntry>
                  </c15:dlblFieldTable>
                  <c15:showDataLabelsRange val="0"/>
                </c:ext>
                <c:ext xmlns:c16="http://schemas.microsoft.com/office/drawing/2014/chart" uri="{C3380CC4-5D6E-409C-BE32-E72D297353CC}">
                  <c16:uniqueId val="{00000013-A966-4350-96EC-DBBA52DE2E69}"/>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{B0107B7F-4E31-4676-A407-0C95237B58BC}</c15:txfldGUID>
                      <c15:f>Diagramm!$I$66</c15:f>
                      <c15:dlblFieldTableCache>
                        <c:ptCount val="1"/>
                      </c15:dlblFieldTableCache>
                    </c15:dlblFTEntry>
                  </c15:dlblFieldTable>
                  <c15:showDataLabelsRange val="0"/>
                </c:ext>
                <c:ext xmlns:c16="http://schemas.microsoft.com/office/drawing/2014/chart" uri="{C3380CC4-5D6E-409C-BE32-E72D297353CC}">
                  <c16:uniqueId val="{00000014-A966-4350-96EC-DBBA52DE2E69}"/>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{74252BAB-0A37-452B-8CFB-4D685E320B88}</c15:txfldGUID>
                      <c15:f>Diagramm!$I$67</c15:f>
                      <c15:dlblFieldTableCache>
                        <c:ptCount val="1"/>
                      </c15:dlblFieldTableCache>
                    </c15:dlblFTEntry>
                  </c15:dlblFieldTable>
                  <c15:showDataLabelsRange val="0"/>
                </c:ext>
                <c:ext xmlns:c16="http://schemas.microsoft.com/office/drawing/2014/chart" uri="{C3380CC4-5D6E-409C-BE32-E72D297353CC}">
                  <c16:uniqueId val="{00000015-A966-4350-96EC-DBBA52DE2E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966-4350-96EC-DBBA52DE2E69}"/>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{595595B7-ED53-4AC3-BE16-6A3A4C6C1230}</c15:txfldGUID>
                      <c15:f>Diagramm!$K$46</c15:f>
                      <c15:dlblFieldTableCache>
                        <c:ptCount val="1"/>
                      </c15:dlblFieldTableCache>
                    </c15:dlblFTEntry>
                  </c15:dlblFieldTable>
                  <c15:showDataLabelsRange val="0"/>
                </c:ext>
                <c:ext xmlns:c16="http://schemas.microsoft.com/office/drawing/2014/chart" uri="{C3380CC4-5D6E-409C-BE32-E72D297353CC}">
                  <c16:uniqueId val="{00000017-A966-4350-96EC-DBBA52DE2E69}"/>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{20775A84-086B-4951-B354-5D775B65B0D6}</c15:txfldGUID>
                      <c15:f>Diagramm!$K$47</c15:f>
                      <c15:dlblFieldTableCache>
                        <c:ptCount val="1"/>
                      </c15:dlblFieldTableCache>
                    </c15:dlblFTEntry>
                  </c15:dlblFieldTable>
                  <c15:showDataLabelsRange val="0"/>
                </c:ext>
                <c:ext xmlns:c16="http://schemas.microsoft.com/office/drawing/2014/chart" uri="{C3380CC4-5D6E-409C-BE32-E72D297353CC}">
                  <c16:uniqueId val="{00000018-A966-4350-96EC-DBBA52DE2E69}"/>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{A0506BAB-B1B3-4F34-86C4-93633E44C512}</c15:txfldGUID>
                      <c15:f>Diagramm!$K$48</c15:f>
                      <c15:dlblFieldTableCache>
                        <c:ptCount val="1"/>
                      </c15:dlblFieldTableCache>
                    </c15:dlblFTEntry>
                  </c15:dlblFieldTable>
                  <c15:showDataLabelsRange val="0"/>
                </c:ext>
                <c:ext xmlns:c16="http://schemas.microsoft.com/office/drawing/2014/chart" uri="{C3380CC4-5D6E-409C-BE32-E72D297353CC}">
                  <c16:uniqueId val="{00000019-A966-4350-96EC-DBBA52DE2E69}"/>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{D4358D62-8E3C-42DB-80EB-4EF2E20B0980}</c15:txfldGUID>
                      <c15:f>Diagramm!$K$49</c15:f>
                      <c15:dlblFieldTableCache>
                        <c:ptCount val="1"/>
                      </c15:dlblFieldTableCache>
                    </c15:dlblFTEntry>
                  </c15:dlblFieldTable>
                  <c15:showDataLabelsRange val="0"/>
                </c:ext>
                <c:ext xmlns:c16="http://schemas.microsoft.com/office/drawing/2014/chart" uri="{C3380CC4-5D6E-409C-BE32-E72D297353CC}">
                  <c16:uniqueId val="{0000001A-A966-4350-96EC-DBBA52DE2E69}"/>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{834991F3-8C25-4248-A835-FEFEA9A1D67B}</c15:txfldGUID>
                      <c15:f>Diagramm!$K$50</c15:f>
                      <c15:dlblFieldTableCache>
                        <c:ptCount val="1"/>
                      </c15:dlblFieldTableCache>
                    </c15:dlblFTEntry>
                  </c15:dlblFieldTable>
                  <c15:showDataLabelsRange val="0"/>
                </c:ext>
                <c:ext xmlns:c16="http://schemas.microsoft.com/office/drawing/2014/chart" uri="{C3380CC4-5D6E-409C-BE32-E72D297353CC}">
                  <c16:uniqueId val="{0000001B-A966-4350-96EC-DBBA52DE2E69}"/>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{E9B68F86-F0F0-4AD8-890A-9F084C9E176C}</c15:txfldGUID>
                      <c15:f>Diagramm!$K$51</c15:f>
                      <c15:dlblFieldTableCache>
                        <c:ptCount val="1"/>
                      </c15:dlblFieldTableCache>
                    </c15:dlblFTEntry>
                  </c15:dlblFieldTable>
                  <c15:showDataLabelsRange val="0"/>
                </c:ext>
                <c:ext xmlns:c16="http://schemas.microsoft.com/office/drawing/2014/chart" uri="{C3380CC4-5D6E-409C-BE32-E72D297353CC}">
                  <c16:uniqueId val="{0000001C-A966-4350-96EC-DBBA52DE2E69}"/>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{CD434556-6601-45B7-8106-A0EC13BE47DC}</c15:txfldGUID>
                      <c15:f>Diagramm!$K$52</c15:f>
                      <c15:dlblFieldTableCache>
                        <c:ptCount val="1"/>
                      </c15:dlblFieldTableCache>
                    </c15:dlblFTEntry>
                  </c15:dlblFieldTable>
                  <c15:showDataLabelsRange val="0"/>
                </c:ext>
                <c:ext xmlns:c16="http://schemas.microsoft.com/office/drawing/2014/chart" uri="{C3380CC4-5D6E-409C-BE32-E72D297353CC}">
                  <c16:uniqueId val="{0000001D-A966-4350-96EC-DBBA52DE2E69}"/>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{CB714D22-55AC-4169-9FFC-F290EBBB4AB9}</c15:txfldGUID>
                      <c15:f>Diagramm!$K$53</c15:f>
                      <c15:dlblFieldTableCache>
                        <c:ptCount val="1"/>
                      </c15:dlblFieldTableCache>
                    </c15:dlblFTEntry>
                  </c15:dlblFieldTable>
                  <c15:showDataLabelsRange val="0"/>
                </c:ext>
                <c:ext xmlns:c16="http://schemas.microsoft.com/office/drawing/2014/chart" uri="{C3380CC4-5D6E-409C-BE32-E72D297353CC}">
                  <c16:uniqueId val="{0000001E-A966-4350-96EC-DBBA52DE2E69}"/>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{F90BF5C1-5D88-44FD-929C-65A4F4695BA2}</c15:txfldGUID>
                      <c15:f>Diagramm!$K$54</c15:f>
                      <c15:dlblFieldTableCache>
                        <c:ptCount val="1"/>
                      </c15:dlblFieldTableCache>
                    </c15:dlblFTEntry>
                  </c15:dlblFieldTable>
                  <c15:showDataLabelsRange val="0"/>
                </c:ext>
                <c:ext xmlns:c16="http://schemas.microsoft.com/office/drawing/2014/chart" uri="{C3380CC4-5D6E-409C-BE32-E72D297353CC}">
                  <c16:uniqueId val="{0000001F-A966-4350-96EC-DBBA52DE2E69}"/>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{7D0152FB-86DD-4D9A-AC82-7FA985741403}</c15:txfldGUID>
                      <c15:f>Diagramm!$K$55</c15:f>
                      <c15:dlblFieldTableCache>
                        <c:ptCount val="1"/>
                      </c15:dlblFieldTableCache>
                    </c15:dlblFTEntry>
                  </c15:dlblFieldTable>
                  <c15:showDataLabelsRange val="0"/>
                </c:ext>
                <c:ext xmlns:c16="http://schemas.microsoft.com/office/drawing/2014/chart" uri="{C3380CC4-5D6E-409C-BE32-E72D297353CC}">
                  <c16:uniqueId val="{00000020-A966-4350-96EC-DBBA52DE2E69}"/>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{FEBDD82F-D2E3-4579-8FA8-06A61D6B98C7}</c15:txfldGUID>
                      <c15:f>Diagramm!$K$56</c15:f>
                      <c15:dlblFieldTableCache>
                        <c:ptCount val="1"/>
                      </c15:dlblFieldTableCache>
                    </c15:dlblFTEntry>
                  </c15:dlblFieldTable>
                  <c15:showDataLabelsRange val="0"/>
                </c:ext>
                <c:ext xmlns:c16="http://schemas.microsoft.com/office/drawing/2014/chart" uri="{C3380CC4-5D6E-409C-BE32-E72D297353CC}">
                  <c16:uniqueId val="{00000021-A966-4350-96EC-DBBA52DE2E69}"/>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{1AF1507E-1AC0-438E-93CE-53A43997284C}</c15:txfldGUID>
                      <c15:f>Diagramm!$K$57</c15:f>
                      <c15:dlblFieldTableCache>
                        <c:ptCount val="1"/>
                      </c15:dlblFieldTableCache>
                    </c15:dlblFTEntry>
                  </c15:dlblFieldTable>
                  <c15:showDataLabelsRange val="0"/>
                </c:ext>
                <c:ext xmlns:c16="http://schemas.microsoft.com/office/drawing/2014/chart" uri="{C3380CC4-5D6E-409C-BE32-E72D297353CC}">
                  <c16:uniqueId val="{00000022-A966-4350-96EC-DBBA52DE2E69}"/>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{644286A1-37A6-4852-AF17-588B0720BC5B}</c15:txfldGUID>
                      <c15:f>Diagramm!$K$58</c15:f>
                      <c15:dlblFieldTableCache>
                        <c:ptCount val="1"/>
                      </c15:dlblFieldTableCache>
                    </c15:dlblFTEntry>
                  </c15:dlblFieldTable>
                  <c15:showDataLabelsRange val="0"/>
                </c:ext>
                <c:ext xmlns:c16="http://schemas.microsoft.com/office/drawing/2014/chart" uri="{C3380CC4-5D6E-409C-BE32-E72D297353CC}">
                  <c16:uniqueId val="{00000023-A966-4350-96EC-DBBA52DE2E69}"/>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{B11CCD58-4215-42BF-8A4A-BF2D19FC10E8}</c15:txfldGUID>
                      <c15:f>Diagramm!$K$59</c15:f>
                      <c15:dlblFieldTableCache>
                        <c:ptCount val="1"/>
                      </c15:dlblFieldTableCache>
                    </c15:dlblFTEntry>
                  </c15:dlblFieldTable>
                  <c15:showDataLabelsRange val="0"/>
                </c:ext>
                <c:ext xmlns:c16="http://schemas.microsoft.com/office/drawing/2014/chart" uri="{C3380CC4-5D6E-409C-BE32-E72D297353CC}">
                  <c16:uniqueId val="{00000024-A966-4350-96EC-DBBA52DE2E69}"/>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{9713D4E7-48DF-447C-97DD-557F15D322DB}</c15:txfldGUID>
                      <c15:f>Diagramm!$K$60</c15:f>
                      <c15:dlblFieldTableCache>
                        <c:ptCount val="1"/>
                      </c15:dlblFieldTableCache>
                    </c15:dlblFTEntry>
                  </c15:dlblFieldTable>
                  <c15:showDataLabelsRange val="0"/>
                </c:ext>
                <c:ext xmlns:c16="http://schemas.microsoft.com/office/drawing/2014/chart" uri="{C3380CC4-5D6E-409C-BE32-E72D297353CC}">
                  <c16:uniqueId val="{00000025-A966-4350-96EC-DBBA52DE2E69}"/>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{ED81A0E6-70DD-4339-8017-76A3DDA1451A}</c15:txfldGUID>
                      <c15:f>Diagramm!$K$61</c15:f>
                      <c15:dlblFieldTableCache>
                        <c:ptCount val="1"/>
                      </c15:dlblFieldTableCache>
                    </c15:dlblFTEntry>
                  </c15:dlblFieldTable>
                  <c15:showDataLabelsRange val="0"/>
                </c:ext>
                <c:ext xmlns:c16="http://schemas.microsoft.com/office/drawing/2014/chart" uri="{C3380CC4-5D6E-409C-BE32-E72D297353CC}">
                  <c16:uniqueId val="{00000026-A966-4350-96EC-DBBA52DE2E69}"/>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{2E5CC880-EC46-4036-B885-DD9899382D16}</c15:txfldGUID>
                      <c15:f>Diagramm!$K$62</c15:f>
                      <c15:dlblFieldTableCache>
                        <c:ptCount val="1"/>
                      </c15:dlblFieldTableCache>
                    </c15:dlblFTEntry>
                  </c15:dlblFieldTable>
                  <c15:showDataLabelsRange val="0"/>
                </c:ext>
                <c:ext xmlns:c16="http://schemas.microsoft.com/office/drawing/2014/chart" uri="{C3380CC4-5D6E-409C-BE32-E72D297353CC}">
                  <c16:uniqueId val="{00000027-A966-4350-96EC-DBBA52DE2E69}"/>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{1CF209D7-CCBB-40EE-A321-5F255187A452}</c15:txfldGUID>
                      <c15:f>Diagramm!$K$63</c15:f>
                      <c15:dlblFieldTableCache>
                        <c:ptCount val="1"/>
                      </c15:dlblFieldTableCache>
                    </c15:dlblFTEntry>
                  </c15:dlblFieldTable>
                  <c15:showDataLabelsRange val="0"/>
                </c:ext>
                <c:ext xmlns:c16="http://schemas.microsoft.com/office/drawing/2014/chart" uri="{C3380CC4-5D6E-409C-BE32-E72D297353CC}">
                  <c16:uniqueId val="{00000028-A966-4350-96EC-DBBA52DE2E69}"/>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{6C118B1D-8E8F-402D-905F-F952DEA471D7}</c15:txfldGUID>
                      <c15:f>Diagramm!$K$64</c15:f>
                      <c15:dlblFieldTableCache>
                        <c:ptCount val="1"/>
                      </c15:dlblFieldTableCache>
                    </c15:dlblFTEntry>
                  </c15:dlblFieldTable>
                  <c15:showDataLabelsRange val="0"/>
                </c:ext>
                <c:ext xmlns:c16="http://schemas.microsoft.com/office/drawing/2014/chart" uri="{C3380CC4-5D6E-409C-BE32-E72D297353CC}">
                  <c16:uniqueId val="{00000029-A966-4350-96EC-DBBA52DE2E69}"/>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{0EDCDD1E-A656-4DB3-87FB-0A301EA09F60}</c15:txfldGUID>
                      <c15:f>Diagramm!$K$65</c15:f>
                      <c15:dlblFieldTableCache>
                        <c:ptCount val="1"/>
                      </c15:dlblFieldTableCache>
                    </c15:dlblFTEntry>
                  </c15:dlblFieldTable>
                  <c15:showDataLabelsRange val="0"/>
                </c:ext>
                <c:ext xmlns:c16="http://schemas.microsoft.com/office/drawing/2014/chart" uri="{C3380CC4-5D6E-409C-BE32-E72D297353CC}">
                  <c16:uniqueId val="{0000002A-A966-4350-96EC-DBBA52DE2E69}"/>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{7C00E1DD-1176-4BE2-8720-D560FD0E8FC6}</c15:txfldGUID>
                      <c15:f>Diagramm!$K$66</c15:f>
                      <c15:dlblFieldTableCache>
                        <c:ptCount val="1"/>
                      </c15:dlblFieldTableCache>
                    </c15:dlblFTEntry>
                  </c15:dlblFieldTable>
                  <c15:showDataLabelsRange val="0"/>
                </c:ext>
                <c:ext xmlns:c16="http://schemas.microsoft.com/office/drawing/2014/chart" uri="{C3380CC4-5D6E-409C-BE32-E72D297353CC}">
                  <c16:uniqueId val="{0000002B-A966-4350-96EC-DBBA52DE2E69}"/>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{18554B0A-E340-4B84-8D48-8DDAAF83F758}</c15:txfldGUID>
                      <c15:f>Diagramm!$K$67</c15:f>
                      <c15:dlblFieldTableCache>
                        <c:ptCount val="1"/>
                      </c15:dlblFieldTableCache>
                    </c15:dlblFTEntry>
                  </c15:dlblFieldTable>
                  <c15:showDataLabelsRange val="0"/>
                </c:ext>
                <c:ext xmlns:c16="http://schemas.microsoft.com/office/drawing/2014/chart" uri="{C3380CC4-5D6E-409C-BE32-E72D297353CC}">
                  <c16:uniqueId val="{0000002C-A966-4350-96EC-DBBA52DE2E6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966-4350-96EC-DBBA52DE2E69}"/>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{BE117FCD-7C12-4DD9-97EF-5E4704197322}</c15:txfldGUID>
                      <c15:f>Diagramm!$J$46</c15:f>
                      <c15:dlblFieldTableCache>
                        <c:ptCount val="1"/>
                      </c15:dlblFieldTableCache>
                    </c15:dlblFTEntry>
                  </c15:dlblFieldTable>
                  <c15:showDataLabelsRange val="0"/>
                </c:ext>
                <c:ext xmlns:c16="http://schemas.microsoft.com/office/drawing/2014/chart" uri="{C3380CC4-5D6E-409C-BE32-E72D297353CC}">
                  <c16:uniqueId val="{0000002E-A966-4350-96EC-DBBA52DE2E69}"/>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{81DB5255-23DF-4707-A44F-8234DF276B5D}</c15:txfldGUID>
                      <c15:f>Diagramm!$J$47</c15:f>
                      <c15:dlblFieldTableCache>
                        <c:ptCount val="1"/>
                      </c15:dlblFieldTableCache>
                    </c15:dlblFTEntry>
                  </c15:dlblFieldTable>
                  <c15:showDataLabelsRange val="0"/>
                </c:ext>
                <c:ext xmlns:c16="http://schemas.microsoft.com/office/drawing/2014/chart" uri="{C3380CC4-5D6E-409C-BE32-E72D297353CC}">
                  <c16:uniqueId val="{0000002F-A966-4350-96EC-DBBA52DE2E69}"/>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{A521BF82-709E-4ACD-9E03-B47EB7D27BE2}</c15:txfldGUID>
                      <c15:f>Diagramm!$J$48</c15:f>
                      <c15:dlblFieldTableCache>
                        <c:ptCount val="1"/>
                      </c15:dlblFieldTableCache>
                    </c15:dlblFTEntry>
                  </c15:dlblFieldTable>
                  <c15:showDataLabelsRange val="0"/>
                </c:ext>
                <c:ext xmlns:c16="http://schemas.microsoft.com/office/drawing/2014/chart" uri="{C3380CC4-5D6E-409C-BE32-E72D297353CC}">
                  <c16:uniqueId val="{00000030-A966-4350-96EC-DBBA52DE2E69}"/>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{4DB686E6-14FC-4796-9E5D-B8A86AEEC320}</c15:txfldGUID>
                      <c15:f>Diagramm!$J$49</c15:f>
                      <c15:dlblFieldTableCache>
                        <c:ptCount val="1"/>
                      </c15:dlblFieldTableCache>
                    </c15:dlblFTEntry>
                  </c15:dlblFieldTable>
                  <c15:showDataLabelsRange val="0"/>
                </c:ext>
                <c:ext xmlns:c16="http://schemas.microsoft.com/office/drawing/2014/chart" uri="{C3380CC4-5D6E-409C-BE32-E72D297353CC}">
                  <c16:uniqueId val="{00000031-A966-4350-96EC-DBBA52DE2E69}"/>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{EB5D1BAA-A149-4A11-A397-ACDC22E888BA}</c15:txfldGUID>
                      <c15:f>Diagramm!$J$50</c15:f>
                      <c15:dlblFieldTableCache>
                        <c:ptCount val="1"/>
                      </c15:dlblFieldTableCache>
                    </c15:dlblFTEntry>
                  </c15:dlblFieldTable>
                  <c15:showDataLabelsRange val="0"/>
                </c:ext>
                <c:ext xmlns:c16="http://schemas.microsoft.com/office/drawing/2014/chart" uri="{C3380CC4-5D6E-409C-BE32-E72D297353CC}">
                  <c16:uniqueId val="{00000032-A966-4350-96EC-DBBA52DE2E69}"/>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{5A08569E-9CEB-4F29-8567-86D73D6E36FC}</c15:txfldGUID>
                      <c15:f>Diagramm!$J$51</c15:f>
                      <c15:dlblFieldTableCache>
                        <c:ptCount val="1"/>
                      </c15:dlblFieldTableCache>
                    </c15:dlblFTEntry>
                  </c15:dlblFieldTable>
                  <c15:showDataLabelsRange val="0"/>
                </c:ext>
                <c:ext xmlns:c16="http://schemas.microsoft.com/office/drawing/2014/chart" uri="{C3380CC4-5D6E-409C-BE32-E72D297353CC}">
                  <c16:uniqueId val="{00000033-A966-4350-96EC-DBBA52DE2E69}"/>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{57A9A9CF-8415-4DE9-B62C-74373A629B85}</c15:txfldGUID>
                      <c15:f>Diagramm!$J$52</c15:f>
                      <c15:dlblFieldTableCache>
                        <c:ptCount val="1"/>
                      </c15:dlblFieldTableCache>
                    </c15:dlblFTEntry>
                  </c15:dlblFieldTable>
                  <c15:showDataLabelsRange val="0"/>
                </c:ext>
                <c:ext xmlns:c16="http://schemas.microsoft.com/office/drawing/2014/chart" uri="{C3380CC4-5D6E-409C-BE32-E72D297353CC}">
                  <c16:uniqueId val="{00000034-A966-4350-96EC-DBBA52DE2E69}"/>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{99720EA1-34B3-47F2-B68B-77B9F4058052}</c15:txfldGUID>
                      <c15:f>Diagramm!$J$53</c15:f>
                      <c15:dlblFieldTableCache>
                        <c:ptCount val="1"/>
                      </c15:dlblFieldTableCache>
                    </c15:dlblFTEntry>
                  </c15:dlblFieldTable>
                  <c15:showDataLabelsRange val="0"/>
                </c:ext>
                <c:ext xmlns:c16="http://schemas.microsoft.com/office/drawing/2014/chart" uri="{C3380CC4-5D6E-409C-BE32-E72D297353CC}">
                  <c16:uniqueId val="{00000035-A966-4350-96EC-DBBA52DE2E69}"/>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{C0A33414-A396-41ED-A172-BA84CEACE943}</c15:txfldGUID>
                      <c15:f>Diagramm!$J$54</c15:f>
                      <c15:dlblFieldTableCache>
                        <c:ptCount val="1"/>
                      </c15:dlblFieldTableCache>
                    </c15:dlblFTEntry>
                  </c15:dlblFieldTable>
                  <c15:showDataLabelsRange val="0"/>
                </c:ext>
                <c:ext xmlns:c16="http://schemas.microsoft.com/office/drawing/2014/chart" uri="{C3380CC4-5D6E-409C-BE32-E72D297353CC}">
                  <c16:uniqueId val="{00000036-A966-4350-96EC-DBBA52DE2E69}"/>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{7D7ED22E-872C-4655-99F5-CDD55A727291}</c15:txfldGUID>
                      <c15:f>Diagramm!$J$55</c15:f>
                      <c15:dlblFieldTableCache>
                        <c:ptCount val="1"/>
                      </c15:dlblFieldTableCache>
                    </c15:dlblFTEntry>
                  </c15:dlblFieldTable>
                  <c15:showDataLabelsRange val="0"/>
                </c:ext>
                <c:ext xmlns:c16="http://schemas.microsoft.com/office/drawing/2014/chart" uri="{C3380CC4-5D6E-409C-BE32-E72D297353CC}">
                  <c16:uniqueId val="{00000037-A966-4350-96EC-DBBA52DE2E69}"/>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{CF2DA874-4B5A-45D6-9859-F416ED8B0678}</c15:txfldGUID>
                      <c15:f>Diagramm!$J$56</c15:f>
                      <c15:dlblFieldTableCache>
                        <c:ptCount val="1"/>
                      </c15:dlblFieldTableCache>
                    </c15:dlblFTEntry>
                  </c15:dlblFieldTable>
                  <c15:showDataLabelsRange val="0"/>
                </c:ext>
                <c:ext xmlns:c16="http://schemas.microsoft.com/office/drawing/2014/chart" uri="{C3380CC4-5D6E-409C-BE32-E72D297353CC}">
                  <c16:uniqueId val="{00000038-A966-4350-96EC-DBBA52DE2E69}"/>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{D3181221-1554-4674-80E9-51C7D6123DCC}</c15:txfldGUID>
                      <c15:f>Diagramm!$J$57</c15:f>
                      <c15:dlblFieldTableCache>
                        <c:ptCount val="1"/>
                      </c15:dlblFieldTableCache>
                    </c15:dlblFTEntry>
                  </c15:dlblFieldTable>
                  <c15:showDataLabelsRange val="0"/>
                </c:ext>
                <c:ext xmlns:c16="http://schemas.microsoft.com/office/drawing/2014/chart" uri="{C3380CC4-5D6E-409C-BE32-E72D297353CC}">
                  <c16:uniqueId val="{00000039-A966-4350-96EC-DBBA52DE2E69}"/>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{E1BCA072-811F-45F4-A13D-2CBDBB8FD1BC}</c15:txfldGUID>
                      <c15:f>Diagramm!$J$58</c15:f>
                      <c15:dlblFieldTableCache>
                        <c:ptCount val="1"/>
                      </c15:dlblFieldTableCache>
                    </c15:dlblFTEntry>
                  </c15:dlblFieldTable>
                  <c15:showDataLabelsRange val="0"/>
                </c:ext>
                <c:ext xmlns:c16="http://schemas.microsoft.com/office/drawing/2014/chart" uri="{C3380CC4-5D6E-409C-BE32-E72D297353CC}">
                  <c16:uniqueId val="{0000003A-A966-4350-96EC-DBBA52DE2E69}"/>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{2C73EC9F-79D5-44BD-9DC7-02AF19F7A4D4}</c15:txfldGUID>
                      <c15:f>Diagramm!$J$59</c15:f>
                      <c15:dlblFieldTableCache>
                        <c:ptCount val="1"/>
                      </c15:dlblFieldTableCache>
                    </c15:dlblFTEntry>
                  </c15:dlblFieldTable>
                  <c15:showDataLabelsRange val="0"/>
                </c:ext>
                <c:ext xmlns:c16="http://schemas.microsoft.com/office/drawing/2014/chart" uri="{C3380CC4-5D6E-409C-BE32-E72D297353CC}">
                  <c16:uniqueId val="{0000003B-A966-4350-96EC-DBBA52DE2E69}"/>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{2BC926A7-2124-475D-8E0C-429EEB6E3436}</c15:txfldGUID>
                      <c15:f>Diagramm!$J$60</c15:f>
                      <c15:dlblFieldTableCache>
                        <c:ptCount val="1"/>
                      </c15:dlblFieldTableCache>
                    </c15:dlblFTEntry>
                  </c15:dlblFieldTable>
                  <c15:showDataLabelsRange val="0"/>
                </c:ext>
                <c:ext xmlns:c16="http://schemas.microsoft.com/office/drawing/2014/chart" uri="{C3380CC4-5D6E-409C-BE32-E72D297353CC}">
                  <c16:uniqueId val="{0000003C-A966-4350-96EC-DBBA52DE2E69}"/>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{2AB19C29-B0B7-4418-8A8F-0C680B8DDCBE}</c15:txfldGUID>
                      <c15:f>Diagramm!$J$61</c15:f>
                      <c15:dlblFieldTableCache>
                        <c:ptCount val="1"/>
                      </c15:dlblFieldTableCache>
                    </c15:dlblFTEntry>
                  </c15:dlblFieldTable>
                  <c15:showDataLabelsRange val="0"/>
                </c:ext>
                <c:ext xmlns:c16="http://schemas.microsoft.com/office/drawing/2014/chart" uri="{C3380CC4-5D6E-409C-BE32-E72D297353CC}">
                  <c16:uniqueId val="{0000003D-A966-4350-96EC-DBBA52DE2E69}"/>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{5B3281C5-F0AF-4611-ADCB-129E66B09568}</c15:txfldGUID>
                      <c15:f>Diagramm!$J$62</c15:f>
                      <c15:dlblFieldTableCache>
                        <c:ptCount val="1"/>
                      </c15:dlblFieldTableCache>
                    </c15:dlblFTEntry>
                  </c15:dlblFieldTable>
                  <c15:showDataLabelsRange val="0"/>
                </c:ext>
                <c:ext xmlns:c16="http://schemas.microsoft.com/office/drawing/2014/chart" uri="{C3380CC4-5D6E-409C-BE32-E72D297353CC}">
                  <c16:uniqueId val="{0000003E-A966-4350-96EC-DBBA52DE2E69}"/>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{278BE9C2-2EFD-4D21-A5B6-05CA093C5813}</c15:txfldGUID>
                      <c15:f>Diagramm!$J$63</c15:f>
                      <c15:dlblFieldTableCache>
                        <c:ptCount val="1"/>
                      </c15:dlblFieldTableCache>
                    </c15:dlblFTEntry>
                  </c15:dlblFieldTable>
                  <c15:showDataLabelsRange val="0"/>
                </c:ext>
                <c:ext xmlns:c16="http://schemas.microsoft.com/office/drawing/2014/chart" uri="{C3380CC4-5D6E-409C-BE32-E72D297353CC}">
                  <c16:uniqueId val="{0000003F-A966-4350-96EC-DBBA52DE2E69}"/>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{5C39ECFE-A8F8-44FB-9FD8-85BF6D72876F}</c15:txfldGUID>
                      <c15:f>Diagramm!$J$64</c15:f>
                      <c15:dlblFieldTableCache>
                        <c:ptCount val="1"/>
                      </c15:dlblFieldTableCache>
                    </c15:dlblFTEntry>
                  </c15:dlblFieldTable>
                  <c15:showDataLabelsRange val="0"/>
                </c:ext>
                <c:ext xmlns:c16="http://schemas.microsoft.com/office/drawing/2014/chart" uri="{C3380CC4-5D6E-409C-BE32-E72D297353CC}">
                  <c16:uniqueId val="{00000040-A966-4350-96EC-DBBA52DE2E69}"/>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{0FE7822E-D624-45B0-A25F-9BDE6B70DAA1}</c15:txfldGUID>
                      <c15:f>Diagramm!$J$65</c15:f>
                      <c15:dlblFieldTableCache>
                        <c:ptCount val="1"/>
                      </c15:dlblFieldTableCache>
                    </c15:dlblFTEntry>
                  </c15:dlblFieldTable>
                  <c15:showDataLabelsRange val="0"/>
                </c:ext>
                <c:ext xmlns:c16="http://schemas.microsoft.com/office/drawing/2014/chart" uri="{C3380CC4-5D6E-409C-BE32-E72D297353CC}">
                  <c16:uniqueId val="{00000041-A966-4350-96EC-DBBA52DE2E69}"/>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{F1AEB494-2C41-4259-B14F-23FF33053B16}</c15:txfldGUID>
                      <c15:f>Diagramm!$J$66</c15:f>
                      <c15:dlblFieldTableCache>
                        <c:ptCount val="1"/>
                      </c15:dlblFieldTableCache>
                    </c15:dlblFTEntry>
                  </c15:dlblFieldTable>
                  <c15:showDataLabelsRange val="0"/>
                </c:ext>
                <c:ext xmlns:c16="http://schemas.microsoft.com/office/drawing/2014/chart" uri="{C3380CC4-5D6E-409C-BE32-E72D297353CC}">
                  <c16:uniqueId val="{00000042-A966-4350-96EC-DBBA52DE2E69}"/>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{154269B3-9723-4394-BC8A-E564D8E72034}</c15:txfldGUID>
                      <c15:f>Diagramm!$J$67</c15:f>
                      <c15:dlblFieldTableCache>
                        <c:ptCount val="1"/>
                      </c15:dlblFieldTableCache>
                    </c15:dlblFTEntry>
                  </c15:dlblFieldTable>
                  <c15:showDataLabelsRange val="0"/>
                </c:ext>
                <c:ext xmlns:c16="http://schemas.microsoft.com/office/drawing/2014/chart" uri="{C3380CC4-5D6E-409C-BE32-E72D297353CC}">
                  <c16:uniqueId val="{00000043-A966-4350-96EC-DBBA52DE2E6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966-4350-96EC-DBBA52DE2E69}"/>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104-4823-B76C-71A6F5208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104-4823-B76C-71A6F5208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104-4823-B76C-71A6F5208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104-4823-B76C-71A6F5208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104-4823-B76C-71A6F5208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104-4823-B76C-71A6F5208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104-4823-B76C-71A6F5208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104-4823-B76C-71A6F5208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104-4823-B76C-71A6F5208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104-4823-B76C-71A6F5208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104-4823-B76C-71A6F5208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104-4823-B76C-71A6F5208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104-4823-B76C-71A6F5208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104-4823-B76C-71A6F5208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104-4823-B76C-71A6F5208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104-4823-B76C-71A6F5208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104-4823-B76C-71A6F5208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104-4823-B76C-71A6F5208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104-4823-B76C-71A6F5208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104-4823-B76C-71A6F5208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104-4823-B76C-71A6F5208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104-4823-B76C-71A6F52083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104-4823-B76C-71A6F52083F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104-4823-B76C-71A6F5208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104-4823-B76C-71A6F5208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104-4823-B76C-71A6F5208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104-4823-B76C-71A6F5208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104-4823-B76C-71A6F5208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104-4823-B76C-71A6F5208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7104-4823-B76C-71A6F5208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7104-4823-B76C-71A6F5208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104-4823-B76C-71A6F5208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104-4823-B76C-71A6F5208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7104-4823-B76C-71A6F5208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7104-4823-B76C-71A6F5208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7104-4823-B76C-71A6F5208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7104-4823-B76C-71A6F5208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7104-4823-B76C-71A6F5208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7104-4823-B76C-71A6F5208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7104-4823-B76C-71A6F5208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7104-4823-B76C-71A6F5208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7104-4823-B76C-71A6F5208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7104-4823-B76C-71A6F5208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7104-4823-B76C-71A6F5208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7104-4823-B76C-71A6F52083F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104-4823-B76C-71A6F52083F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7104-4823-B76C-71A6F52083F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7104-4823-B76C-71A6F52083F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7104-4823-B76C-71A6F52083F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7104-4823-B76C-71A6F52083F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7104-4823-B76C-71A6F52083F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7104-4823-B76C-71A6F52083F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7104-4823-B76C-71A6F52083F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7104-4823-B76C-71A6F52083F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7104-4823-B76C-71A6F52083F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7104-4823-B76C-71A6F52083F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7104-4823-B76C-71A6F52083F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7104-4823-B76C-71A6F52083F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7104-4823-B76C-71A6F52083F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7104-4823-B76C-71A6F52083F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7104-4823-B76C-71A6F52083F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7104-4823-B76C-71A6F52083F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7104-4823-B76C-71A6F52083F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7104-4823-B76C-71A6F52083F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7104-4823-B76C-71A6F52083F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7104-4823-B76C-71A6F52083F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7104-4823-B76C-71A6F52083F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7104-4823-B76C-71A6F52083F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104-4823-B76C-71A6F52083F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102.62415010506504</c:v>
                </c:pt>
                <c:pt idx="2">
                  <c:v>104.47782313695248</c:v>
                </c:pt>
                <c:pt idx="3">
                  <c:v>101.46878824969401</c:v>
                </c:pt>
                <c:pt idx="4">
                  <c:v>102.97295193892784</c:v>
                </c:pt>
                <c:pt idx="5">
                  <c:v>105.35937909028519</c:v>
                </c:pt>
                <c:pt idx="6">
                  <c:v>107.61137957139117</c:v>
                </c:pt>
                <c:pt idx="7">
                  <c:v>105.31905108920978</c:v>
                </c:pt>
                <c:pt idx="8">
                  <c:v>106.02302233605252</c:v>
                </c:pt>
                <c:pt idx="9">
                  <c:v>107.86891277124117</c:v>
                </c:pt>
                <c:pt idx="10">
                  <c:v>110.38198399615115</c:v>
                </c:pt>
                <c:pt idx="11">
                  <c:v>108.1469637260243</c:v>
                </c:pt>
                <c:pt idx="12">
                  <c:v>108.5332635257993</c:v>
                </c:pt>
                <c:pt idx="13">
                  <c:v>110.70036295200967</c:v>
                </c:pt>
                <c:pt idx="14">
                  <c:v>112.66652988163376</c:v>
                </c:pt>
                <c:pt idx="15">
                  <c:v>110.63597965204717</c:v>
                </c:pt>
                <c:pt idx="16">
                  <c:v>111.36895875931259</c:v>
                </c:pt>
                <c:pt idx="17">
                  <c:v>113.12216554290686</c:v>
                </c:pt>
                <c:pt idx="18">
                  <c:v>114.75438832327491</c:v>
                </c:pt>
                <c:pt idx="19">
                  <c:v>112.60356159925287</c:v>
                </c:pt>
                <c:pt idx="20">
                  <c:v>112.8582647639397</c:v>
                </c:pt>
                <c:pt idx="21">
                  <c:v>114.70132516396517</c:v>
                </c:pt>
                <c:pt idx="22">
                  <c:v>116.78564606165232</c:v>
                </c:pt>
                <c:pt idx="23">
                  <c:v>114.74519070899456</c:v>
                </c:pt>
                <c:pt idx="24">
                  <c:v>114.38931378722381</c:v>
                </c:pt>
              </c:numCache>
            </c:numRef>
          </c:val>
          <c:smooth val="0"/>
          <c:extLst>
            <c:ext xmlns:c16="http://schemas.microsoft.com/office/drawing/2014/chart" uri="{C3380CC4-5D6E-409C-BE32-E72D297353CC}">
              <c16:uniqueId val="{00000000-50DF-4AD5-93B7-833F6917DA91}"/>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107.24395069243646</c:v>
                </c:pt>
                <c:pt idx="2">
                  <c:v>111.22355805813422</c:v>
                </c:pt>
                <c:pt idx="3">
                  <c:v>103.6448029219297</c:v>
                </c:pt>
                <c:pt idx="4">
                  <c:v>102.51864252016436</c:v>
                </c:pt>
                <c:pt idx="5">
                  <c:v>110.34850098919495</c:v>
                </c:pt>
                <c:pt idx="6">
                  <c:v>115.31730330238929</c:v>
                </c:pt>
                <c:pt idx="7">
                  <c:v>108.35489271039415</c:v>
                </c:pt>
                <c:pt idx="8">
                  <c:v>108.80383503271953</c:v>
                </c:pt>
                <c:pt idx="9">
                  <c:v>115.57601582711916</c:v>
                </c:pt>
                <c:pt idx="10">
                  <c:v>120.89484096788921</c:v>
                </c:pt>
                <c:pt idx="11">
                  <c:v>115.43144118094659</c:v>
                </c:pt>
                <c:pt idx="12">
                  <c:v>114.0541774463552</c:v>
                </c:pt>
                <c:pt idx="13">
                  <c:v>122.69821944909451</c:v>
                </c:pt>
                <c:pt idx="14">
                  <c:v>128.26814792269062</c:v>
                </c:pt>
                <c:pt idx="15">
                  <c:v>122.3938517729417</c:v>
                </c:pt>
                <c:pt idx="16">
                  <c:v>122.87323086288235</c:v>
                </c:pt>
                <c:pt idx="17">
                  <c:v>131.86729569319738</c:v>
                </c:pt>
                <c:pt idx="18">
                  <c:v>135.49688023131944</c:v>
                </c:pt>
                <c:pt idx="19">
                  <c:v>129.3790899406483</c:v>
                </c:pt>
                <c:pt idx="20">
                  <c:v>128.92253842641912</c:v>
                </c:pt>
                <c:pt idx="21">
                  <c:v>136.53933952214274</c:v>
                </c:pt>
                <c:pt idx="22">
                  <c:v>141.72880840054788</c:v>
                </c:pt>
                <c:pt idx="23">
                  <c:v>136.01430528077918</c:v>
                </c:pt>
                <c:pt idx="24">
                  <c:v>128.13879166032567</c:v>
                </c:pt>
              </c:numCache>
            </c:numRef>
          </c:val>
          <c:smooth val="0"/>
          <c:extLst>
            <c:ext xmlns:c16="http://schemas.microsoft.com/office/drawing/2014/chart" uri="{C3380CC4-5D6E-409C-BE32-E72D297353CC}">
              <c16:uniqueId val="{00000001-50DF-4AD5-93B7-833F6917DA91}"/>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103.78958353716206</c:v>
                </c:pt>
                <c:pt idx="2">
                  <c:v>102.95796236506538</c:v>
                </c:pt>
                <c:pt idx="3">
                  <c:v>101.9763232560415</c:v>
                </c:pt>
                <c:pt idx="4">
                  <c:v>98.082379414930045</c:v>
                </c:pt>
                <c:pt idx="5">
                  <c:v>100.37178358281969</c:v>
                </c:pt>
                <c:pt idx="6">
                  <c:v>99.125982454423905</c:v>
                </c:pt>
                <c:pt idx="7">
                  <c:v>97.586667971170471</c:v>
                </c:pt>
                <c:pt idx="8">
                  <c:v>97.390992401265365</c:v>
                </c:pt>
                <c:pt idx="9">
                  <c:v>99.618432638685064</c:v>
                </c:pt>
                <c:pt idx="10">
                  <c:v>97.684505756123016</c:v>
                </c:pt>
                <c:pt idx="11">
                  <c:v>96.640902716629157</c:v>
                </c:pt>
                <c:pt idx="12">
                  <c:v>95.346182695757093</c:v>
                </c:pt>
                <c:pt idx="13">
                  <c:v>98.53243322571177</c:v>
                </c:pt>
                <c:pt idx="14">
                  <c:v>96.817010729543753</c:v>
                </c:pt>
                <c:pt idx="15">
                  <c:v>95.636434791116329</c:v>
                </c:pt>
                <c:pt idx="16">
                  <c:v>94.481948928676246</c:v>
                </c:pt>
                <c:pt idx="17">
                  <c:v>97.36816358477644</c:v>
                </c:pt>
                <c:pt idx="18">
                  <c:v>94.974399112937419</c:v>
                </c:pt>
                <c:pt idx="19">
                  <c:v>94.181913054821777</c:v>
                </c:pt>
                <c:pt idx="20">
                  <c:v>92.626292274076249</c:v>
                </c:pt>
                <c:pt idx="21">
                  <c:v>95.499461892182751</c:v>
                </c:pt>
                <c:pt idx="22">
                  <c:v>93.647066497081184</c:v>
                </c:pt>
                <c:pt idx="23">
                  <c:v>93.07960734435639</c:v>
                </c:pt>
                <c:pt idx="24">
                  <c:v>88.305123438672013</c:v>
                </c:pt>
              </c:numCache>
            </c:numRef>
          </c:val>
          <c:smooth val="0"/>
          <c:extLst>
            <c:ext xmlns:c16="http://schemas.microsoft.com/office/drawing/2014/chart" uri="{C3380CC4-5D6E-409C-BE32-E72D297353CC}">
              <c16:uniqueId val="{00000002-50DF-4AD5-93B7-833F6917DA91}"/>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0DF-4AD5-93B7-833F6917DA91}"/>
                </c:ext>
              </c:extLst>
            </c:dLbl>
            <c:dLbl>
              <c:idx val="1"/>
              <c:delete val="1"/>
              <c:extLst>
                <c:ext xmlns:c15="http://schemas.microsoft.com/office/drawing/2012/chart" uri="{CE6537A1-D6FC-4f65-9D91-7224C49458BB}"/>
                <c:ext xmlns:c16="http://schemas.microsoft.com/office/drawing/2014/chart" uri="{C3380CC4-5D6E-409C-BE32-E72D297353CC}">
                  <c16:uniqueId val="{00000004-50DF-4AD5-93B7-833F6917DA91}"/>
                </c:ext>
              </c:extLst>
            </c:dLbl>
            <c:dLbl>
              <c:idx val="2"/>
              <c:delete val="1"/>
              <c:extLst>
                <c:ext xmlns:c15="http://schemas.microsoft.com/office/drawing/2012/chart" uri="{CE6537A1-D6FC-4f65-9D91-7224C49458BB}"/>
                <c:ext xmlns:c16="http://schemas.microsoft.com/office/drawing/2014/chart" uri="{C3380CC4-5D6E-409C-BE32-E72D297353CC}">
                  <c16:uniqueId val="{00000005-50DF-4AD5-93B7-833F6917DA91}"/>
                </c:ext>
              </c:extLst>
            </c:dLbl>
            <c:dLbl>
              <c:idx val="3"/>
              <c:delete val="1"/>
              <c:extLst>
                <c:ext xmlns:c15="http://schemas.microsoft.com/office/drawing/2012/chart" uri="{CE6537A1-D6FC-4f65-9D91-7224C49458BB}"/>
                <c:ext xmlns:c16="http://schemas.microsoft.com/office/drawing/2014/chart" uri="{C3380CC4-5D6E-409C-BE32-E72D297353CC}">
                  <c16:uniqueId val="{00000006-50DF-4AD5-93B7-833F6917DA91}"/>
                </c:ext>
              </c:extLst>
            </c:dLbl>
            <c:dLbl>
              <c:idx val="4"/>
              <c:delete val="1"/>
              <c:extLst>
                <c:ext xmlns:c15="http://schemas.microsoft.com/office/drawing/2012/chart" uri="{CE6537A1-D6FC-4f65-9D91-7224C49458BB}"/>
                <c:ext xmlns:c16="http://schemas.microsoft.com/office/drawing/2014/chart" uri="{C3380CC4-5D6E-409C-BE32-E72D297353CC}">
                  <c16:uniqueId val="{00000007-50DF-4AD5-93B7-833F6917DA91}"/>
                </c:ext>
              </c:extLst>
            </c:dLbl>
            <c:dLbl>
              <c:idx val="5"/>
              <c:delete val="1"/>
              <c:extLst>
                <c:ext xmlns:c15="http://schemas.microsoft.com/office/drawing/2012/chart" uri="{CE6537A1-D6FC-4f65-9D91-7224C49458BB}"/>
                <c:ext xmlns:c16="http://schemas.microsoft.com/office/drawing/2014/chart" uri="{C3380CC4-5D6E-409C-BE32-E72D297353CC}">
                  <c16:uniqueId val="{00000008-50DF-4AD5-93B7-833F6917DA91}"/>
                </c:ext>
              </c:extLst>
            </c:dLbl>
            <c:dLbl>
              <c:idx val="6"/>
              <c:delete val="1"/>
              <c:extLst>
                <c:ext xmlns:c15="http://schemas.microsoft.com/office/drawing/2012/chart" uri="{CE6537A1-D6FC-4f65-9D91-7224C49458BB}"/>
                <c:ext xmlns:c16="http://schemas.microsoft.com/office/drawing/2014/chart" uri="{C3380CC4-5D6E-409C-BE32-E72D297353CC}">
                  <c16:uniqueId val="{00000009-50DF-4AD5-93B7-833F6917DA91}"/>
                </c:ext>
              </c:extLst>
            </c:dLbl>
            <c:dLbl>
              <c:idx val="7"/>
              <c:delete val="1"/>
              <c:extLst>
                <c:ext xmlns:c15="http://schemas.microsoft.com/office/drawing/2012/chart" uri="{CE6537A1-D6FC-4f65-9D91-7224C49458BB}"/>
                <c:ext xmlns:c16="http://schemas.microsoft.com/office/drawing/2014/chart" uri="{C3380CC4-5D6E-409C-BE32-E72D297353CC}">
                  <c16:uniqueId val="{0000000A-50DF-4AD5-93B7-833F6917DA91}"/>
                </c:ext>
              </c:extLst>
            </c:dLbl>
            <c:dLbl>
              <c:idx val="8"/>
              <c:delete val="1"/>
              <c:extLst>
                <c:ext xmlns:c15="http://schemas.microsoft.com/office/drawing/2012/chart" uri="{CE6537A1-D6FC-4f65-9D91-7224C49458BB}"/>
                <c:ext xmlns:c16="http://schemas.microsoft.com/office/drawing/2014/chart" uri="{C3380CC4-5D6E-409C-BE32-E72D297353CC}">
                  <c16:uniqueId val="{0000000B-50DF-4AD5-93B7-833F6917DA91}"/>
                </c:ext>
              </c:extLst>
            </c:dLbl>
            <c:dLbl>
              <c:idx val="9"/>
              <c:delete val="1"/>
              <c:extLst>
                <c:ext xmlns:c15="http://schemas.microsoft.com/office/drawing/2012/chart" uri="{CE6537A1-D6FC-4f65-9D91-7224C49458BB}"/>
                <c:ext xmlns:c16="http://schemas.microsoft.com/office/drawing/2014/chart" uri="{C3380CC4-5D6E-409C-BE32-E72D297353CC}">
                  <c16:uniqueId val="{0000000C-50DF-4AD5-93B7-833F6917DA91}"/>
                </c:ext>
              </c:extLst>
            </c:dLbl>
            <c:dLbl>
              <c:idx val="10"/>
              <c:delete val="1"/>
              <c:extLst>
                <c:ext xmlns:c15="http://schemas.microsoft.com/office/drawing/2012/chart" uri="{CE6537A1-D6FC-4f65-9D91-7224C49458BB}"/>
                <c:ext xmlns:c16="http://schemas.microsoft.com/office/drawing/2014/chart" uri="{C3380CC4-5D6E-409C-BE32-E72D297353CC}">
                  <c16:uniqueId val="{0000000D-50DF-4AD5-93B7-833F6917DA91}"/>
                </c:ext>
              </c:extLst>
            </c:dLbl>
            <c:dLbl>
              <c:idx val="11"/>
              <c:delete val="1"/>
              <c:extLst>
                <c:ext xmlns:c15="http://schemas.microsoft.com/office/drawing/2012/chart" uri="{CE6537A1-D6FC-4f65-9D91-7224C49458BB}"/>
                <c:ext xmlns:c16="http://schemas.microsoft.com/office/drawing/2014/chart" uri="{C3380CC4-5D6E-409C-BE32-E72D297353CC}">
                  <c16:uniqueId val="{0000000E-50DF-4AD5-93B7-833F6917DA91}"/>
                </c:ext>
              </c:extLst>
            </c:dLbl>
            <c:dLbl>
              <c:idx val="12"/>
              <c:delete val="1"/>
              <c:extLst>
                <c:ext xmlns:c15="http://schemas.microsoft.com/office/drawing/2012/chart" uri="{CE6537A1-D6FC-4f65-9D91-7224C49458BB}"/>
                <c:ext xmlns:c16="http://schemas.microsoft.com/office/drawing/2014/chart" uri="{C3380CC4-5D6E-409C-BE32-E72D297353CC}">
                  <c16:uniqueId val="{0000000F-50DF-4AD5-93B7-833F6917DA91}"/>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0DF-4AD5-93B7-833F6917DA91}"/>
                </c:ext>
              </c:extLst>
            </c:dLbl>
            <c:dLbl>
              <c:idx val="14"/>
              <c:delete val="1"/>
              <c:extLst>
                <c:ext xmlns:c15="http://schemas.microsoft.com/office/drawing/2012/chart" uri="{CE6537A1-D6FC-4f65-9D91-7224C49458BB}"/>
                <c:ext xmlns:c16="http://schemas.microsoft.com/office/drawing/2014/chart" uri="{C3380CC4-5D6E-409C-BE32-E72D297353CC}">
                  <c16:uniqueId val="{00000011-50DF-4AD5-93B7-833F6917DA91}"/>
                </c:ext>
              </c:extLst>
            </c:dLbl>
            <c:dLbl>
              <c:idx val="15"/>
              <c:delete val="1"/>
              <c:extLst>
                <c:ext xmlns:c15="http://schemas.microsoft.com/office/drawing/2012/chart" uri="{CE6537A1-D6FC-4f65-9D91-7224C49458BB}"/>
                <c:ext xmlns:c16="http://schemas.microsoft.com/office/drawing/2014/chart" uri="{C3380CC4-5D6E-409C-BE32-E72D297353CC}">
                  <c16:uniqueId val="{00000012-50DF-4AD5-93B7-833F6917DA91}"/>
                </c:ext>
              </c:extLst>
            </c:dLbl>
            <c:dLbl>
              <c:idx val="16"/>
              <c:delete val="1"/>
              <c:extLst>
                <c:ext xmlns:c15="http://schemas.microsoft.com/office/drawing/2012/chart" uri="{CE6537A1-D6FC-4f65-9D91-7224C49458BB}"/>
                <c:ext xmlns:c16="http://schemas.microsoft.com/office/drawing/2014/chart" uri="{C3380CC4-5D6E-409C-BE32-E72D297353CC}">
                  <c16:uniqueId val="{00000013-50DF-4AD5-93B7-833F6917DA91}"/>
                </c:ext>
              </c:extLst>
            </c:dLbl>
            <c:dLbl>
              <c:idx val="17"/>
              <c:delete val="1"/>
              <c:extLst>
                <c:ext xmlns:c15="http://schemas.microsoft.com/office/drawing/2012/chart" uri="{CE6537A1-D6FC-4f65-9D91-7224C49458BB}"/>
                <c:ext xmlns:c16="http://schemas.microsoft.com/office/drawing/2014/chart" uri="{C3380CC4-5D6E-409C-BE32-E72D297353CC}">
                  <c16:uniqueId val="{00000014-50DF-4AD5-93B7-833F6917DA91}"/>
                </c:ext>
              </c:extLst>
            </c:dLbl>
            <c:dLbl>
              <c:idx val="18"/>
              <c:delete val="1"/>
              <c:extLst>
                <c:ext xmlns:c15="http://schemas.microsoft.com/office/drawing/2012/chart" uri="{CE6537A1-D6FC-4f65-9D91-7224C49458BB}"/>
                <c:ext xmlns:c16="http://schemas.microsoft.com/office/drawing/2014/chart" uri="{C3380CC4-5D6E-409C-BE32-E72D297353CC}">
                  <c16:uniqueId val="{00000015-50DF-4AD5-93B7-833F6917DA91}"/>
                </c:ext>
              </c:extLst>
            </c:dLbl>
            <c:dLbl>
              <c:idx val="19"/>
              <c:delete val="1"/>
              <c:extLst>
                <c:ext xmlns:c15="http://schemas.microsoft.com/office/drawing/2012/chart" uri="{CE6537A1-D6FC-4f65-9D91-7224C49458BB}"/>
                <c:ext xmlns:c16="http://schemas.microsoft.com/office/drawing/2014/chart" uri="{C3380CC4-5D6E-409C-BE32-E72D297353CC}">
                  <c16:uniqueId val="{00000016-50DF-4AD5-93B7-833F6917DA91}"/>
                </c:ext>
              </c:extLst>
            </c:dLbl>
            <c:dLbl>
              <c:idx val="20"/>
              <c:delete val="1"/>
              <c:extLst>
                <c:ext xmlns:c15="http://schemas.microsoft.com/office/drawing/2012/chart" uri="{CE6537A1-D6FC-4f65-9D91-7224C49458BB}"/>
                <c:ext xmlns:c16="http://schemas.microsoft.com/office/drawing/2014/chart" uri="{C3380CC4-5D6E-409C-BE32-E72D297353CC}">
                  <c16:uniqueId val="{00000017-50DF-4AD5-93B7-833F6917DA91}"/>
                </c:ext>
              </c:extLst>
            </c:dLbl>
            <c:dLbl>
              <c:idx val="21"/>
              <c:delete val="1"/>
              <c:extLst>
                <c:ext xmlns:c15="http://schemas.microsoft.com/office/drawing/2012/chart" uri="{CE6537A1-D6FC-4f65-9D91-7224C49458BB}"/>
                <c:ext xmlns:c16="http://schemas.microsoft.com/office/drawing/2014/chart" uri="{C3380CC4-5D6E-409C-BE32-E72D297353CC}">
                  <c16:uniqueId val="{00000018-50DF-4AD5-93B7-833F6917DA91}"/>
                </c:ext>
              </c:extLst>
            </c:dLbl>
            <c:dLbl>
              <c:idx val="22"/>
              <c:delete val="1"/>
              <c:extLst>
                <c:ext xmlns:c15="http://schemas.microsoft.com/office/drawing/2012/chart" uri="{CE6537A1-D6FC-4f65-9D91-7224C49458BB}"/>
                <c:ext xmlns:c16="http://schemas.microsoft.com/office/drawing/2014/chart" uri="{C3380CC4-5D6E-409C-BE32-E72D297353CC}">
                  <c16:uniqueId val="{00000019-50DF-4AD5-93B7-833F6917DA91}"/>
                </c:ext>
              </c:extLst>
            </c:dLbl>
            <c:dLbl>
              <c:idx val="23"/>
              <c:delete val="1"/>
              <c:extLst>
                <c:ext xmlns:c15="http://schemas.microsoft.com/office/drawing/2012/chart" uri="{CE6537A1-D6FC-4f65-9D91-7224C49458BB}"/>
                <c:ext xmlns:c16="http://schemas.microsoft.com/office/drawing/2014/chart" uri="{C3380CC4-5D6E-409C-BE32-E72D297353CC}">
                  <c16:uniqueId val="{0000001A-50DF-4AD5-93B7-833F6917DA91}"/>
                </c:ext>
              </c:extLst>
            </c:dLbl>
            <c:dLbl>
              <c:idx val="24"/>
              <c:delete val="1"/>
              <c:extLst>
                <c:ext xmlns:c15="http://schemas.microsoft.com/office/drawing/2012/chart" uri="{CE6537A1-D6FC-4f65-9D91-7224C49458BB}"/>
                <c:ext xmlns:c16="http://schemas.microsoft.com/office/drawing/2014/chart" uri="{C3380CC4-5D6E-409C-BE32-E72D297353CC}">
                  <c16:uniqueId val="{0000001B-50DF-4AD5-93B7-833F6917DA91}"/>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0DF-4AD5-93B7-833F6917DA91}"/>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Flensburg (119)</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161679</v>
      </c>
      <c r="F11" s="238">
        <v>162182</v>
      </c>
      <c r="G11" s="238">
        <v>165066</v>
      </c>
      <c r="H11" s="238">
        <v>162120</v>
      </c>
      <c r="I11" s="265">
        <v>159515</v>
      </c>
      <c r="J11" s="263">
        <v>2164</v>
      </c>
      <c r="K11" s="266">
        <v>1.3566122308246873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17.673909413096322</v>
      </c>
      <c r="E13" s="115">
        <v>28575</v>
      </c>
      <c r="F13" s="114">
        <v>28409</v>
      </c>
      <c r="G13" s="114">
        <v>29477</v>
      </c>
      <c r="H13" s="114">
        <v>29114</v>
      </c>
      <c r="I13" s="140">
        <v>27799</v>
      </c>
      <c r="J13" s="115">
        <v>776</v>
      </c>
      <c r="K13" s="116">
        <v>2.7914673189683081</v>
      </c>
    </row>
    <row r="14" spans="1:255" ht="14.1" customHeight="1" x14ac:dyDescent="0.2">
      <c r="A14" s="306" t="s">
        <v>230</v>
      </c>
      <c r="B14" s="307"/>
      <c r="C14" s="308"/>
      <c r="D14" s="113">
        <v>62.189276282015598</v>
      </c>
      <c r="E14" s="115">
        <v>100547</v>
      </c>
      <c r="F14" s="114">
        <v>101357</v>
      </c>
      <c r="G14" s="114">
        <v>103096</v>
      </c>
      <c r="H14" s="114">
        <v>101194</v>
      </c>
      <c r="I14" s="140">
        <v>100125</v>
      </c>
      <c r="J14" s="115">
        <v>422</v>
      </c>
      <c r="K14" s="116">
        <v>0.42147315855181022</v>
      </c>
    </row>
    <row r="15" spans="1:255" ht="14.1" customHeight="1" x14ac:dyDescent="0.2">
      <c r="A15" s="306" t="s">
        <v>231</v>
      </c>
      <c r="B15" s="307"/>
      <c r="C15" s="308"/>
      <c r="D15" s="113">
        <v>10.474458649546323</v>
      </c>
      <c r="E15" s="115">
        <v>16935</v>
      </c>
      <c r="F15" s="114">
        <v>16940</v>
      </c>
      <c r="G15" s="114">
        <v>17077</v>
      </c>
      <c r="H15" s="114">
        <v>16657</v>
      </c>
      <c r="I15" s="140">
        <v>16582</v>
      </c>
      <c r="J15" s="115">
        <v>353</v>
      </c>
      <c r="K15" s="116">
        <v>2.1288143770353396</v>
      </c>
    </row>
    <row r="16" spans="1:255" ht="14.1" customHeight="1" x14ac:dyDescent="0.2">
      <c r="A16" s="306" t="s">
        <v>232</v>
      </c>
      <c r="B16" s="307"/>
      <c r="C16" s="308"/>
      <c r="D16" s="113">
        <v>9.3673266163199926</v>
      </c>
      <c r="E16" s="115">
        <v>15145</v>
      </c>
      <c r="F16" s="114">
        <v>15002</v>
      </c>
      <c r="G16" s="114">
        <v>14921</v>
      </c>
      <c r="H16" s="114">
        <v>14687</v>
      </c>
      <c r="I16" s="140">
        <v>14530</v>
      </c>
      <c r="J16" s="115">
        <v>615</v>
      </c>
      <c r="K16" s="116">
        <v>4.2326221610461117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1.7992441813717304</v>
      </c>
      <c r="E18" s="115">
        <v>2909</v>
      </c>
      <c r="F18" s="114">
        <v>2846</v>
      </c>
      <c r="G18" s="114">
        <v>2932</v>
      </c>
      <c r="H18" s="114">
        <v>2951</v>
      </c>
      <c r="I18" s="140">
        <v>2888</v>
      </c>
      <c r="J18" s="115">
        <v>21</v>
      </c>
      <c r="K18" s="116">
        <v>0.72714681440443218</v>
      </c>
    </row>
    <row r="19" spans="1:255" ht="14.1" customHeight="1" x14ac:dyDescent="0.2">
      <c r="A19" s="306" t="s">
        <v>235</v>
      </c>
      <c r="B19" s="307" t="s">
        <v>236</v>
      </c>
      <c r="C19" s="308"/>
      <c r="D19" s="113">
        <v>1.4040166007954031</v>
      </c>
      <c r="E19" s="115">
        <v>2270</v>
      </c>
      <c r="F19" s="114">
        <v>2238</v>
      </c>
      <c r="G19" s="114">
        <v>2293</v>
      </c>
      <c r="H19" s="114">
        <v>2301</v>
      </c>
      <c r="I19" s="140">
        <v>2244</v>
      </c>
      <c r="J19" s="115">
        <v>26</v>
      </c>
      <c r="K19" s="116">
        <v>1.1586452762923352</v>
      </c>
    </row>
    <row r="20" spans="1:255" ht="14.1" customHeight="1" x14ac:dyDescent="0.2">
      <c r="A20" s="306">
        <v>12</v>
      </c>
      <c r="B20" s="307" t="s">
        <v>237</v>
      </c>
      <c r="C20" s="308"/>
      <c r="D20" s="113">
        <v>1.275366621515472</v>
      </c>
      <c r="E20" s="115">
        <v>2062</v>
      </c>
      <c r="F20" s="114">
        <v>2000</v>
      </c>
      <c r="G20" s="114">
        <v>2119</v>
      </c>
      <c r="H20" s="114">
        <v>2094</v>
      </c>
      <c r="I20" s="140">
        <v>2003</v>
      </c>
      <c r="J20" s="115">
        <v>59</v>
      </c>
      <c r="K20" s="116">
        <v>2.9455816275586622</v>
      </c>
    </row>
    <row r="21" spans="1:255" ht="14.1" customHeight="1" x14ac:dyDescent="0.2">
      <c r="A21" s="306">
        <v>21</v>
      </c>
      <c r="B21" s="307" t="s">
        <v>238</v>
      </c>
      <c r="C21" s="308"/>
      <c r="D21" s="113">
        <v>0.18431583569913224</v>
      </c>
      <c r="E21" s="115">
        <v>298</v>
      </c>
      <c r="F21" s="114">
        <v>283</v>
      </c>
      <c r="G21" s="114">
        <v>284</v>
      </c>
      <c r="H21" s="114">
        <v>275</v>
      </c>
      <c r="I21" s="140">
        <v>269</v>
      </c>
      <c r="J21" s="115">
        <v>29</v>
      </c>
      <c r="K21" s="116">
        <v>10.780669144981413</v>
      </c>
    </row>
    <row r="22" spans="1:255" ht="14.1" customHeight="1" x14ac:dyDescent="0.2">
      <c r="A22" s="306">
        <v>22</v>
      </c>
      <c r="B22" s="307" t="s">
        <v>239</v>
      </c>
      <c r="C22" s="308"/>
      <c r="D22" s="113">
        <v>1.2834072452204677</v>
      </c>
      <c r="E22" s="115">
        <v>2075</v>
      </c>
      <c r="F22" s="114">
        <v>2083</v>
      </c>
      <c r="G22" s="114">
        <v>2136</v>
      </c>
      <c r="H22" s="114">
        <v>2093</v>
      </c>
      <c r="I22" s="140">
        <v>2090</v>
      </c>
      <c r="J22" s="115">
        <v>-15</v>
      </c>
      <c r="K22" s="116">
        <v>-0.71770334928229662</v>
      </c>
    </row>
    <row r="23" spans="1:255" ht="14.1" customHeight="1" x14ac:dyDescent="0.2">
      <c r="A23" s="306">
        <v>23</v>
      </c>
      <c r="B23" s="307" t="s">
        <v>240</v>
      </c>
      <c r="C23" s="308"/>
      <c r="D23" s="113">
        <v>0.93209384026373243</v>
      </c>
      <c r="E23" s="115">
        <v>1507</v>
      </c>
      <c r="F23" s="114">
        <v>1525</v>
      </c>
      <c r="G23" s="114">
        <v>1533</v>
      </c>
      <c r="H23" s="114">
        <v>1505</v>
      </c>
      <c r="I23" s="140">
        <v>1507</v>
      </c>
      <c r="J23" s="115">
        <v>0</v>
      </c>
      <c r="K23" s="116">
        <v>0</v>
      </c>
    </row>
    <row r="24" spans="1:255" ht="14.1" customHeight="1" x14ac:dyDescent="0.2">
      <c r="A24" s="306">
        <v>24</v>
      </c>
      <c r="B24" s="307" t="s">
        <v>241</v>
      </c>
      <c r="C24" s="308"/>
      <c r="D24" s="113">
        <v>1.6940975636910174</v>
      </c>
      <c r="E24" s="115">
        <v>2739</v>
      </c>
      <c r="F24" s="114">
        <v>2788</v>
      </c>
      <c r="G24" s="114">
        <v>2830</v>
      </c>
      <c r="H24" s="114">
        <v>2868</v>
      </c>
      <c r="I24" s="140">
        <v>2887</v>
      </c>
      <c r="J24" s="115">
        <v>-148</v>
      </c>
      <c r="K24" s="116">
        <v>-5.12642881884309</v>
      </c>
    </row>
    <row r="25" spans="1:255" ht="14.1" customHeight="1" x14ac:dyDescent="0.2">
      <c r="A25" s="306">
        <v>25</v>
      </c>
      <c r="B25" s="307" t="s">
        <v>242</v>
      </c>
      <c r="C25" s="308"/>
      <c r="D25" s="113">
        <v>3.5292152969773438</v>
      </c>
      <c r="E25" s="115">
        <v>5706</v>
      </c>
      <c r="F25" s="114">
        <v>5818</v>
      </c>
      <c r="G25" s="114">
        <v>5947</v>
      </c>
      <c r="H25" s="114">
        <v>5731</v>
      </c>
      <c r="I25" s="140">
        <v>5746</v>
      </c>
      <c r="J25" s="115">
        <v>-40</v>
      </c>
      <c r="K25" s="116">
        <v>-0.69613644274277764</v>
      </c>
    </row>
    <row r="26" spans="1:255" ht="14.1" customHeight="1" x14ac:dyDescent="0.2">
      <c r="A26" s="306">
        <v>26</v>
      </c>
      <c r="B26" s="307" t="s">
        <v>243</v>
      </c>
      <c r="C26" s="308"/>
      <c r="D26" s="113">
        <v>3.4617977597585341</v>
      </c>
      <c r="E26" s="115">
        <v>5597</v>
      </c>
      <c r="F26" s="114">
        <v>5667</v>
      </c>
      <c r="G26" s="114">
        <v>5689</v>
      </c>
      <c r="H26" s="114">
        <v>5569</v>
      </c>
      <c r="I26" s="140">
        <v>5574</v>
      </c>
      <c r="J26" s="115">
        <v>23</v>
      </c>
      <c r="K26" s="116">
        <v>0.41263006817366343</v>
      </c>
    </row>
    <row r="27" spans="1:255" ht="14.1" customHeight="1" x14ac:dyDescent="0.2">
      <c r="A27" s="306">
        <v>27</v>
      </c>
      <c r="B27" s="307" t="s">
        <v>244</v>
      </c>
      <c r="C27" s="308"/>
      <c r="D27" s="113">
        <v>1.3563913680811979</v>
      </c>
      <c r="E27" s="115">
        <v>2193</v>
      </c>
      <c r="F27" s="114">
        <v>2209</v>
      </c>
      <c r="G27" s="114">
        <v>2203</v>
      </c>
      <c r="H27" s="114">
        <v>2165</v>
      </c>
      <c r="I27" s="140">
        <v>2124</v>
      </c>
      <c r="J27" s="115">
        <v>69</v>
      </c>
      <c r="K27" s="116">
        <v>3.2485875706214689</v>
      </c>
    </row>
    <row r="28" spans="1:255" ht="14.1" customHeight="1" x14ac:dyDescent="0.2">
      <c r="A28" s="306">
        <v>28</v>
      </c>
      <c r="B28" s="307" t="s">
        <v>245</v>
      </c>
      <c r="C28" s="308"/>
      <c r="D28" s="113">
        <v>0.29997711514791653</v>
      </c>
      <c r="E28" s="115">
        <v>485</v>
      </c>
      <c r="F28" s="114">
        <v>482</v>
      </c>
      <c r="G28" s="114">
        <v>502</v>
      </c>
      <c r="H28" s="114">
        <v>501</v>
      </c>
      <c r="I28" s="140">
        <v>502</v>
      </c>
      <c r="J28" s="115">
        <v>-17</v>
      </c>
      <c r="K28" s="116">
        <v>-3.3864541832669324</v>
      </c>
    </row>
    <row r="29" spans="1:255" ht="14.1" customHeight="1" x14ac:dyDescent="0.2">
      <c r="A29" s="306">
        <v>29</v>
      </c>
      <c r="B29" s="307" t="s">
        <v>246</v>
      </c>
      <c r="C29" s="308"/>
      <c r="D29" s="113">
        <v>4.6709838630867333</v>
      </c>
      <c r="E29" s="115">
        <v>7552</v>
      </c>
      <c r="F29" s="114">
        <v>7646</v>
      </c>
      <c r="G29" s="114">
        <v>8163</v>
      </c>
      <c r="H29" s="114">
        <v>8073</v>
      </c>
      <c r="I29" s="140">
        <v>7651</v>
      </c>
      <c r="J29" s="115">
        <v>-99</v>
      </c>
      <c r="K29" s="116">
        <v>-1.2939485034635996</v>
      </c>
    </row>
    <row r="30" spans="1:255" ht="14.1" customHeight="1" x14ac:dyDescent="0.2">
      <c r="A30" s="306" t="s">
        <v>247</v>
      </c>
      <c r="B30" s="307" t="s">
        <v>248</v>
      </c>
      <c r="C30" s="308"/>
      <c r="D30" s="113">
        <v>2.1827200811484486</v>
      </c>
      <c r="E30" s="115">
        <v>3529</v>
      </c>
      <c r="F30" s="114">
        <v>3571</v>
      </c>
      <c r="G30" s="114">
        <v>3725</v>
      </c>
      <c r="H30" s="114">
        <v>3630</v>
      </c>
      <c r="I30" s="140">
        <v>3672</v>
      </c>
      <c r="J30" s="115">
        <v>-143</v>
      </c>
      <c r="K30" s="116">
        <v>-3.8943355119825709</v>
      </c>
    </row>
    <row r="31" spans="1:255" ht="14.1" customHeight="1" x14ac:dyDescent="0.2">
      <c r="A31" s="306" t="s">
        <v>249</v>
      </c>
      <c r="B31" s="307" t="s">
        <v>250</v>
      </c>
      <c r="C31" s="308"/>
      <c r="D31" s="113">
        <v>2.4406385492240799</v>
      </c>
      <c r="E31" s="115">
        <v>3946</v>
      </c>
      <c r="F31" s="114">
        <v>3995</v>
      </c>
      <c r="G31" s="114">
        <v>4359</v>
      </c>
      <c r="H31" s="114">
        <v>4363</v>
      </c>
      <c r="I31" s="140">
        <v>3896</v>
      </c>
      <c r="J31" s="115">
        <v>50</v>
      </c>
      <c r="K31" s="116">
        <v>1.2833675564681726</v>
      </c>
    </row>
    <row r="32" spans="1:255" ht="14.1" customHeight="1" x14ac:dyDescent="0.2">
      <c r="A32" s="306">
        <v>31</v>
      </c>
      <c r="B32" s="307" t="s">
        <v>251</v>
      </c>
      <c r="C32" s="308"/>
      <c r="D32" s="113">
        <v>0.59438764465391303</v>
      </c>
      <c r="E32" s="115">
        <v>961</v>
      </c>
      <c r="F32" s="114">
        <v>958</v>
      </c>
      <c r="G32" s="114">
        <v>950</v>
      </c>
      <c r="H32" s="114">
        <v>924</v>
      </c>
      <c r="I32" s="140">
        <v>919</v>
      </c>
      <c r="J32" s="115">
        <v>42</v>
      </c>
      <c r="K32" s="116">
        <v>4.5701849836779109</v>
      </c>
    </row>
    <row r="33" spans="1:11" ht="14.1" customHeight="1" x14ac:dyDescent="0.2">
      <c r="A33" s="306">
        <v>32</v>
      </c>
      <c r="B33" s="307" t="s">
        <v>252</v>
      </c>
      <c r="C33" s="308"/>
      <c r="D33" s="113">
        <v>3.1030622406125716</v>
      </c>
      <c r="E33" s="115">
        <v>5017</v>
      </c>
      <c r="F33" s="114">
        <v>5047</v>
      </c>
      <c r="G33" s="114">
        <v>5168</v>
      </c>
      <c r="H33" s="114">
        <v>5042</v>
      </c>
      <c r="I33" s="140">
        <v>4946</v>
      </c>
      <c r="J33" s="115">
        <v>71</v>
      </c>
      <c r="K33" s="116">
        <v>1.4355034371209059</v>
      </c>
    </row>
    <row r="34" spans="1:11" ht="14.1" customHeight="1" x14ac:dyDescent="0.2">
      <c r="A34" s="306">
        <v>33</v>
      </c>
      <c r="B34" s="307" t="s">
        <v>253</v>
      </c>
      <c r="C34" s="308"/>
      <c r="D34" s="113">
        <v>1.8963501753474477</v>
      </c>
      <c r="E34" s="115">
        <v>3066</v>
      </c>
      <c r="F34" s="114">
        <v>3053</v>
      </c>
      <c r="G34" s="114">
        <v>3133</v>
      </c>
      <c r="H34" s="114">
        <v>3006</v>
      </c>
      <c r="I34" s="140">
        <v>3016</v>
      </c>
      <c r="J34" s="115">
        <v>50</v>
      </c>
      <c r="K34" s="116">
        <v>1.6578249336870026</v>
      </c>
    </row>
    <row r="35" spans="1:11" ht="14.1" customHeight="1" x14ac:dyDescent="0.2">
      <c r="A35" s="306">
        <v>34</v>
      </c>
      <c r="B35" s="307" t="s">
        <v>254</v>
      </c>
      <c r="C35" s="308"/>
      <c r="D35" s="113">
        <v>2.9515274092491914</v>
      </c>
      <c r="E35" s="115">
        <v>4772</v>
      </c>
      <c r="F35" s="114">
        <v>4732</v>
      </c>
      <c r="G35" s="114">
        <v>4798</v>
      </c>
      <c r="H35" s="114">
        <v>4801</v>
      </c>
      <c r="I35" s="140">
        <v>4733</v>
      </c>
      <c r="J35" s="115">
        <v>39</v>
      </c>
      <c r="K35" s="116">
        <v>0.82400169025987746</v>
      </c>
    </row>
    <row r="36" spans="1:11" ht="14.1" customHeight="1" x14ac:dyDescent="0.2">
      <c r="A36" s="306">
        <v>41</v>
      </c>
      <c r="B36" s="307" t="s">
        <v>255</v>
      </c>
      <c r="C36" s="308"/>
      <c r="D36" s="113">
        <v>0.25235188243371126</v>
      </c>
      <c r="E36" s="115">
        <v>408</v>
      </c>
      <c r="F36" s="114">
        <v>408</v>
      </c>
      <c r="G36" s="114">
        <v>404</v>
      </c>
      <c r="H36" s="114">
        <v>406</v>
      </c>
      <c r="I36" s="140">
        <v>398</v>
      </c>
      <c r="J36" s="115">
        <v>10</v>
      </c>
      <c r="K36" s="116">
        <v>2.512562814070352</v>
      </c>
    </row>
    <row r="37" spans="1:11" ht="14.1" customHeight="1" x14ac:dyDescent="0.2">
      <c r="A37" s="306">
        <v>42</v>
      </c>
      <c r="B37" s="307" t="s">
        <v>256</v>
      </c>
      <c r="C37" s="308"/>
      <c r="D37" s="113">
        <v>9.7724503491486217E-2</v>
      </c>
      <c r="E37" s="115">
        <v>158</v>
      </c>
      <c r="F37" s="114">
        <v>165</v>
      </c>
      <c r="G37" s="114">
        <v>172</v>
      </c>
      <c r="H37" s="114">
        <v>164</v>
      </c>
      <c r="I37" s="140">
        <v>158</v>
      </c>
      <c r="J37" s="115">
        <v>0</v>
      </c>
      <c r="K37" s="116">
        <v>0</v>
      </c>
    </row>
    <row r="38" spans="1:11" ht="14.1" customHeight="1" x14ac:dyDescent="0.2">
      <c r="A38" s="306">
        <v>43</v>
      </c>
      <c r="B38" s="307" t="s">
        <v>257</v>
      </c>
      <c r="C38" s="308"/>
      <c r="D38" s="113">
        <v>1.0619808385752014</v>
      </c>
      <c r="E38" s="115">
        <v>1717</v>
      </c>
      <c r="F38" s="114">
        <v>1691</v>
      </c>
      <c r="G38" s="114">
        <v>1683</v>
      </c>
      <c r="H38" s="114">
        <v>1622</v>
      </c>
      <c r="I38" s="140">
        <v>1605</v>
      </c>
      <c r="J38" s="115">
        <v>112</v>
      </c>
      <c r="K38" s="116">
        <v>6.9781931464174454</v>
      </c>
    </row>
    <row r="39" spans="1:11" ht="14.1" customHeight="1" x14ac:dyDescent="0.2">
      <c r="A39" s="306">
        <v>51</v>
      </c>
      <c r="B39" s="307" t="s">
        <v>258</v>
      </c>
      <c r="C39" s="308"/>
      <c r="D39" s="113">
        <v>4.5262526363968112</v>
      </c>
      <c r="E39" s="115">
        <v>7318</v>
      </c>
      <c r="F39" s="114">
        <v>7345</v>
      </c>
      <c r="G39" s="114">
        <v>7360</v>
      </c>
      <c r="H39" s="114">
        <v>7028</v>
      </c>
      <c r="I39" s="140">
        <v>6937</v>
      </c>
      <c r="J39" s="115">
        <v>381</v>
      </c>
      <c r="K39" s="116">
        <v>5.4922877324491859</v>
      </c>
    </row>
    <row r="40" spans="1:11" ht="14.1" customHeight="1" x14ac:dyDescent="0.2">
      <c r="A40" s="306" t="s">
        <v>259</v>
      </c>
      <c r="B40" s="307" t="s">
        <v>260</v>
      </c>
      <c r="C40" s="308"/>
      <c r="D40" s="113">
        <v>3.7042534899399429</v>
      </c>
      <c r="E40" s="115">
        <v>5989</v>
      </c>
      <c r="F40" s="114">
        <v>6047</v>
      </c>
      <c r="G40" s="114">
        <v>6013</v>
      </c>
      <c r="H40" s="114">
        <v>5848</v>
      </c>
      <c r="I40" s="140">
        <v>5784</v>
      </c>
      <c r="J40" s="115">
        <v>205</v>
      </c>
      <c r="K40" s="116">
        <v>3.5442600276625171</v>
      </c>
    </row>
    <row r="41" spans="1:11" ht="14.1" customHeight="1" x14ac:dyDescent="0.2">
      <c r="A41" s="306"/>
      <c r="B41" s="307" t="s">
        <v>261</v>
      </c>
      <c r="C41" s="308"/>
      <c r="D41" s="113">
        <v>2.8581324723680872</v>
      </c>
      <c r="E41" s="115">
        <v>4621</v>
      </c>
      <c r="F41" s="114">
        <v>4683</v>
      </c>
      <c r="G41" s="114">
        <v>4683</v>
      </c>
      <c r="H41" s="114">
        <v>4570</v>
      </c>
      <c r="I41" s="140">
        <v>4519</v>
      </c>
      <c r="J41" s="115">
        <v>102</v>
      </c>
      <c r="K41" s="116">
        <v>2.2571365346315555</v>
      </c>
    </row>
    <row r="42" spans="1:11" ht="14.1" customHeight="1" x14ac:dyDescent="0.2">
      <c r="A42" s="306">
        <v>52</v>
      </c>
      <c r="B42" s="307" t="s">
        <v>262</v>
      </c>
      <c r="C42" s="308"/>
      <c r="D42" s="113">
        <v>4.0005195479932461</v>
      </c>
      <c r="E42" s="115">
        <v>6468</v>
      </c>
      <c r="F42" s="114">
        <v>6465</v>
      </c>
      <c r="G42" s="114">
        <v>6633</v>
      </c>
      <c r="H42" s="114">
        <v>6672</v>
      </c>
      <c r="I42" s="140">
        <v>6478</v>
      </c>
      <c r="J42" s="115">
        <v>-10</v>
      </c>
      <c r="K42" s="116">
        <v>-0.15436863229391787</v>
      </c>
    </row>
    <row r="43" spans="1:11" ht="14.1" customHeight="1" x14ac:dyDescent="0.2">
      <c r="A43" s="306" t="s">
        <v>263</v>
      </c>
      <c r="B43" s="307" t="s">
        <v>264</v>
      </c>
      <c r="C43" s="308"/>
      <c r="D43" s="113">
        <v>3.2552155814917212</v>
      </c>
      <c r="E43" s="115">
        <v>5263</v>
      </c>
      <c r="F43" s="114">
        <v>5274</v>
      </c>
      <c r="G43" s="114">
        <v>5395</v>
      </c>
      <c r="H43" s="114">
        <v>5460</v>
      </c>
      <c r="I43" s="140">
        <v>5300</v>
      </c>
      <c r="J43" s="115">
        <v>-37</v>
      </c>
      <c r="K43" s="116">
        <v>-0.69811320754716977</v>
      </c>
    </row>
    <row r="44" spans="1:11" ht="14.1" customHeight="1" x14ac:dyDescent="0.2">
      <c r="A44" s="306">
        <v>53</v>
      </c>
      <c r="B44" s="307" t="s">
        <v>265</v>
      </c>
      <c r="C44" s="308"/>
      <c r="D44" s="113">
        <v>0.79787727534188113</v>
      </c>
      <c r="E44" s="115">
        <v>1290</v>
      </c>
      <c r="F44" s="114">
        <v>1322</v>
      </c>
      <c r="G44" s="114">
        <v>1453</v>
      </c>
      <c r="H44" s="114">
        <v>1501</v>
      </c>
      <c r="I44" s="140">
        <v>1410</v>
      </c>
      <c r="J44" s="115">
        <v>-120</v>
      </c>
      <c r="K44" s="116">
        <v>-8.5106382978723403</v>
      </c>
    </row>
    <row r="45" spans="1:11" ht="14.1" customHeight="1" x14ac:dyDescent="0.2">
      <c r="A45" s="306" t="s">
        <v>266</v>
      </c>
      <c r="B45" s="307" t="s">
        <v>267</v>
      </c>
      <c r="C45" s="308"/>
      <c r="D45" s="113">
        <v>0.73231526667037772</v>
      </c>
      <c r="E45" s="115">
        <v>1184</v>
      </c>
      <c r="F45" s="114">
        <v>1221</v>
      </c>
      <c r="G45" s="114">
        <v>1356</v>
      </c>
      <c r="H45" s="114">
        <v>1408</v>
      </c>
      <c r="I45" s="140">
        <v>1317</v>
      </c>
      <c r="J45" s="115">
        <v>-133</v>
      </c>
      <c r="K45" s="116">
        <v>-10.098709187547456</v>
      </c>
    </row>
    <row r="46" spans="1:11" ht="14.1" customHeight="1" x14ac:dyDescent="0.2">
      <c r="A46" s="306">
        <v>54</v>
      </c>
      <c r="B46" s="307" t="s">
        <v>268</v>
      </c>
      <c r="C46" s="308"/>
      <c r="D46" s="113">
        <v>3.6498246525522795</v>
      </c>
      <c r="E46" s="115">
        <v>5901</v>
      </c>
      <c r="F46" s="114">
        <v>5847</v>
      </c>
      <c r="G46" s="114">
        <v>6139</v>
      </c>
      <c r="H46" s="114">
        <v>6064</v>
      </c>
      <c r="I46" s="140">
        <v>5730</v>
      </c>
      <c r="J46" s="115">
        <v>171</v>
      </c>
      <c r="K46" s="116">
        <v>2.9842931937172774</v>
      </c>
    </row>
    <row r="47" spans="1:11" ht="14.1" customHeight="1" x14ac:dyDescent="0.2">
      <c r="A47" s="306">
        <v>61</v>
      </c>
      <c r="B47" s="307" t="s">
        <v>269</v>
      </c>
      <c r="C47" s="308"/>
      <c r="D47" s="113">
        <v>2.3392029886379802</v>
      </c>
      <c r="E47" s="115">
        <v>3782</v>
      </c>
      <c r="F47" s="114">
        <v>3826</v>
      </c>
      <c r="G47" s="114">
        <v>3863</v>
      </c>
      <c r="H47" s="114">
        <v>3713</v>
      </c>
      <c r="I47" s="140">
        <v>3700</v>
      </c>
      <c r="J47" s="115">
        <v>82</v>
      </c>
      <c r="K47" s="116">
        <v>2.2162162162162162</v>
      </c>
    </row>
    <row r="48" spans="1:11" ht="14.1" customHeight="1" x14ac:dyDescent="0.2">
      <c r="A48" s="306">
        <v>62</v>
      </c>
      <c r="B48" s="307" t="s">
        <v>270</v>
      </c>
      <c r="C48" s="308"/>
      <c r="D48" s="113">
        <v>9.2603244700919731</v>
      </c>
      <c r="E48" s="115">
        <v>14972</v>
      </c>
      <c r="F48" s="114">
        <v>15141</v>
      </c>
      <c r="G48" s="114">
        <v>15396</v>
      </c>
      <c r="H48" s="114">
        <v>15190</v>
      </c>
      <c r="I48" s="140">
        <v>14866</v>
      </c>
      <c r="J48" s="115">
        <v>106</v>
      </c>
      <c r="K48" s="116">
        <v>0.71303645903403745</v>
      </c>
    </row>
    <row r="49" spans="1:11" ht="14.1" customHeight="1" x14ac:dyDescent="0.2">
      <c r="A49" s="306">
        <v>63</v>
      </c>
      <c r="B49" s="307" t="s">
        <v>271</v>
      </c>
      <c r="C49" s="308"/>
      <c r="D49" s="113">
        <v>3.981964262520179</v>
      </c>
      <c r="E49" s="115">
        <v>6438</v>
      </c>
      <c r="F49" s="114">
        <v>6535</v>
      </c>
      <c r="G49" s="114">
        <v>7266</v>
      </c>
      <c r="H49" s="114">
        <v>7184</v>
      </c>
      <c r="I49" s="140">
        <v>6311</v>
      </c>
      <c r="J49" s="115">
        <v>127</v>
      </c>
      <c r="K49" s="116">
        <v>2.012359372524164</v>
      </c>
    </row>
    <row r="50" spans="1:11" ht="14.1" customHeight="1" x14ac:dyDescent="0.2">
      <c r="A50" s="306" t="s">
        <v>272</v>
      </c>
      <c r="B50" s="307" t="s">
        <v>273</v>
      </c>
      <c r="C50" s="308"/>
      <c r="D50" s="113">
        <v>1.2221748031593467</v>
      </c>
      <c r="E50" s="115">
        <v>1976</v>
      </c>
      <c r="F50" s="114">
        <v>1982</v>
      </c>
      <c r="G50" s="114">
        <v>2191</v>
      </c>
      <c r="H50" s="114">
        <v>2078</v>
      </c>
      <c r="I50" s="140">
        <v>1963</v>
      </c>
      <c r="J50" s="115">
        <v>13</v>
      </c>
      <c r="K50" s="116">
        <v>0.66225165562913912</v>
      </c>
    </row>
    <row r="51" spans="1:11" ht="14.1" customHeight="1" x14ac:dyDescent="0.2">
      <c r="A51" s="306" t="s">
        <v>274</v>
      </c>
      <c r="B51" s="307" t="s">
        <v>275</v>
      </c>
      <c r="C51" s="308"/>
      <c r="D51" s="113">
        <v>2.3917762974783368</v>
      </c>
      <c r="E51" s="115">
        <v>3867</v>
      </c>
      <c r="F51" s="114">
        <v>3934</v>
      </c>
      <c r="G51" s="114">
        <v>4430</v>
      </c>
      <c r="H51" s="114">
        <v>4494</v>
      </c>
      <c r="I51" s="140">
        <v>3764</v>
      </c>
      <c r="J51" s="115">
        <v>103</v>
      </c>
      <c r="K51" s="116">
        <v>2.736450584484591</v>
      </c>
    </row>
    <row r="52" spans="1:11" ht="14.1" customHeight="1" x14ac:dyDescent="0.2">
      <c r="A52" s="306">
        <v>71</v>
      </c>
      <c r="B52" s="307" t="s">
        <v>276</v>
      </c>
      <c r="C52" s="308"/>
      <c r="D52" s="113">
        <v>9.0914713722870619</v>
      </c>
      <c r="E52" s="115">
        <v>14699</v>
      </c>
      <c r="F52" s="114">
        <v>14756</v>
      </c>
      <c r="G52" s="114">
        <v>14765</v>
      </c>
      <c r="H52" s="114">
        <v>14503</v>
      </c>
      <c r="I52" s="140">
        <v>14524</v>
      </c>
      <c r="J52" s="115">
        <v>175</v>
      </c>
      <c r="K52" s="116">
        <v>1.2049022307904158</v>
      </c>
    </row>
    <row r="53" spans="1:11" ht="14.1" customHeight="1" x14ac:dyDescent="0.2">
      <c r="A53" s="306" t="s">
        <v>277</v>
      </c>
      <c r="B53" s="307" t="s">
        <v>278</v>
      </c>
      <c r="C53" s="308"/>
      <c r="D53" s="113">
        <v>2.3750765405525764</v>
      </c>
      <c r="E53" s="115">
        <v>3840</v>
      </c>
      <c r="F53" s="114">
        <v>3843</v>
      </c>
      <c r="G53" s="114">
        <v>3843</v>
      </c>
      <c r="H53" s="114">
        <v>3744</v>
      </c>
      <c r="I53" s="140">
        <v>3715</v>
      </c>
      <c r="J53" s="115">
        <v>125</v>
      </c>
      <c r="K53" s="116">
        <v>3.3647375504710633</v>
      </c>
    </row>
    <row r="54" spans="1:11" ht="14.1" customHeight="1" x14ac:dyDescent="0.2">
      <c r="A54" s="306" t="s">
        <v>279</v>
      </c>
      <c r="B54" s="307" t="s">
        <v>280</v>
      </c>
      <c r="C54" s="308"/>
      <c r="D54" s="113">
        <v>5.7224500398938636</v>
      </c>
      <c r="E54" s="115">
        <v>9252</v>
      </c>
      <c r="F54" s="114">
        <v>9305</v>
      </c>
      <c r="G54" s="114">
        <v>9315</v>
      </c>
      <c r="H54" s="114">
        <v>9173</v>
      </c>
      <c r="I54" s="140">
        <v>9235</v>
      </c>
      <c r="J54" s="115">
        <v>17</v>
      </c>
      <c r="K54" s="116">
        <v>0.18408229561451001</v>
      </c>
    </row>
    <row r="55" spans="1:11" ht="14.1" customHeight="1" x14ac:dyDescent="0.2">
      <c r="A55" s="306">
        <v>72</v>
      </c>
      <c r="B55" s="307" t="s">
        <v>281</v>
      </c>
      <c r="C55" s="308"/>
      <c r="D55" s="113">
        <v>3.6547727286784308</v>
      </c>
      <c r="E55" s="115">
        <v>5909</v>
      </c>
      <c r="F55" s="114">
        <v>5949</v>
      </c>
      <c r="G55" s="114">
        <v>5986</v>
      </c>
      <c r="H55" s="114">
        <v>5826</v>
      </c>
      <c r="I55" s="140">
        <v>5892</v>
      </c>
      <c r="J55" s="115">
        <v>17</v>
      </c>
      <c r="K55" s="116">
        <v>0.28852681602172436</v>
      </c>
    </row>
    <row r="56" spans="1:11" ht="14.1" customHeight="1" x14ac:dyDescent="0.2">
      <c r="A56" s="306" t="s">
        <v>282</v>
      </c>
      <c r="B56" s="307" t="s">
        <v>283</v>
      </c>
      <c r="C56" s="308"/>
      <c r="D56" s="113">
        <v>1.5821473413368465</v>
      </c>
      <c r="E56" s="115">
        <v>2558</v>
      </c>
      <c r="F56" s="114">
        <v>2584</v>
      </c>
      <c r="G56" s="114">
        <v>2609</v>
      </c>
      <c r="H56" s="114">
        <v>2540</v>
      </c>
      <c r="I56" s="140">
        <v>2565</v>
      </c>
      <c r="J56" s="115">
        <v>-7</v>
      </c>
      <c r="K56" s="116">
        <v>-0.27290448343079921</v>
      </c>
    </row>
    <row r="57" spans="1:11" ht="14.1" customHeight="1" x14ac:dyDescent="0.2">
      <c r="A57" s="306" t="s">
        <v>284</v>
      </c>
      <c r="B57" s="307" t="s">
        <v>285</v>
      </c>
      <c r="C57" s="308"/>
      <c r="D57" s="113">
        <v>1.1164096759628648</v>
      </c>
      <c r="E57" s="115">
        <v>1805</v>
      </c>
      <c r="F57" s="114">
        <v>1807</v>
      </c>
      <c r="G57" s="114">
        <v>1804</v>
      </c>
      <c r="H57" s="114">
        <v>1793</v>
      </c>
      <c r="I57" s="140">
        <v>1804</v>
      </c>
      <c r="J57" s="115">
        <v>1</v>
      </c>
      <c r="K57" s="116">
        <v>5.543237250554324E-2</v>
      </c>
    </row>
    <row r="58" spans="1:11" ht="14.1" customHeight="1" x14ac:dyDescent="0.2">
      <c r="A58" s="306">
        <v>73</v>
      </c>
      <c r="B58" s="307" t="s">
        <v>286</v>
      </c>
      <c r="C58" s="308"/>
      <c r="D58" s="113">
        <v>4.3543069910130567</v>
      </c>
      <c r="E58" s="115">
        <v>7040</v>
      </c>
      <c r="F58" s="114">
        <v>7096</v>
      </c>
      <c r="G58" s="114">
        <v>7082</v>
      </c>
      <c r="H58" s="114">
        <v>6995</v>
      </c>
      <c r="I58" s="140">
        <v>6993</v>
      </c>
      <c r="J58" s="115">
        <v>47</v>
      </c>
      <c r="K58" s="116">
        <v>0.67210067210067215</v>
      </c>
    </row>
    <row r="59" spans="1:11" ht="14.1" customHeight="1" x14ac:dyDescent="0.2">
      <c r="A59" s="306" t="s">
        <v>287</v>
      </c>
      <c r="B59" s="307" t="s">
        <v>288</v>
      </c>
      <c r="C59" s="308"/>
      <c r="D59" s="113">
        <v>3.7741450652218282</v>
      </c>
      <c r="E59" s="115">
        <v>6102</v>
      </c>
      <c r="F59" s="114">
        <v>6158</v>
      </c>
      <c r="G59" s="114">
        <v>6162</v>
      </c>
      <c r="H59" s="114">
        <v>6091</v>
      </c>
      <c r="I59" s="140">
        <v>6093</v>
      </c>
      <c r="J59" s="115">
        <v>9</v>
      </c>
      <c r="K59" s="116">
        <v>0.14771048744460857</v>
      </c>
    </row>
    <row r="60" spans="1:11" ht="14.1" customHeight="1" x14ac:dyDescent="0.2">
      <c r="A60" s="306">
        <v>81</v>
      </c>
      <c r="B60" s="307" t="s">
        <v>289</v>
      </c>
      <c r="C60" s="308"/>
      <c r="D60" s="113">
        <v>8.7618058003822394</v>
      </c>
      <c r="E60" s="115">
        <v>14166</v>
      </c>
      <c r="F60" s="114">
        <v>14046</v>
      </c>
      <c r="G60" s="114">
        <v>14063</v>
      </c>
      <c r="H60" s="114">
        <v>13826</v>
      </c>
      <c r="I60" s="140">
        <v>13846</v>
      </c>
      <c r="J60" s="115">
        <v>320</v>
      </c>
      <c r="K60" s="116">
        <v>2.3111367904087823</v>
      </c>
    </row>
    <row r="61" spans="1:11" ht="14.1" customHeight="1" x14ac:dyDescent="0.2">
      <c r="A61" s="306" t="s">
        <v>290</v>
      </c>
      <c r="B61" s="307" t="s">
        <v>291</v>
      </c>
      <c r="C61" s="308"/>
      <c r="D61" s="113">
        <v>2.2940517939868506</v>
      </c>
      <c r="E61" s="115">
        <v>3709</v>
      </c>
      <c r="F61" s="114">
        <v>3703</v>
      </c>
      <c r="G61" s="114">
        <v>3736</v>
      </c>
      <c r="H61" s="114">
        <v>3607</v>
      </c>
      <c r="I61" s="140">
        <v>3622</v>
      </c>
      <c r="J61" s="115">
        <v>87</v>
      </c>
      <c r="K61" s="116">
        <v>2.4019878520154609</v>
      </c>
    </row>
    <row r="62" spans="1:11" ht="14.1" customHeight="1" x14ac:dyDescent="0.2">
      <c r="A62" s="306" t="s">
        <v>292</v>
      </c>
      <c r="B62" s="307" t="s">
        <v>293</v>
      </c>
      <c r="C62" s="308"/>
      <c r="D62" s="113">
        <v>3.825481355030647</v>
      </c>
      <c r="E62" s="115">
        <v>6185</v>
      </c>
      <c r="F62" s="114">
        <v>6137</v>
      </c>
      <c r="G62" s="114">
        <v>6126</v>
      </c>
      <c r="H62" s="114">
        <v>6062</v>
      </c>
      <c r="I62" s="140">
        <v>6084</v>
      </c>
      <c r="J62" s="115">
        <v>101</v>
      </c>
      <c r="K62" s="116">
        <v>1.6600920447074292</v>
      </c>
    </row>
    <row r="63" spans="1:11" ht="14.1" customHeight="1" x14ac:dyDescent="0.2">
      <c r="A63" s="306"/>
      <c r="B63" s="307" t="s">
        <v>294</v>
      </c>
      <c r="C63" s="308"/>
      <c r="D63" s="113">
        <v>3.3350033090259092</v>
      </c>
      <c r="E63" s="115">
        <v>5392</v>
      </c>
      <c r="F63" s="114">
        <v>5360</v>
      </c>
      <c r="G63" s="114">
        <v>5336</v>
      </c>
      <c r="H63" s="114">
        <v>5313</v>
      </c>
      <c r="I63" s="140">
        <v>5331</v>
      </c>
      <c r="J63" s="115">
        <v>61</v>
      </c>
      <c r="K63" s="116">
        <v>1.1442506096417182</v>
      </c>
    </row>
    <row r="64" spans="1:11" ht="14.1" customHeight="1" x14ac:dyDescent="0.2">
      <c r="A64" s="306" t="s">
        <v>295</v>
      </c>
      <c r="B64" s="307" t="s">
        <v>296</v>
      </c>
      <c r="C64" s="308"/>
      <c r="D64" s="113">
        <v>0.78674410405804096</v>
      </c>
      <c r="E64" s="115">
        <v>1272</v>
      </c>
      <c r="F64" s="114">
        <v>1240</v>
      </c>
      <c r="G64" s="114">
        <v>1238</v>
      </c>
      <c r="H64" s="114">
        <v>1223</v>
      </c>
      <c r="I64" s="140">
        <v>1228</v>
      </c>
      <c r="J64" s="115">
        <v>44</v>
      </c>
      <c r="K64" s="116">
        <v>3.5830618892508141</v>
      </c>
    </row>
    <row r="65" spans="1:11" ht="14.1" customHeight="1" x14ac:dyDescent="0.2">
      <c r="A65" s="306" t="s">
        <v>297</v>
      </c>
      <c r="B65" s="307" t="s">
        <v>298</v>
      </c>
      <c r="C65" s="308"/>
      <c r="D65" s="113">
        <v>1.0298183437552186</v>
      </c>
      <c r="E65" s="115">
        <v>1665</v>
      </c>
      <c r="F65" s="114">
        <v>1641</v>
      </c>
      <c r="G65" s="114">
        <v>1624</v>
      </c>
      <c r="H65" s="114">
        <v>1611</v>
      </c>
      <c r="I65" s="140">
        <v>1612</v>
      </c>
      <c r="J65" s="115">
        <v>53</v>
      </c>
      <c r="K65" s="116">
        <v>3.2878411910669976</v>
      </c>
    </row>
    <row r="66" spans="1:11" ht="14.1" customHeight="1" x14ac:dyDescent="0.2">
      <c r="A66" s="306">
        <v>82</v>
      </c>
      <c r="B66" s="307" t="s">
        <v>299</v>
      </c>
      <c r="C66" s="308"/>
      <c r="D66" s="113">
        <v>3.4154095460758662</v>
      </c>
      <c r="E66" s="115">
        <v>5522</v>
      </c>
      <c r="F66" s="114">
        <v>5561</v>
      </c>
      <c r="G66" s="114">
        <v>5526</v>
      </c>
      <c r="H66" s="114">
        <v>5412</v>
      </c>
      <c r="I66" s="140">
        <v>5415</v>
      </c>
      <c r="J66" s="115">
        <v>107</v>
      </c>
      <c r="K66" s="116">
        <v>1.9759926131117267</v>
      </c>
    </row>
    <row r="67" spans="1:11" ht="14.1" customHeight="1" x14ac:dyDescent="0.2">
      <c r="A67" s="306" t="s">
        <v>300</v>
      </c>
      <c r="B67" s="307" t="s">
        <v>301</v>
      </c>
      <c r="C67" s="308"/>
      <c r="D67" s="113">
        <v>2.1530316243915411</v>
      </c>
      <c r="E67" s="115">
        <v>3481</v>
      </c>
      <c r="F67" s="114">
        <v>3482</v>
      </c>
      <c r="G67" s="114">
        <v>3431</v>
      </c>
      <c r="H67" s="114">
        <v>3382</v>
      </c>
      <c r="I67" s="140">
        <v>3371</v>
      </c>
      <c r="J67" s="115">
        <v>110</v>
      </c>
      <c r="K67" s="116">
        <v>3.2631266686443192</v>
      </c>
    </row>
    <row r="68" spans="1:11" ht="14.1" customHeight="1" x14ac:dyDescent="0.2">
      <c r="A68" s="306" t="s">
        <v>302</v>
      </c>
      <c r="B68" s="307" t="s">
        <v>303</v>
      </c>
      <c r="C68" s="308"/>
      <c r="D68" s="113">
        <v>0.61665398722159337</v>
      </c>
      <c r="E68" s="115">
        <v>997</v>
      </c>
      <c r="F68" s="114">
        <v>1027</v>
      </c>
      <c r="G68" s="114">
        <v>1030</v>
      </c>
      <c r="H68" s="114">
        <v>1000</v>
      </c>
      <c r="I68" s="140">
        <v>1010</v>
      </c>
      <c r="J68" s="115">
        <v>-13</v>
      </c>
      <c r="K68" s="116">
        <v>-1.2871287128712872</v>
      </c>
    </row>
    <row r="69" spans="1:11" ht="14.1" customHeight="1" x14ac:dyDescent="0.2">
      <c r="A69" s="306">
        <v>83</v>
      </c>
      <c r="B69" s="307" t="s">
        <v>304</v>
      </c>
      <c r="C69" s="308"/>
      <c r="D69" s="113">
        <v>7.3639742947445246</v>
      </c>
      <c r="E69" s="115">
        <v>11906</v>
      </c>
      <c r="F69" s="114">
        <v>11858</v>
      </c>
      <c r="G69" s="114">
        <v>11773</v>
      </c>
      <c r="H69" s="114">
        <v>11399</v>
      </c>
      <c r="I69" s="140">
        <v>11399</v>
      </c>
      <c r="J69" s="115">
        <v>507</v>
      </c>
      <c r="K69" s="116">
        <v>4.4477585753136237</v>
      </c>
    </row>
    <row r="70" spans="1:11" ht="14.1" customHeight="1" x14ac:dyDescent="0.2">
      <c r="A70" s="306" t="s">
        <v>305</v>
      </c>
      <c r="B70" s="307" t="s">
        <v>306</v>
      </c>
      <c r="C70" s="308"/>
      <c r="D70" s="113">
        <v>6.3304448938946924</v>
      </c>
      <c r="E70" s="115">
        <v>10235</v>
      </c>
      <c r="F70" s="114">
        <v>10199</v>
      </c>
      <c r="G70" s="114">
        <v>10099</v>
      </c>
      <c r="H70" s="114">
        <v>9767</v>
      </c>
      <c r="I70" s="140">
        <v>9746</v>
      </c>
      <c r="J70" s="115">
        <v>489</v>
      </c>
      <c r="K70" s="116">
        <v>5.0174430535604353</v>
      </c>
    </row>
    <row r="71" spans="1:11" ht="14.1" customHeight="1" x14ac:dyDescent="0.2">
      <c r="A71" s="306"/>
      <c r="B71" s="307" t="s">
        <v>307</v>
      </c>
      <c r="C71" s="308"/>
      <c r="D71" s="113">
        <v>4.2200904260912058</v>
      </c>
      <c r="E71" s="115">
        <v>6823</v>
      </c>
      <c r="F71" s="114">
        <v>6793</v>
      </c>
      <c r="G71" s="114">
        <v>6769</v>
      </c>
      <c r="H71" s="114">
        <v>6531</v>
      </c>
      <c r="I71" s="140">
        <v>6522</v>
      </c>
      <c r="J71" s="115">
        <v>301</v>
      </c>
      <c r="K71" s="116">
        <v>4.6151487273842378</v>
      </c>
    </row>
    <row r="72" spans="1:11" ht="14.1" customHeight="1" x14ac:dyDescent="0.2">
      <c r="A72" s="306">
        <v>84</v>
      </c>
      <c r="B72" s="307" t="s">
        <v>308</v>
      </c>
      <c r="C72" s="308"/>
      <c r="D72" s="113">
        <v>1.4937004805818936</v>
      </c>
      <c r="E72" s="115">
        <v>2415</v>
      </c>
      <c r="F72" s="114">
        <v>2355</v>
      </c>
      <c r="G72" s="114">
        <v>2367</v>
      </c>
      <c r="H72" s="114">
        <v>2371</v>
      </c>
      <c r="I72" s="140">
        <v>2351</v>
      </c>
      <c r="J72" s="115">
        <v>64</v>
      </c>
      <c r="K72" s="116">
        <v>2.7222458528285838</v>
      </c>
    </row>
    <row r="73" spans="1:11" ht="14.1" customHeight="1" x14ac:dyDescent="0.2">
      <c r="A73" s="306" t="s">
        <v>309</v>
      </c>
      <c r="B73" s="307" t="s">
        <v>310</v>
      </c>
      <c r="C73" s="308"/>
      <c r="D73" s="113">
        <v>0.54243284532932534</v>
      </c>
      <c r="E73" s="115">
        <v>877</v>
      </c>
      <c r="F73" s="114">
        <v>823</v>
      </c>
      <c r="G73" s="114">
        <v>817</v>
      </c>
      <c r="H73" s="114">
        <v>807</v>
      </c>
      <c r="I73" s="140">
        <v>855</v>
      </c>
      <c r="J73" s="115">
        <v>22</v>
      </c>
      <c r="K73" s="116">
        <v>2.5730994152046782</v>
      </c>
    </row>
    <row r="74" spans="1:11" ht="14.1" customHeight="1" x14ac:dyDescent="0.2">
      <c r="A74" s="306" t="s">
        <v>311</v>
      </c>
      <c r="B74" s="307" t="s">
        <v>312</v>
      </c>
      <c r="C74" s="308"/>
      <c r="D74" s="113">
        <v>0.28451437725369405</v>
      </c>
      <c r="E74" s="115">
        <v>460</v>
      </c>
      <c r="F74" s="114">
        <v>464</v>
      </c>
      <c r="G74" s="114">
        <v>463</v>
      </c>
      <c r="H74" s="114">
        <v>469</v>
      </c>
      <c r="I74" s="140">
        <v>472</v>
      </c>
      <c r="J74" s="115">
        <v>-12</v>
      </c>
      <c r="K74" s="116">
        <v>-2.5423728813559321</v>
      </c>
    </row>
    <row r="75" spans="1:11" ht="14.1" customHeight="1" x14ac:dyDescent="0.2">
      <c r="A75" s="306" t="s">
        <v>313</v>
      </c>
      <c r="B75" s="307" t="s">
        <v>314</v>
      </c>
      <c r="C75" s="308"/>
      <c r="D75" s="113">
        <v>0.20720068778258152</v>
      </c>
      <c r="E75" s="115">
        <v>335</v>
      </c>
      <c r="F75" s="114">
        <v>331</v>
      </c>
      <c r="G75" s="114">
        <v>333</v>
      </c>
      <c r="H75" s="114">
        <v>329</v>
      </c>
      <c r="I75" s="140">
        <v>328</v>
      </c>
      <c r="J75" s="115">
        <v>7</v>
      </c>
      <c r="K75" s="116">
        <v>2.1341463414634148</v>
      </c>
    </row>
    <row r="76" spans="1:11" ht="14.1" customHeight="1" x14ac:dyDescent="0.2">
      <c r="A76" s="306">
        <v>91</v>
      </c>
      <c r="B76" s="307" t="s">
        <v>315</v>
      </c>
      <c r="C76" s="308"/>
      <c r="D76" s="113">
        <v>0.95930825895756411</v>
      </c>
      <c r="E76" s="115">
        <v>1551</v>
      </c>
      <c r="F76" s="114">
        <v>1510</v>
      </c>
      <c r="G76" s="114">
        <v>1510</v>
      </c>
      <c r="H76" s="114">
        <v>1445</v>
      </c>
      <c r="I76" s="140">
        <v>1426</v>
      </c>
      <c r="J76" s="115">
        <v>125</v>
      </c>
      <c r="K76" s="116">
        <v>8.7657784011220201</v>
      </c>
    </row>
    <row r="77" spans="1:11" ht="14.1" customHeight="1" x14ac:dyDescent="0.2">
      <c r="A77" s="306">
        <v>92</v>
      </c>
      <c r="B77" s="307" t="s">
        <v>316</v>
      </c>
      <c r="C77" s="308"/>
      <c r="D77" s="113">
        <v>1.1584683230351498</v>
      </c>
      <c r="E77" s="115">
        <v>1873</v>
      </c>
      <c r="F77" s="114">
        <v>1947</v>
      </c>
      <c r="G77" s="114">
        <v>1968</v>
      </c>
      <c r="H77" s="114">
        <v>1985</v>
      </c>
      <c r="I77" s="140">
        <v>2007</v>
      </c>
      <c r="J77" s="115">
        <v>-134</v>
      </c>
      <c r="K77" s="116">
        <v>-6.676631788739412</v>
      </c>
    </row>
    <row r="78" spans="1:11" ht="14.1" customHeight="1" x14ac:dyDescent="0.2">
      <c r="A78" s="306">
        <v>93</v>
      </c>
      <c r="B78" s="307" t="s">
        <v>317</v>
      </c>
      <c r="C78" s="308"/>
      <c r="D78" s="113">
        <v>0.18431583569913224</v>
      </c>
      <c r="E78" s="115">
        <v>298</v>
      </c>
      <c r="F78" s="114">
        <v>300</v>
      </c>
      <c r="G78" s="114">
        <v>307</v>
      </c>
      <c r="H78" s="114">
        <v>295</v>
      </c>
      <c r="I78" s="140">
        <v>297</v>
      </c>
      <c r="J78" s="115">
        <v>1</v>
      </c>
      <c r="K78" s="116">
        <v>0.33670033670033672</v>
      </c>
    </row>
    <row r="79" spans="1:11" ht="14.1" customHeight="1" x14ac:dyDescent="0.2">
      <c r="A79" s="306">
        <v>94</v>
      </c>
      <c r="B79" s="307" t="s">
        <v>318</v>
      </c>
      <c r="C79" s="308"/>
      <c r="D79" s="113">
        <v>0.26224803468601365</v>
      </c>
      <c r="E79" s="115">
        <v>424</v>
      </c>
      <c r="F79" s="114">
        <v>440</v>
      </c>
      <c r="G79" s="114">
        <v>461</v>
      </c>
      <c r="H79" s="114">
        <v>444</v>
      </c>
      <c r="I79" s="140">
        <v>430</v>
      </c>
      <c r="J79" s="115">
        <v>-6</v>
      </c>
      <c r="K79" s="116">
        <v>-1.3953488372093024</v>
      </c>
    </row>
    <row r="80" spans="1:11" ht="14.1" customHeight="1" x14ac:dyDescent="0.2">
      <c r="A80" s="306" t="s">
        <v>319</v>
      </c>
      <c r="B80" s="307" t="s">
        <v>320</v>
      </c>
      <c r="C80" s="308"/>
      <c r="D80" s="113">
        <v>4.9480761261512006E-3</v>
      </c>
      <c r="E80" s="115">
        <v>8</v>
      </c>
      <c r="F80" s="114">
        <v>8</v>
      </c>
      <c r="G80" s="114">
        <v>7</v>
      </c>
      <c r="H80" s="114">
        <v>9</v>
      </c>
      <c r="I80" s="140">
        <v>8</v>
      </c>
      <c r="J80" s="115">
        <v>0</v>
      </c>
      <c r="K80" s="116">
        <v>0</v>
      </c>
    </row>
    <row r="81" spans="1:11" ht="14.1" customHeight="1" x14ac:dyDescent="0.2">
      <c r="A81" s="310" t="s">
        <v>321</v>
      </c>
      <c r="B81" s="311" t="s">
        <v>224</v>
      </c>
      <c r="C81" s="312"/>
      <c r="D81" s="125">
        <v>0.29502903902176536</v>
      </c>
      <c r="E81" s="143">
        <v>477</v>
      </c>
      <c r="F81" s="144">
        <v>474</v>
      </c>
      <c r="G81" s="144">
        <v>495</v>
      </c>
      <c r="H81" s="144">
        <v>468</v>
      </c>
      <c r="I81" s="145">
        <v>479</v>
      </c>
      <c r="J81" s="143">
        <v>-2</v>
      </c>
      <c r="K81" s="146">
        <v>-0.41753653444676408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43917</v>
      </c>
      <c r="E12" s="114">
        <v>46416</v>
      </c>
      <c r="F12" s="114">
        <v>47341</v>
      </c>
      <c r="G12" s="114">
        <v>47227</v>
      </c>
      <c r="H12" s="140">
        <v>45345</v>
      </c>
      <c r="I12" s="115">
        <v>-1428</v>
      </c>
      <c r="J12" s="116">
        <v>-3.1491895468078068</v>
      </c>
      <c r="K12"/>
      <c r="L12"/>
      <c r="M12"/>
      <c r="N12"/>
      <c r="O12"/>
      <c r="P12"/>
    </row>
    <row r="13" spans="1:16" s="110" customFormat="1" ht="14.45" customHeight="1" x14ac:dyDescent="0.2">
      <c r="A13" s="120" t="s">
        <v>105</v>
      </c>
      <c r="B13" s="119" t="s">
        <v>106</v>
      </c>
      <c r="C13" s="113">
        <v>41.683175080265045</v>
      </c>
      <c r="D13" s="115">
        <v>18306</v>
      </c>
      <c r="E13" s="114">
        <v>19361</v>
      </c>
      <c r="F13" s="114">
        <v>19673</v>
      </c>
      <c r="G13" s="114">
        <v>19607</v>
      </c>
      <c r="H13" s="140">
        <v>18781</v>
      </c>
      <c r="I13" s="115">
        <v>-475</v>
      </c>
      <c r="J13" s="116">
        <v>-2.5291518023534425</v>
      </c>
      <c r="K13"/>
      <c r="L13"/>
      <c r="M13"/>
      <c r="N13"/>
      <c r="O13"/>
      <c r="P13"/>
    </row>
    <row r="14" spans="1:16" s="110" customFormat="1" ht="14.45" customHeight="1" x14ac:dyDescent="0.2">
      <c r="A14" s="120"/>
      <c r="B14" s="119" t="s">
        <v>107</v>
      </c>
      <c r="C14" s="113">
        <v>58.316824919734955</v>
      </c>
      <c r="D14" s="115">
        <v>25611</v>
      </c>
      <c r="E14" s="114">
        <v>27055</v>
      </c>
      <c r="F14" s="114">
        <v>27668</v>
      </c>
      <c r="G14" s="114">
        <v>27620</v>
      </c>
      <c r="H14" s="140">
        <v>26564</v>
      </c>
      <c r="I14" s="115">
        <v>-953</v>
      </c>
      <c r="J14" s="116">
        <v>-3.5875621141394367</v>
      </c>
      <c r="K14"/>
      <c r="L14"/>
      <c r="M14"/>
      <c r="N14"/>
      <c r="O14"/>
      <c r="P14"/>
    </row>
    <row r="15" spans="1:16" s="110" customFormat="1" ht="14.45" customHeight="1" x14ac:dyDescent="0.2">
      <c r="A15" s="118" t="s">
        <v>105</v>
      </c>
      <c r="B15" s="121" t="s">
        <v>108</v>
      </c>
      <c r="C15" s="113">
        <v>19.22945556390464</v>
      </c>
      <c r="D15" s="115">
        <v>8445</v>
      </c>
      <c r="E15" s="114">
        <v>9067</v>
      </c>
      <c r="F15" s="114">
        <v>9431</v>
      </c>
      <c r="G15" s="114">
        <v>9570</v>
      </c>
      <c r="H15" s="140">
        <v>8831</v>
      </c>
      <c r="I15" s="115">
        <v>-386</v>
      </c>
      <c r="J15" s="116">
        <v>-4.3709659155248559</v>
      </c>
      <c r="K15"/>
      <c r="L15"/>
      <c r="M15"/>
      <c r="N15"/>
      <c r="O15"/>
      <c r="P15"/>
    </row>
    <row r="16" spans="1:16" s="110" customFormat="1" ht="14.45" customHeight="1" x14ac:dyDescent="0.2">
      <c r="A16" s="118"/>
      <c r="B16" s="121" t="s">
        <v>109</v>
      </c>
      <c r="C16" s="113">
        <v>46.314638978072274</v>
      </c>
      <c r="D16" s="115">
        <v>20340</v>
      </c>
      <c r="E16" s="114">
        <v>21784</v>
      </c>
      <c r="F16" s="114">
        <v>22093</v>
      </c>
      <c r="G16" s="114">
        <v>22137</v>
      </c>
      <c r="H16" s="140">
        <v>21510</v>
      </c>
      <c r="I16" s="115">
        <v>-1170</v>
      </c>
      <c r="J16" s="116">
        <v>-5.4393305439330542</v>
      </c>
      <c r="K16"/>
      <c r="L16"/>
      <c r="M16"/>
      <c r="N16"/>
      <c r="O16"/>
      <c r="P16"/>
    </row>
    <row r="17" spans="1:16" s="110" customFormat="1" ht="14.45" customHeight="1" x14ac:dyDescent="0.2">
      <c r="A17" s="118"/>
      <c r="B17" s="121" t="s">
        <v>110</v>
      </c>
      <c r="C17" s="113">
        <v>18.685247170799464</v>
      </c>
      <c r="D17" s="115">
        <v>8206</v>
      </c>
      <c r="E17" s="114">
        <v>8427</v>
      </c>
      <c r="F17" s="114">
        <v>8574</v>
      </c>
      <c r="G17" s="114">
        <v>8447</v>
      </c>
      <c r="H17" s="140">
        <v>8168</v>
      </c>
      <c r="I17" s="115">
        <v>38</v>
      </c>
      <c r="J17" s="116">
        <v>0.46523016650342802</v>
      </c>
      <c r="K17"/>
      <c r="L17"/>
      <c r="M17"/>
      <c r="N17"/>
      <c r="O17"/>
      <c r="P17"/>
    </row>
    <row r="18" spans="1:16" s="110" customFormat="1" ht="14.45" customHeight="1" x14ac:dyDescent="0.2">
      <c r="A18" s="120"/>
      <c r="B18" s="121" t="s">
        <v>111</v>
      </c>
      <c r="C18" s="113">
        <v>15.770658287223627</v>
      </c>
      <c r="D18" s="115">
        <v>6926</v>
      </c>
      <c r="E18" s="114">
        <v>7138</v>
      </c>
      <c r="F18" s="114">
        <v>7243</v>
      </c>
      <c r="G18" s="114">
        <v>7073</v>
      </c>
      <c r="H18" s="140">
        <v>6836</v>
      </c>
      <c r="I18" s="115">
        <v>90</v>
      </c>
      <c r="J18" s="116">
        <v>1.3165593914569924</v>
      </c>
      <c r="K18"/>
      <c r="L18"/>
      <c r="M18"/>
      <c r="N18"/>
      <c r="O18"/>
      <c r="P18"/>
    </row>
    <row r="19" spans="1:16" s="110" customFormat="1" ht="14.45" customHeight="1" x14ac:dyDescent="0.2">
      <c r="A19" s="120"/>
      <c r="B19" s="121" t="s">
        <v>112</v>
      </c>
      <c r="C19" s="113">
        <v>1.464125509483799</v>
      </c>
      <c r="D19" s="115">
        <v>643</v>
      </c>
      <c r="E19" s="114">
        <v>619</v>
      </c>
      <c r="F19" s="114">
        <v>678</v>
      </c>
      <c r="G19" s="114">
        <v>586</v>
      </c>
      <c r="H19" s="140">
        <v>579</v>
      </c>
      <c r="I19" s="115">
        <v>64</v>
      </c>
      <c r="J19" s="116">
        <v>11.053540587219343</v>
      </c>
      <c r="K19"/>
      <c r="L19"/>
      <c r="M19"/>
      <c r="N19"/>
      <c r="O19"/>
      <c r="P19"/>
    </row>
    <row r="20" spans="1:16" s="110" customFormat="1" ht="14.45" customHeight="1" x14ac:dyDescent="0.2">
      <c r="A20" s="120" t="s">
        <v>113</v>
      </c>
      <c r="B20" s="119" t="s">
        <v>116</v>
      </c>
      <c r="C20" s="113">
        <v>94.553362023817655</v>
      </c>
      <c r="D20" s="115">
        <v>41525</v>
      </c>
      <c r="E20" s="114">
        <v>43776</v>
      </c>
      <c r="F20" s="114">
        <v>44679</v>
      </c>
      <c r="G20" s="114">
        <v>44560</v>
      </c>
      <c r="H20" s="140">
        <v>42853</v>
      </c>
      <c r="I20" s="115">
        <v>-1328</v>
      </c>
      <c r="J20" s="116">
        <v>-3.0989662334025621</v>
      </c>
      <c r="K20"/>
      <c r="L20"/>
      <c r="M20"/>
      <c r="N20"/>
      <c r="O20"/>
      <c r="P20"/>
    </row>
    <row r="21" spans="1:16" s="110" customFormat="1" ht="14.45" customHeight="1" x14ac:dyDescent="0.2">
      <c r="A21" s="123"/>
      <c r="B21" s="124" t="s">
        <v>117</v>
      </c>
      <c r="C21" s="125">
        <v>5.3464489833094246</v>
      </c>
      <c r="D21" s="143">
        <v>2348</v>
      </c>
      <c r="E21" s="144">
        <v>2592</v>
      </c>
      <c r="F21" s="144">
        <v>2613</v>
      </c>
      <c r="G21" s="144">
        <v>2614</v>
      </c>
      <c r="H21" s="145">
        <v>2443</v>
      </c>
      <c r="I21" s="143">
        <v>-95</v>
      </c>
      <c r="J21" s="146">
        <v>-3.8886614817846907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505373</v>
      </c>
      <c r="E23" s="114">
        <v>529374</v>
      </c>
      <c r="F23" s="114">
        <v>531823</v>
      </c>
      <c r="G23" s="114">
        <v>535052</v>
      </c>
      <c r="H23" s="140">
        <v>521459</v>
      </c>
      <c r="I23" s="115">
        <v>-16086</v>
      </c>
      <c r="J23" s="116">
        <v>-3.0848062839072679</v>
      </c>
      <c r="K23"/>
      <c r="L23"/>
      <c r="M23"/>
      <c r="N23"/>
      <c r="O23"/>
      <c r="P23"/>
    </row>
    <row r="24" spans="1:16" s="110" customFormat="1" ht="14.45" customHeight="1" x14ac:dyDescent="0.2">
      <c r="A24" s="120" t="s">
        <v>105</v>
      </c>
      <c r="B24" s="119" t="s">
        <v>106</v>
      </c>
      <c r="C24" s="113">
        <v>43.289016231575488</v>
      </c>
      <c r="D24" s="115">
        <v>218771</v>
      </c>
      <c r="E24" s="114">
        <v>228259</v>
      </c>
      <c r="F24" s="114">
        <v>229326</v>
      </c>
      <c r="G24" s="114">
        <v>229797</v>
      </c>
      <c r="H24" s="140">
        <v>223476</v>
      </c>
      <c r="I24" s="115">
        <v>-4705</v>
      </c>
      <c r="J24" s="116">
        <v>-2.1053714940306789</v>
      </c>
      <c r="K24"/>
      <c r="L24"/>
      <c r="M24"/>
      <c r="N24"/>
      <c r="O24"/>
      <c r="P24"/>
    </row>
    <row r="25" spans="1:16" s="110" customFormat="1" ht="14.45" customHeight="1" x14ac:dyDescent="0.2">
      <c r="A25" s="120"/>
      <c r="B25" s="119" t="s">
        <v>107</v>
      </c>
      <c r="C25" s="113">
        <v>56.710983768424512</v>
      </c>
      <c r="D25" s="115">
        <v>286602</v>
      </c>
      <c r="E25" s="114">
        <v>301115</v>
      </c>
      <c r="F25" s="114">
        <v>302497</v>
      </c>
      <c r="G25" s="114">
        <v>305255</v>
      </c>
      <c r="H25" s="140">
        <v>297983</v>
      </c>
      <c r="I25" s="115">
        <v>-11381</v>
      </c>
      <c r="J25" s="116">
        <v>-3.8193453988985948</v>
      </c>
      <c r="K25"/>
      <c r="L25"/>
      <c r="M25"/>
      <c r="N25"/>
      <c r="O25"/>
      <c r="P25"/>
    </row>
    <row r="26" spans="1:16" s="110" customFormat="1" ht="14.45" customHeight="1" x14ac:dyDescent="0.2">
      <c r="A26" s="118" t="s">
        <v>105</v>
      </c>
      <c r="B26" s="121" t="s">
        <v>108</v>
      </c>
      <c r="C26" s="113">
        <v>18.844497034863359</v>
      </c>
      <c r="D26" s="115">
        <v>95235</v>
      </c>
      <c r="E26" s="114">
        <v>101454</v>
      </c>
      <c r="F26" s="114">
        <v>102065</v>
      </c>
      <c r="G26" s="114">
        <v>106134</v>
      </c>
      <c r="H26" s="140">
        <v>98938</v>
      </c>
      <c r="I26" s="115">
        <v>-3703</v>
      </c>
      <c r="J26" s="116">
        <v>-3.7427479835856801</v>
      </c>
      <c r="K26"/>
      <c r="L26"/>
      <c r="M26"/>
      <c r="N26"/>
      <c r="O26"/>
      <c r="P26"/>
    </row>
    <row r="27" spans="1:16" s="110" customFormat="1" ht="14.45" customHeight="1" x14ac:dyDescent="0.2">
      <c r="A27" s="118"/>
      <c r="B27" s="121" t="s">
        <v>109</v>
      </c>
      <c r="C27" s="113">
        <v>47.417254186511748</v>
      </c>
      <c r="D27" s="115">
        <v>239634</v>
      </c>
      <c r="E27" s="114">
        <v>252913</v>
      </c>
      <c r="F27" s="114">
        <v>253649</v>
      </c>
      <c r="G27" s="114">
        <v>254666</v>
      </c>
      <c r="H27" s="140">
        <v>251793</v>
      </c>
      <c r="I27" s="115">
        <v>-12159</v>
      </c>
      <c r="J27" s="116">
        <v>-4.8289666511777529</v>
      </c>
      <c r="K27"/>
      <c r="L27"/>
      <c r="M27"/>
      <c r="N27"/>
      <c r="O27"/>
      <c r="P27"/>
    </row>
    <row r="28" spans="1:16" s="110" customFormat="1" ht="14.45" customHeight="1" x14ac:dyDescent="0.2">
      <c r="A28" s="118"/>
      <c r="B28" s="121" t="s">
        <v>110</v>
      </c>
      <c r="C28" s="113">
        <v>17.960001820437579</v>
      </c>
      <c r="D28" s="115">
        <v>90765</v>
      </c>
      <c r="E28" s="114">
        <v>93263</v>
      </c>
      <c r="F28" s="114">
        <v>93929</v>
      </c>
      <c r="G28" s="114">
        <v>93502</v>
      </c>
      <c r="H28" s="140">
        <v>92383</v>
      </c>
      <c r="I28" s="115">
        <v>-1618</v>
      </c>
      <c r="J28" s="116">
        <v>-1.7514044791790697</v>
      </c>
      <c r="K28"/>
      <c r="L28"/>
      <c r="M28"/>
      <c r="N28"/>
      <c r="O28"/>
      <c r="P28"/>
    </row>
    <row r="29" spans="1:16" s="110" customFormat="1" ht="14.45" customHeight="1" x14ac:dyDescent="0.2">
      <c r="A29" s="118"/>
      <c r="B29" s="121" t="s">
        <v>111</v>
      </c>
      <c r="C29" s="113">
        <v>15.777653337238039</v>
      </c>
      <c r="D29" s="115">
        <v>79736</v>
      </c>
      <c r="E29" s="114">
        <v>81742</v>
      </c>
      <c r="F29" s="114">
        <v>82179</v>
      </c>
      <c r="G29" s="114">
        <v>80750</v>
      </c>
      <c r="H29" s="140">
        <v>78344</v>
      </c>
      <c r="I29" s="115">
        <v>1392</v>
      </c>
      <c r="J29" s="116">
        <v>1.7767793321760441</v>
      </c>
      <c r="K29"/>
      <c r="L29"/>
      <c r="M29"/>
      <c r="N29"/>
      <c r="O29"/>
      <c r="P29"/>
    </row>
    <row r="30" spans="1:16" s="110" customFormat="1" ht="14.45" customHeight="1" x14ac:dyDescent="0.2">
      <c r="A30" s="120"/>
      <c r="B30" s="121" t="s">
        <v>112</v>
      </c>
      <c r="C30" s="113">
        <v>1.5469761938211974</v>
      </c>
      <c r="D30" s="115">
        <v>7818</v>
      </c>
      <c r="E30" s="114">
        <v>8058</v>
      </c>
      <c r="F30" s="114">
        <v>8265</v>
      </c>
      <c r="G30" s="114">
        <v>7174</v>
      </c>
      <c r="H30" s="140">
        <v>6849</v>
      </c>
      <c r="I30" s="115">
        <v>969</v>
      </c>
      <c r="J30" s="116">
        <v>14.148050810337276</v>
      </c>
      <c r="K30"/>
      <c r="L30"/>
      <c r="M30"/>
      <c r="N30"/>
      <c r="O30"/>
      <c r="P30"/>
    </row>
    <row r="31" spans="1:16" s="110" customFormat="1" ht="14.45" customHeight="1" x14ac:dyDescent="0.2">
      <c r="A31" s="120" t="s">
        <v>113</v>
      </c>
      <c r="B31" s="119" t="s">
        <v>116</v>
      </c>
      <c r="C31" s="113">
        <v>89.446606763717099</v>
      </c>
      <c r="D31" s="115">
        <v>452039</v>
      </c>
      <c r="E31" s="114">
        <v>473048</v>
      </c>
      <c r="F31" s="114">
        <v>475860</v>
      </c>
      <c r="G31" s="114">
        <v>478869</v>
      </c>
      <c r="H31" s="140">
        <v>467401</v>
      </c>
      <c r="I31" s="115">
        <v>-15362</v>
      </c>
      <c r="J31" s="116">
        <v>-3.2866853087605716</v>
      </c>
      <c r="K31"/>
      <c r="L31"/>
      <c r="M31"/>
      <c r="N31"/>
      <c r="O31"/>
      <c r="P31"/>
    </row>
    <row r="32" spans="1:16" s="110" customFormat="1" ht="14.45" customHeight="1" x14ac:dyDescent="0.2">
      <c r="A32" s="123"/>
      <c r="B32" s="124" t="s">
        <v>117</v>
      </c>
      <c r="C32" s="125">
        <v>10.305259679484262</v>
      </c>
      <c r="D32" s="143">
        <v>52080</v>
      </c>
      <c r="E32" s="144">
        <v>55016</v>
      </c>
      <c r="F32" s="144">
        <v>54689</v>
      </c>
      <c r="G32" s="144">
        <v>54821</v>
      </c>
      <c r="H32" s="145">
        <v>52717</v>
      </c>
      <c r="I32" s="143">
        <v>-637</v>
      </c>
      <c r="J32" s="146">
        <v>-1.2083388660204488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45703</v>
      </c>
      <c r="E56" s="114">
        <v>47928</v>
      </c>
      <c r="F56" s="114">
        <v>48736</v>
      </c>
      <c r="G56" s="114">
        <v>48719</v>
      </c>
      <c r="H56" s="140">
        <v>46990</v>
      </c>
      <c r="I56" s="115">
        <v>-1287</v>
      </c>
      <c r="J56" s="116">
        <v>-2.7388806128963608</v>
      </c>
      <c r="K56"/>
      <c r="L56"/>
      <c r="M56"/>
      <c r="N56"/>
      <c r="O56"/>
      <c r="P56"/>
    </row>
    <row r="57" spans="1:16" s="110" customFormat="1" ht="14.45" customHeight="1" x14ac:dyDescent="0.2">
      <c r="A57" s="120" t="s">
        <v>105</v>
      </c>
      <c r="B57" s="119" t="s">
        <v>106</v>
      </c>
      <c r="C57" s="113">
        <v>41.651532722140779</v>
      </c>
      <c r="D57" s="115">
        <v>19036</v>
      </c>
      <c r="E57" s="114">
        <v>19924</v>
      </c>
      <c r="F57" s="114">
        <v>20161</v>
      </c>
      <c r="G57" s="114">
        <v>20158</v>
      </c>
      <c r="H57" s="140">
        <v>19408</v>
      </c>
      <c r="I57" s="115">
        <v>-372</v>
      </c>
      <c r="J57" s="116">
        <v>-1.9167353668590272</v>
      </c>
    </row>
    <row r="58" spans="1:16" s="110" customFormat="1" ht="14.45" customHeight="1" x14ac:dyDescent="0.2">
      <c r="A58" s="120"/>
      <c r="B58" s="119" t="s">
        <v>107</v>
      </c>
      <c r="C58" s="113">
        <v>58.348467277859221</v>
      </c>
      <c r="D58" s="115">
        <v>26667</v>
      </c>
      <c r="E58" s="114">
        <v>28004</v>
      </c>
      <c r="F58" s="114">
        <v>28575</v>
      </c>
      <c r="G58" s="114">
        <v>28561</v>
      </c>
      <c r="H58" s="140">
        <v>27582</v>
      </c>
      <c r="I58" s="115">
        <v>-915</v>
      </c>
      <c r="J58" s="116">
        <v>-3.3173809005873394</v>
      </c>
    </row>
    <row r="59" spans="1:16" s="110" customFormat="1" ht="14.45" customHeight="1" x14ac:dyDescent="0.2">
      <c r="A59" s="118" t="s">
        <v>105</v>
      </c>
      <c r="B59" s="121" t="s">
        <v>108</v>
      </c>
      <c r="C59" s="113">
        <v>18.78651292037722</v>
      </c>
      <c r="D59" s="115">
        <v>8586</v>
      </c>
      <c r="E59" s="114">
        <v>9129</v>
      </c>
      <c r="F59" s="114">
        <v>9454</v>
      </c>
      <c r="G59" s="114">
        <v>9606</v>
      </c>
      <c r="H59" s="140">
        <v>8941</v>
      </c>
      <c r="I59" s="115">
        <v>-355</v>
      </c>
      <c r="J59" s="116">
        <v>-3.9704731014427916</v>
      </c>
    </row>
    <row r="60" spans="1:16" s="110" customFormat="1" ht="14.45" customHeight="1" x14ac:dyDescent="0.2">
      <c r="A60" s="118"/>
      <c r="B60" s="121" t="s">
        <v>109</v>
      </c>
      <c r="C60" s="113">
        <v>46.399579896286895</v>
      </c>
      <c r="D60" s="115">
        <v>21206</v>
      </c>
      <c r="E60" s="114">
        <v>22512</v>
      </c>
      <c r="F60" s="114">
        <v>22775</v>
      </c>
      <c r="G60" s="114">
        <v>22890</v>
      </c>
      <c r="H60" s="140">
        <v>22286</v>
      </c>
      <c r="I60" s="115">
        <v>-1080</v>
      </c>
      <c r="J60" s="116">
        <v>-4.8460917167728619</v>
      </c>
    </row>
    <row r="61" spans="1:16" s="110" customFormat="1" ht="14.45" customHeight="1" x14ac:dyDescent="0.2">
      <c r="A61" s="118"/>
      <c r="B61" s="121" t="s">
        <v>110</v>
      </c>
      <c r="C61" s="113">
        <v>18.906855129860183</v>
      </c>
      <c r="D61" s="115">
        <v>8641</v>
      </c>
      <c r="E61" s="114">
        <v>8849</v>
      </c>
      <c r="F61" s="114">
        <v>8976</v>
      </c>
      <c r="G61" s="114">
        <v>8870</v>
      </c>
      <c r="H61" s="140">
        <v>8617</v>
      </c>
      <c r="I61" s="115">
        <v>24</v>
      </c>
      <c r="J61" s="116">
        <v>0.27851920622026227</v>
      </c>
    </row>
    <row r="62" spans="1:16" s="110" customFormat="1" ht="14.45" customHeight="1" x14ac:dyDescent="0.2">
      <c r="A62" s="120"/>
      <c r="B62" s="121" t="s">
        <v>111</v>
      </c>
      <c r="C62" s="113">
        <v>15.907052053475702</v>
      </c>
      <c r="D62" s="115">
        <v>7270</v>
      </c>
      <c r="E62" s="114">
        <v>7438</v>
      </c>
      <c r="F62" s="114">
        <v>7531</v>
      </c>
      <c r="G62" s="114">
        <v>7353</v>
      </c>
      <c r="H62" s="140">
        <v>7146</v>
      </c>
      <c r="I62" s="115">
        <v>124</v>
      </c>
      <c r="J62" s="116">
        <v>1.7352364959417856</v>
      </c>
    </row>
    <row r="63" spans="1:16" s="110" customFormat="1" ht="14.45" customHeight="1" x14ac:dyDescent="0.2">
      <c r="A63" s="120"/>
      <c r="B63" s="121" t="s">
        <v>112</v>
      </c>
      <c r="C63" s="113">
        <v>1.5250640001750433</v>
      </c>
      <c r="D63" s="115">
        <v>697</v>
      </c>
      <c r="E63" s="114">
        <v>656</v>
      </c>
      <c r="F63" s="114">
        <v>711</v>
      </c>
      <c r="G63" s="114">
        <v>609</v>
      </c>
      <c r="H63" s="140">
        <v>623</v>
      </c>
      <c r="I63" s="115">
        <v>74</v>
      </c>
      <c r="J63" s="116">
        <v>11.878009630818619</v>
      </c>
    </row>
    <row r="64" spans="1:16" s="110" customFormat="1" ht="14.45" customHeight="1" x14ac:dyDescent="0.2">
      <c r="A64" s="120" t="s">
        <v>113</v>
      </c>
      <c r="B64" s="119" t="s">
        <v>116</v>
      </c>
      <c r="C64" s="113">
        <v>94.7311992648185</v>
      </c>
      <c r="D64" s="115">
        <v>43295</v>
      </c>
      <c r="E64" s="114">
        <v>45345</v>
      </c>
      <c r="F64" s="114">
        <v>46154</v>
      </c>
      <c r="G64" s="114">
        <v>46090</v>
      </c>
      <c r="H64" s="140">
        <v>44547</v>
      </c>
      <c r="I64" s="115">
        <v>-1252</v>
      </c>
      <c r="J64" s="116">
        <v>-2.81051473724381</v>
      </c>
    </row>
    <row r="65" spans="1:10" s="110" customFormat="1" ht="14.45" customHeight="1" x14ac:dyDescent="0.2">
      <c r="A65" s="123"/>
      <c r="B65" s="124" t="s">
        <v>117</v>
      </c>
      <c r="C65" s="125">
        <v>5.1681508872502899</v>
      </c>
      <c r="D65" s="143">
        <v>2362</v>
      </c>
      <c r="E65" s="144">
        <v>2536</v>
      </c>
      <c r="F65" s="144">
        <v>2534</v>
      </c>
      <c r="G65" s="144">
        <v>2575</v>
      </c>
      <c r="H65" s="145">
        <v>2389</v>
      </c>
      <c r="I65" s="143">
        <v>-27</v>
      </c>
      <c r="J65" s="146">
        <v>-1.1301799916282964</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43917</v>
      </c>
      <c r="G11" s="114">
        <v>46416</v>
      </c>
      <c r="H11" s="114">
        <v>47341</v>
      </c>
      <c r="I11" s="114">
        <v>47227</v>
      </c>
      <c r="J11" s="140">
        <v>45345</v>
      </c>
      <c r="K11" s="114">
        <v>-1428</v>
      </c>
      <c r="L11" s="116">
        <v>-3.1491895468078068</v>
      </c>
    </row>
    <row r="12" spans="1:17" s="110" customFormat="1" ht="24" customHeight="1" x14ac:dyDescent="0.2">
      <c r="A12" s="604" t="s">
        <v>185</v>
      </c>
      <c r="B12" s="605"/>
      <c r="C12" s="605"/>
      <c r="D12" s="606"/>
      <c r="E12" s="113">
        <v>41.683175080265045</v>
      </c>
      <c r="F12" s="115">
        <v>18306</v>
      </c>
      <c r="G12" s="114">
        <v>19361</v>
      </c>
      <c r="H12" s="114">
        <v>19673</v>
      </c>
      <c r="I12" s="114">
        <v>19607</v>
      </c>
      <c r="J12" s="140">
        <v>18781</v>
      </c>
      <c r="K12" s="114">
        <v>-475</v>
      </c>
      <c r="L12" s="116">
        <v>-2.5291518023534425</v>
      </c>
    </row>
    <row r="13" spans="1:17" s="110" customFormat="1" ht="15" customHeight="1" x14ac:dyDescent="0.2">
      <c r="A13" s="120"/>
      <c r="B13" s="612" t="s">
        <v>107</v>
      </c>
      <c r="C13" s="612"/>
      <c r="E13" s="113">
        <v>58.316824919734955</v>
      </c>
      <c r="F13" s="115">
        <v>25611</v>
      </c>
      <c r="G13" s="114">
        <v>27055</v>
      </c>
      <c r="H13" s="114">
        <v>27668</v>
      </c>
      <c r="I13" s="114">
        <v>27620</v>
      </c>
      <c r="J13" s="140">
        <v>26564</v>
      </c>
      <c r="K13" s="114">
        <v>-953</v>
      </c>
      <c r="L13" s="116">
        <v>-3.5875621141394367</v>
      </c>
    </row>
    <row r="14" spans="1:17" s="110" customFormat="1" ht="22.5" customHeight="1" x14ac:dyDescent="0.2">
      <c r="A14" s="604" t="s">
        <v>186</v>
      </c>
      <c r="B14" s="605"/>
      <c r="C14" s="605"/>
      <c r="D14" s="606"/>
      <c r="E14" s="113">
        <v>19.22945556390464</v>
      </c>
      <c r="F14" s="115">
        <v>8445</v>
      </c>
      <c r="G14" s="114">
        <v>9067</v>
      </c>
      <c r="H14" s="114">
        <v>9431</v>
      </c>
      <c r="I14" s="114">
        <v>9570</v>
      </c>
      <c r="J14" s="140">
        <v>8831</v>
      </c>
      <c r="K14" s="114">
        <v>-386</v>
      </c>
      <c r="L14" s="116">
        <v>-4.3709659155248559</v>
      </c>
    </row>
    <row r="15" spans="1:17" s="110" customFormat="1" ht="15" customHeight="1" x14ac:dyDescent="0.2">
      <c r="A15" s="120"/>
      <c r="B15" s="119"/>
      <c r="C15" s="258" t="s">
        <v>106</v>
      </c>
      <c r="E15" s="113">
        <v>45.43516873889876</v>
      </c>
      <c r="F15" s="115">
        <v>3837</v>
      </c>
      <c r="G15" s="114">
        <v>4119</v>
      </c>
      <c r="H15" s="114">
        <v>4215</v>
      </c>
      <c r="I15" s="114">
        <v>4289</v>
      </c>
      <c r="J15" s="140">
        <v>3952</v>
      </c>
      <c r="K15" s="114">
        <v>-115</v>
      </c>
      <c r="L15" s="116">
        <v>-2.9099190283400809</v>
      </c>
    </row>
    <row r="16" spans="1:17" s="110" customFormat="1" ht="15" customHeight="1" x14ac:dyDescent="0.2">
      <c r="A16" s="120"/>
      <c r="B16" s="119"/>
      <c r="C16" s="258" t="s">
        <v>107</v>
      </c>
      <c r="E16" s="113">
        <v>54.56483126110124</v>
      </c>
      <c r="F16" s="115">
        <v>4608</v>
      </c>
      <c r="G16" s="114">
        <v>4948</v>
      </c>
      <c r="H16" s="114">
        <v>5216</v>
      </c>
      <c r="I16" s="114">
        <v>5281</v>
      </c>
      <c r="J16" s="140">
        <v>4879</v>
      </c>
      <c r="K16" s="114">
        <v>-271</v>
      </c>
      <c r="L16" s="116">
        <v>-5.5544168887067018</v>
      </c>
    </row>
    <row r="17" spans="1:12" s="110" customFormat="1" ht="15" customHeight="1" x14ac:dyDescent="0.2">
      <c r="A17" s="120"/>
      <c r="B17" s="121" t="s">
        <v>109</v>
      </c>
      <c r="C17" s="258"/>
      <c r="E17" s="113">
        <v>46.314638978072274</v>
      </c>
      <c r="F17" s="115">
        <v>20340</v>
      </c>
      <c r="G17" s="114">
        <v>21784</v>
      </c>
      <c r="H17" s="114">
        <v>22093</v>
      </c>
      <c r="I17" s="114">
        <v>22137</v>
      </c>
      <c r="J17" s="140">
        <v>21510</v>
      </c>
      <c r="K17" s="114">
        <v>-1170</v>
      </c>
      <c r="L17" s="116">
        <v>-5.4393305439330542</v>
      </c>
    </row>
    <row r="18" spans="1:12" s="110" customFormat="1" ht="15" customHeight="1" x14ac:dyDescent="0.2">
      <c r="A18" s="120"/>
      <c r="B18" s="119"/>
      <c r="C18" s="258" t="s">
        <v>106</v>
      </c>
      <c r="E18" s="113">
        <v>37.227138643067846</v>
      </c>
      <c r="F18" s="115">
        <v>7572</v>
      </c>
      <c r="G18" s="114">
        <v>8143</v>
      </c>
      <c r="H18" s="114">
        <v>8212</v>
      </c>
      <c r="I18" s="114">
        <v>8159</v>
      </c>
      <c r="J18" s="140">
        <v>7910</v>
      </c>
      <c r="K18" s="114">
        <v>-338</v>
      </c>
      <c r="L18" s="116">
        <v>-4.2730720606826802</v>
      </c>
    </row>
    <row r="19" spans="1:12" s="110" customFormat="1" ht="15" customHeight="1" x14ac:dyDescent="0.2">
      <c r="A19" s="120"/>
      <c r="B19" s="119"/>
      <c r="C19" s="258" t="s">
        <v>107</v>
      </c>
      <c r="E19" s="113">
        <v>62.772861356932154</v>
      </c>
      <c r="F19" s="115">
        <v>12768</v>
      </c>
      <c r="G19" s="114">
        <v>13641</v>
      </c>
      <c r="H19" s="114">
        <v>13881</v>
      </c>
      <c r="I19" s="114">
        <v>13978</v>
      </c>
      <c r="J19" s="140">
        <v>13600</v>
      </c>
      <c r="K19" s="114">
        <v>-832</v>
      </c>
      <c r="L19" s="116">
        <v>-6.117647058823529</v>
      </c>
    </row>
    <row r="20" spans="1:12" s="110" customFormat="1" ht="15" customHeight="1" x14ac:dyDescent="0.2">
      <c r="A20" s="120"/>
      <c r="B20" s="121" t="s">
        <v>110</v>
      </c>
      <c r="C20" s="258"/>
      <c r="E20" s="113">
        <v>18.685247170799464</v>
      </c>
      <c r="F20" s="115">
        <v>8206</v>
      </c>
      <c r="G20" s="114">
        <v>8427</v>
      </c>
      <c r="H20" s="114">
        <v>8574</v>
      </c>
      <c r="I20" s="114">
        <v>8447</v>
      </c>
      <c r="J20" s="140">
        <v>8168</v>
      </c>
      <c r="K20" s="114">
        <v>38</v>
      </c>
      <c r="L20" s="116">
        <v>0.46523016650342802</v>
      </c>
    </row>
    <row r="21" spans="1:12" s="110" customFormat="1" ht="15" customHeight="1" x14ac:dyDescent="0.2">
      <c r="A21" s="120"/>
      <c r="B21" s="119"/>
      <c r="C21" s="258" t="s">
        <v>106</v>
      </c>
      <c r="E21" s="113">
        <v>36.412381184499147</v>
      </c>
      <c r="F21" s="115">
        <v>2988</v>
      </c>
      <c r="G21" s="114">
        <v>3104</v>
      </c>
      <c r="H21" s="114">
        <v>3194</v>
      </c>
      <c r="I21" s="114">
        <v>3177</v>
      </c>
      <c r="J21" s="140">
        <v>3086</v>
      </c>
      <c r="K21" s="114">
        <v>-98</v>
      </c>
      <c r="L21" s="116">
        <v>-3.1756318859364874</v>
      </c>
    </row>
    <row r="22" spans="1:12" s="110" customFormat="1" ht="15" customHeight="1" x14ac:dyDescent="0.2">
      <c r="A22" s="120"/>
      <c r="B22" s="119"/>
      <c r="C22" s="258" t="s">
        <v>107</v>
      </c>
      <c r="E22" s="113">
        <v>63.587618815500853</v>
      </c>
      <c r="F22" s="115">
        <v>5218</v>
      </c>
      <c r="G22" s="114">
        <v>5323</v>
      </c>
      <c r="H22" s="114">
        <v>5380</v>
      </c>
      <c r="I22" s="114">
        <v>5270</v>
      </c>
      <c r="J22" s="140">
        <v>5082</v>
      </c>
      <c r="K22" s="114">
        <v>136</v>
      </c>
      <c r="L22" s="116">
        <v>2.6761117670208581</v>
      </c>
    </row>
    <row r="23" spans="1:12" s="110" customFormat="1" ht="15" customHeight="1" x14ac:dyDescent="0.2">
      <c r="A23" s="120"/>
      <c r="B23" s="121" t="s">
        <v>111</v>
      </c>
      <c r="C23" s="258"/>
      <c r="E23" s="113">
        <v>15.770658287223627</v>
      </c>
      <c r="F23" s="115">
        <v>6926</v>
      </c>
      <c r="G23" s="114">
        <v>7138</v>
      </c>
      <c r="H23" s="114">
        <v>7243</v>
      </c>
      <c r="I23" s="114">
        <v>7073</v>
      </c>
      <c r="J23" s="140">
        <v>6836</v>
      </c>
      <c r="K23" s="114">
        <v>90</v>
      </c>
      <c r="L23" s="116">
        <v>1.3165593914569924</v>
      </c>
    </row>
    <row r="24" spans="1:12" s="110" customFormat="1" ht="15" customHeight="1" x14ac:dyDescent="0.2">
      <c r="A24" s="120"/>
      <c r="B24" s="119"/>
      <c r="C24" s="258" t="s">
        <v>106</v>
      </c>
      <c r="E24" s="113">
        <v>56.439503320820101</v>
      </c>
      <c r="F24" s="115">
        <v>3909</v>
      </c>
      <c r="G24" s="114">
        <v>3995</v>
      </c>
      <c r="H24" s="114">
        <v>4052</v>
      </c>
      <c r="I24" s="114">
        <v>3982</v>
      </c>
      <c r="J24" s="140">
        <v>3833</v>
      </c>
      <c r="K24" s="114">
        <v>76</v>
      </c>
      <c r="L24" s="116">
        <v>1.9827811114009914</v>
      </c>
    </row>
    <row r="25" spans="1:12" s="110" customFormat="1" ht="15" customHeight="1" x14ac:dyDescent="0.2">
      <c r="A25" s="120"/>
      <c r="B25" s="119"/>
      <c r="C25" s="258" t="s">
        <v>107</v>
      </c>
      <c r="E25" s="113">
        <v>43.560496679179899</v>
      </c>
      <c r="F25" s="115">
        <v>3017</v>
      </c>
      <c r="G25" s="114">
        <v>3143</v>
      </c>
      <c r="H25" s="114">
        <v>3191</v>
      </c>
      <c r="I25" s="114">
        <v>3091</v>
      </c>
      <c r="J25" s="140">
        <v>3003</v>
      </c>
      <c r="K25" s="114">
        <v>14</v>
      </c>
      <c r="L25" s="116">
        <v>0.46620046620046618</v>
      </c>
    </row>
    <row r="26" spans="1:12" s="110" customFormat="1" ht="15" customHeight="1" x14ac:dyDescent="0.2">
      <c r="A26" s="120"/>
      <c r="C26" s="121" t="s">
        <v>187</v>
      </c>
      <c r="D26" s="110" t="s">
        <v>188</v>
      </c>
      <c r="E26" s="113">
        <v>1.464125509483799</v>
      </c>
      <c r="F26" s="115">
        <v>643</v>
      </c>
      <c r="G26" s="114">
        <v>619</v>
      </c>
      <c r="H26" s="114">
        <v>678</v>
      </c>
      <c r="I26" s="114">
        <v>586</v>
      </c>
      <c r="J26" s="140">
        <v>579</v>
      </c>
      <c r="K26" s="114">
        <v>64</v>
      </c>
      <c r="L26" s="116">
        <v>11.053540587219343</v>
      </c>
    </row>
    <row r="27" spans="1:12" s="110" customFormat="1" ht="15" customHeight="1" x14ac:dyDescent="0.2">
      <c r="A27" s="120"/>
      <c r="B27" s="119"/>
      <c r="D27" s="259" t="s">
        <v>106</v>
      </c>
      <c r="E27" s="113">
        <v>53.810264385692065</v>
      </c>
      <c r="F27" s="115">
        <v>346</v>
      </c>
      <c r="G27" s="114">
        <v>319</v>
      </c>
      <c r="H27" s="114">
        <v>353</v>
      </c>
      <c r="I27" s="114">
        <v>297</v>
      </c>
      <c r="J27" s="140">
        <v>289</v>
      </c>
      <c r="K27" s="114">
        <v>57</v>
      </c>
      <c r="L27" s="116">
        <v>19.72318339100346</v>
      </c>
    </row>
    <row r="28" spans="1:12" s="110" customFormat="1" ht="15" customHeight="1" x14ac:dyDescent="0.2">
      <c r="A28" s="120"/>
      <c r="B28" s="119"/>
      <c r="D28" s="259" t="s">
        <v>107</v>
      </c>
      <c r="E28" s="113">
        <v>46.189735614307935</v>
      </c>
      <c r="F28" s="115">
        <v>297</v>
      </c>
      <c r="G28" s="114">
        <v>300</v>
      </c>
      <c r="H28" s="114">
        <v>325</v>
      </c>
      <c r="I28" s="114">
        <v>289</v>
      </c>
      <c r="J28" s="140">
        <v>290</v>
      </c>
      <c r="K28" s="114">
        <v>7</v>
      </c>
      <c r="L28" s="116">
        <v>2.4137931034482758</v>
      </c>
    </row>
    <row r="29" spans="1:12" s="110" customFormat="1" ht="24" customHeight="1" x14ac:dyDescent="0.2">
      <c r="A29" s="604" t="s">
        <v>189</v>
      </c>
      <c r="B29" s="605"/>
      <c r="C29" s="605"/>
      <c r="D29" s="606"/>
      <c r="E29" s="113">
        <v>94.553362023817655</v>
      </c>
      <c r="F29" s="115">
        <v>41525</v>
      </c>
      <c r="G29" s="114">
        <v>43776</v>
      </c>
      <c r="H29" s="114">
        <v>44679</v>
      </c>
      <c r="I29" s="114">
        <v>44560</v>
      </c>
      <c r="J29" s="140">
        <v>42853</v>
      </c>
      <c r="K29" s="114">
        <v>-1328</v>
      </c>
      <c r="L29" s="116">
        <v>-3.0989662334025621</v>
      </c>
    </row>
    <row r="30" spans="1:12" s="110" customFormat="1" ht="15" customHeight="1" x14ac:dyDescent="0.2">
      <c r="A30" s="120"/>
      <c r="B30" s="119"/>
      <c r="C30" s="258" t="s">
        <v>106</v>
      </c>
      <c r="E30" s="113">
        <v>41.223359422034918</v>
      </c>
      <c r="F30" s="115">
        <v>17118</v>
      </c>
      <c r="G30" s="114">
        <v>18036</v>
      </c>
      <c r="H30" s="114">
        <v>18338</v>
      </c>
      <c r="I30" s="114">
        <v>18241</v>
      </c>
      <c r="J30" s="140">
        <v>17505</v>
      </c>
      <c r="K30" s="114">
        <v>-387</v>
      </c>
      <c r="L30" s="116">
        <v>-2.2107969151670952</v>
      </c>
    </row>
    <row r="31" spans="1:12" s="110" customFormat="1" ht="15" customHeight="1" x14ac:dyDescent="0.2">
      <c r="A31" s="120"/>
      <c r="B31" s="119"/>
      <c r="C31" s="258" t="s">
        <v>107</v>
      </c>
      <c r="E31" s="113">
        <v>58.776640577965082</v>
      </c>
      <c r="F31" s="115">
        <v>24407</v>
      </c>
      <c r="G31" s="114">
        <v>25740</v>
      </c>
      <c r="H31" s="114">
        <v>26341</v>
      </c>
      <c r="I31" s="114">
        <v>26319</v>
      </c>
      <c r="J31" s="140">
        <v>25348</v>
      </c>
      <c r="K31" s="114">
        <v>-941</v>
      </c>
      <c r="L31" s="116">
        <v>-3.7123244437430962</v>
      </c>
    </row>
    <row r="32" spans="1:12" s="110" customFormat="1" ht="15" customHeight="1" x14ac:dyDescent="0.2">
      <c r="A32" s="120"/>
      <c r="B32" s="119" t="s">
        <v>117</v>
      </c>
      <c r="C32" s="258"/>
      <c r="E32" s="113">
        <v>5.3464489833094246</v>
      </c>
      <c r="F32" s="114">
        <v>2348</v>
      </c>
      <c r="G32" s="114">
        <v>2592</v>
      </c>
      <c r="H32" s="114">
        <v>2613</v>
      </c>
      <c r="I32" s="114">
        <v>2614</v>
      </c>
      <c r="J32" s="140">
        <v>2443</v>
      </c>
      <c r="K32" s="114">
        <v>-95</v>
      </c>
      <c r="L32" s="116">
        <v>-3.8886614817846907</v>
      </c>
    </row>
    <row r="33" spans="1:12" s="110" customFormat="1" ht="15" customHeight="1" x14ac:dyDescent="0.2">
      <c r="A33" s="120"/>
      <c r="B33" s="119"/>
      <c r="C33" s="258" t="s">
        <v>106</v>
      </c>
      <c r="E33" s="113">
        <v>49.872231686541738</v>
      </c>
      <c r="F33" s="114">
        <v>1171</v>
      </c>
      <c r="G33" s="114">
        <v>1301</v>
      </c>
      <c r="H33" s="114">
        <v>1312</v>
      </c>
      <c r="I33" s="114">
        <v>1347</v>
      </c>
      <c r="J33" s="140">
        <v>1260</v>
      </c>
      <c r="K33" s="114">
        <v>-89</v>
      </c>
      <c r="L33" s="116">
        <v>-7.0634920634920633</v>
      </c>
    </row>
    <row r="34" spans="1:12" s="110" customFormat="1" ht="15" customHeight="1" x14ac:dyDescent="0.2">
      <c r="A34" s="120"/>
      <c r="B34" s="119"/>
      <c r="C34" s="258" t="s">
        <v>107</v>
      </c>
      <c r="E34" s="113">
        <v>50.127768313458262</v>
      </c>
      <c r="F34" s="114">
        <v>1177</v>
      </c>
      <c r="G34" s="114">
        <v>1291</v>
      </c>
      <c r="H34" s="114">
        <v>1301</v>
      </c>
      <c r="I34" s="114">
        <v>1267</v>
      </c>
      <c r="J34" s="140">
        <v>1183</v>
      </c>
      <c r="K34" s="114">
        <v>-6</v>
      </c>
      <c r="L34" s="116">
        <v>-0.50718512256973791</v>
      </c>
    </row>
    <row r="35" spans="1:12" s="110" customFormat="1" ht="24" customHeight="1" x14ac:dyDescent="0.2">
      <c r="A35" s="604" t="s">
        <v>192</v>
      </c>
      <c r="B35" s="605"/>
      <c r="C35" s="605"/>
      <c r="D35" s="606"/>
      <c r="E35" s="113">
        <v>19.095111232552316</v>
      </c>
      <c r="F35" s="114">
        <v>8386</v>
      </c>
      <c r="G35" s="114">
        <v>8842</v>
      </c>
      <c r="H35" s="114">
        <v>9111</v>
      </c>
      <c r="I35" s="114">
        <v>9373</v>
      </c>
      <c r="J35" s="114">
        <v>8663</v>
      </c>
      <c r="K35" s="318">
        <v>-277</v>
      </c>
      <c r="L35" s="319">
        <v>-3.1975066374235253</v>
      </c>
    </row>
    <row r="36" spans="1:12" s="110" customFormat="1" ht="15" customHeight="1" x14ac:dyDescent="0.2">
      <c r="A36" s="120"/>
      <c r="B36" s="119"/>
      <c r="C36" s="258" t="s">
        <v>106</v>
      </c>
      <c r="E36" s="113">
        <v>42.356308132601953</v>
      </c>
      <c r="F36" s="114">
        <v>3552</v>
      </c>
      <c r="G36" s="114">
        <v>3737</v>
      </c>
      <c r="H36" s="114">
        <v>3816</v>
      </c>
      <c r="I36" s="114">
        <v>3958</v>
      </c>
      <c r="J36" s="114">
        <v>3636</v>
      </c>
      <c r="K36" s="318">
        <v>-84</v>
      </c>
      <c r="L36" s="116">
        <v>-2.3102310231023102</v>
      </c>
    </row>
    <row r="37" spans="1:12" s="110" customFormat="1" ht="15" customHeight="1" x14ac:dyDescent="0.2">
      <c r="A37" s="120"/>
      <c r="B37" s="119"/>
      <c r="C37" s="258" t="s">
        <v>107</v>
      </c>
      <c r="E37" s="113">
        <v>57.643691867398047</v>
      </c>
      <c r="F37" s="114">
        <v>4834</v>
      </c>
      <c r="G37" s="114">
        <v>5105</v>
      </c>
      <c r="H37" s="114">
        <v>5295</v>
      </c>
      <c r="I37" s="114">
        <v>5415</v>
      </c>
      <c r="J37" s="140">
        <v>5027</v>
      </c>
      <c r="K37" s="114">
        <v>-193</v>
      </c>
      <c r="L37" s="116">
        <v>-3.8392679530535112</v>
      </c>
    </row>
    <row r="38" spans="1:12" s="110" customFormat="1" ht="15" customHeight="1" x14ac:dyDescent="0.2">
      <c r="A38" s="120"/>
      <c r="B38" s="119" t="s">
        <v>329</v>
      </c>
      <c r="C38" s="258"/>
      <c r="E38" s="113">
        <v>56.481544732108297</v>
      </c>
      <c r="F38" s="114">
        <v>24805</v>
      </c>
      <c r="G38" s="114">
        <v>26012</v>
      </c>
      <c r="H38" s="114">
        <v>26403</v>
      </c>
      <c r="I38" s="114">
        <v>26079</v>
      </c>
      <c r="J38" s="140">
        <v>25292</v>
      </c>
      <c r="K38" s="114">
        <v>-487</v>
      </c>
      <c r="L38" s="116">
        <v>-1.9255100427012495</v>
      </c>
    </row>
    <row r="39" spans="1:12" s="110" customFormat="1" ht="15" customHeight="1" x14ac:dyDescent="0.2">
      <c r="A39" s="120"/>
      <c r="B39" s="119"/>
      <c r="C39" s="258" t="s">
        <v>106</v>
      </c>
      <c r="E39" s="113">
        <v>41.382785728683736</v>
      </c>
      <c r="F39" s="115">
        <v>10265</v>
      </c>
      <c r="G39" s="114">
        <v>10772</v>
      </c>
      <c r="H39" s="114">
        <v>10900</v>
      </c>
      <c r="I39" s="114">
        <v>10728</v>
      </c>
      <c r="J39" s="140">
        <v>10374</v>
      </c>
      <c r="K39" s="114">
        <v>-109</v>
      </c>
      <c r="L39" s="116">
        <v>-1.0507036822826297</v>
      </c>
    </row>
    <row r="40" spans="1:12" s="110" customFormat="1" ht="15" customHeight="1" x14ac:dyDescent="0.2">
      <c r="A40" s="120"/>
      <c r="B40" s="119"/>
      <c r="C40" s="258" t="s">
        <v>107</v>
      </c>
      <c r="E40" s="113">
        <v>58.617214271316264</v>
      </c>
      <c r="F40" s="115">
        <v>14540</v>
      </c>
      <c r="G40" s="114">
        <v>15240</v>
      </c>
      <c r="H40" s="114">
        <v>15503</v>
      </c>
      <c r="I40" s="114">
        <v>15351</v>
      </c>
      <c r="J40" s="140">
        <v>14918</v>
      </c>
      <c r="K40" s="114">
        <v>-378</v>
      </c>
      <c r="L40" s="116">
        <v>-2.5338517227510389</v>
      </c>
    </row>
    <row r="41" spans="1:12" s="110" customFormat="1" ht="15" customHeight="1" x14ac:dyDescent="0.2">
      <c r="A41" s="120"/>
      <c r="B41" s="320" t="s">
        <v>516</v>
      </c>
      <c r="C41" s="258"/>
      <c r="E41" s="113">
        <v>5.8678871507616641</v>
      </c>
      <c r="F41" s="115">
        <v>2577</v>
      </c>
      <c r="G41" s="114">
        <v>2665</v>
      </c>
      <c r="H41" s="114">
        <v>2656</v>
      </c>
      <c r="I41" s="114">
        <v>2645</v>
      </c>
      <c r="J41" s="140">
        <v>2487</v>
      </c>
      <c r="K41" s="114">
        <v>90</v>
      </c>
      <c r="L41" s="116">
        <v>3.6188178528347406</v>
      </c>
    </row>
    <row r="42" spans="1:12" s="110" customFormat="1" ht="15" customHeight="1" x14ac:dyDescent="0.2">
      <c r="A42" s="120"/>
      <c r="B42" s="119"/>
      <c r="C42" s="268" t="s">
        <v>106</v>
      </c>
      <c r="D42" s="182"/>
      <c r="E42" s="113">
        <v>40.706247574699262</v>
      </c>
      <c r="F42" s="115">
        <v>1049</v>
      </c>
      <c r="G42" s="114">
        <v>1069</v>
      </c>
      <c r="H42" s="114">
        <v>1079</v>
      </c>
      <c r="I42" s="114">
        <v>1099</v>
      </c>
      <c r="J42" s="140">
        <v>1036</v>
      </c>
      <c r="K42" s="114">
        <v>13</v>
      </c>
      <c r="L42" s="116">
        <v>1.2548262548262548</v>
      </c>
    </row>
    <row r="43" spans="1:12" s="110" customFormat="1" ht="15" customHeight="1" x14ac:dyDescent="0.2">
      <c r="A43" s="120"/>
      <c r="B43" s="119"/>
      <c r="C43" s="268" t="s">
        <v>107</v>
      </c>
      <c r="D43" s="182"/>
      <c r="E43" s="113">
        <v>59.293752425300738</v>
      </c>
      <c r="F43" s="115">
        <v>1528</v>
      </c>
      <c r="G43" s="114">
        <v>1596</v>
      </c>
      <c r="H43" s="114">
        <v>1577</v>
      </c>
      <c r="I43" s="114">
        <v>1546</v>
      </c>
      <c r="J43" s="140">
        <v>1451</v>
      </c>
      <c r="K43" s="114">
        <v>77</v>
      </c>
      <c r="L43" s="116">
        <v>5.3066850447966916</v>
      </c>
    </row>
    <row r="44" spans="1:12" s="110" customFormat="1" ht="15" customHeight="1" x14ac:dyDescent="0.2">
      <c r="A44" s="120"/>
      <c r="B44" s="119" t="s">
        <v>205</v>
      </c>
      <c r="C44" s="268"/>
      <c r="D44" s="182"/>
      <c r="E44" s="113">
        <v>18.555456884577726</v>
      </c>
      <c r="F44" s="115">
        <v>8149</v>
      </c>
      <c r="G44" s="114">
        <v>8897</v>
      </c>
      <c r="H44" s="114">
        <v>9171</v>
      </c>
      <c r="I44" s="114">
        <v>9130</v>
      </c>
      <c r="J44" s="140">
        <v>8903</v>
      </c>
      <c r="K44" s="114">
        <v>-754</v>
      </c>
      <c r="L44" s="116">
        <v>-8.4690553745928341</v>
      </c>
    </row>
    <row r="45" spans="1:12" s="110" customFormat="1" ht="15" customHeight="1" x14ac:dyDescent="0.2">
      <c r="A45" s="120"/>
      <c r="B45" s="119"/>
      <c r="C45" s="268" t="s">
        <v>106</v>
      </c>
      <c r="D45" s="182"/>
      <c r="E45" s="113">
        <v>42.213768560559579</v>
      </c>
      <c r="F45" s="115">
        <v>3440</v>
      </c>
      <c r="G45" s="114">
        <v>3783</v>
      </c>
      <c r="H45" s="114">
        <v>3878</v>
      </c>
      <c r="I45" s="114">
        <v>3822</v>
      </c>
      <c r="J45" s="140">
        <v>3735</v>
      </c>
      <c r="K45" s="114">
        <v>-295</v>
      </c>
      <c r="L45" s="116">
        <v>-7.8982597054886208</v>
      </c>
    </row>
    <row r="46" spans="1:12" s="110" customFormat="1" ht="15" customHeight="1" x14ac:dyDescent="0.2">
      <c r="A46" s="123"/>
      <c r="B46" s="124"/>
      <c r="C46" s="260" t="s">
        <v>107</v>
      </c>
      <c r="D46" s="261"/>
      <c r="E46" s="125">
        <v>57.786231439440421</v>
      </c>
      <c r="F46" s="143">
        <v>4709</v>
      </c>
      <c r="G46" s="144">
        <v>5114</v>
      </c>
      <c r="H46" s="144">
        <v>5293</v>
      </c>
      <c r="I46" s="144">
        <v>5308</v>
      </c>
      <c r="J46" s="145">
        <v>5168</v>
      </c>
      <c r="K46" s="144">
        <v>-459</v>
      </c>
      <c r="L46" s="146">
        <v>-8.8815789473684212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43917</v>
      </c>
      <c r="E11" s="114">
        <v>46416</v>
      </c>
      <c r="F11" s="114">
        <v>47341</v>
      </c>
      <c r="G11" s="114">
        <v>47227</v>
      </c>
      <c r="H11" s="140">
        <v>45345</v>
      </c>
      <c r="I11" s="115">
        <v>-1428</v>
      </c>
      <c r="J11" s="116">
        <v>-3.1491895468078068</v>
      </c>
    </row>
    <row r="12" spans="1:15" s="110" customFormat="1" ht="24.95" customHeight="1" x14ac:dyDescent="0.2">
      <c r="A12" s="193" t="s">
        <v>132</v>
      </c>
      <c r="B12" s="194" t="s">
        <v>133</v>
      </c>
      <c r="C12" s="113">
        <v>5.189334426304165</v>
      </c>
      <c r="D12" s="115">
        <v>2279</v>
      </c>
      <c r="E12" s="114">
        <v>2323</v>
      </c>
      <c r="F12" s="114">
        <v>2396</v>
      </c>
      <c r="G12" s="114">
        <v>2328</v>
      </c>
      <c r="H12" s="140">
        <v>2192</v>
      </c>
      <c r="I12" s="115">
        <v>87</v>
      </c>
      <c r="J12" s="116">
        <v>3.968978102189781</v>
      </c>
    </row>
    <row r="13" spans="1:15" s="110" customFormat="1" ht="24.95" customHeight="1" x14ac:dyDescent="0.2">
      <c r="A13" s="193" t="s">
        <v>134</v>
      </c>
      <c r="B13" s="199" t="s">
        <v>214</v>
      </c>
      <c r="C13" s="113">
        <v>1.0565384702962406</v>
      </c>
      <c r="D13" s="115">
        <v>464</v>
      </c>
      <c r="E13" s="114">
        <v>477</v>
      </c>
      <c r="F13" s="114">
        <v>466</v>
      </c>
      <c r="G13" s="114">
        <v>463</v>
      </c>
      <c r="H13" s="140">
        <v>461</v>
      </c>
      <c r="I13" s="115">
        <v>3</v>
      </c>
      <c r="J13" s="116">
        <v>0.65075921908893708</v>
      </c>
    </row>
    <row r="14" spans="1:15" s="287" customFormat="1" ht="24.95" customHeight="1" x14ac:dyDescent="0.2">
      <c r="A14" s="193" t="s">
        <v>215</v>
      </c>
      <c r="B14" s="199" t="s">
        <v>137</v>
      </c>
      <c r="C14" s="113">
        <v>4.0804244370061706</v>
      </c>
      <c r="D14" s="115">
        <v>1792</v>
      </c>
      <c r="E14" s="114">
        <v>1876</v>
      </c>
      <c r="F14" s="114">
        <v>1876</v>
      </c>
      <c r="G14" s="114">
        <v>1833</v>
      </c>
      <c r="H14" s="140">
        <v>1750</v>
      </c>
      <c r="I14" s="115">
        <v>42</v>
      </c>
      <c r="J14" s="116">
        <v>2.4</v>
      </c>
      <c r="K14" s="110"/>
      <c r="L14" s="110"/>
      <c r="M14" s="110"/>
      <c r="N14" s="110"/>
      <c r="O14" s="110"/>
    </row>
    <row r="15" spans="1:15" s="110" customFormat="1" ht="24.95" customHeight="1" x14ac:dyDescent="0.2">
      <c r="A15" s="193" t="s">
        <v>216</v>
      </c>
      <c r="B15" s="199" t="s">
        <v>217</v>
      </c>
      <c r="C15" s="113">
        <v>1.8102329394084296</v>
      </c>
      <c r="D15" s="115">
        <v>795</v>
      </c>
      <c r="E15" s="114">
        <v>829</v>
      </c>
      <c r="F15" s="114">
        <v>838</v>
      </c>
      <c r="G15" s="114">
        <v>791</v>
      </c>
      <c r="H15" s="140">
        <v>730</v>
      </c>
      <c r="I15" s="115">
        <v>65</v>
      </c>
      <c r="J15" s="116">
        <v>8.9041095890410951</v>
      </c>
    </row>
    <row r="16" spans="1:15" s="287" customFormat="1" ht="24.95" customHeight="1" x14ac:dyDescent="0.2">
      <c r="A16" s="193" t="s">
        <v>218</v>
      </c>
      <c r="B16" s="199" t="s">
        <v>141</v>
      </c>
      <c r="C16" s="113">
        <v>1.7669695106678507</v>
      </c>
      <c r="D16" s="115">
        <v>776</v>
      </c>
      <c r="E16" s="114">
        <v>814</v>
      </c>
      <c r="F16" s="114">
        <v>806</v>
      </c>
      <c r="G16" s="114">
        <v>812</v>
      </c>
      <c r="H16" s="140">
        <v>790</v>
      </c>
      <c r="I16" s="115">
        <v>-14</v>
      </c>
      <c r="J16" s="116">
        <v>-1.7721518987341771</v>
      </c>
      <c r="K16" s="110"/>
      <c r="L16" s="110"/>
      <c r="M16" s="110"/>
      <c r="N16" s="110"/>
      <c r="O16" s="110"/>
    </row>
    <row r="17" spans="1:15" s="110" customFormat="1" ht="24.95" customHeight="1" x14ac:dyDescent="0.2">
      <c r="A17" s="193" t="s">
        <v>142</v>
      </c>
      <c r="B17" s="199" t="s">
        <v>220</v>
      </c>
      <c r="C17" s="113">
        <v>0.50322198692989051</v>
      </c>
      <c r="D17" s="115">
        <v>221</v>
      </c>
      <c r="E17" s="114">
        <v>233</v>
      </c>
      <c r="F17" s="114">
        <v>232</v>
      </c>
      <c r="G17" s="114">
        <v>230</v>
      </c>
      <c r="H17" s="140">
        <v>230</v>
      </c>
      <c r="I17" s="115">
        <v>-9</v>
      </c>
      <c r="J17" s="116">
        <v>-3.9130434782608696</v>
      </c>
    </row>
    <row r="18" spans="1:15" s="287" customFormat="1" ht="24.95" customHeight="1" x14ac:dyDescent="0.2">
      <c r="A18" s="201" t="s">
        <v>144</v>
      </c>
      <c r="B18" s="202" t="s">
        <v>145</v>
      </c>
      <c r="C18" s="113">
        <v>3.9096477446091491</v>
      </c>
      <c r="D18" s="115">
        <v>1717</v>
      </c>
      <c r="E18" s="114">
        <v>1726</v>
      </c>
      <c r="F18" s="114">
        <v>1728</v>
      </c>
      <c r="G18" s="114">
        <v>1741</v>
      </c>
      <c r="H18" s="140">
        <v>1705</v>
      </c>
      <c r="I18" s="115">
        <v>12</v>
      </c>
      <c r="J18" s="116">
        <v>0.70381231671554256</v>
      </c>
      <c r="K18" s="110"/>
      <c r="L18" s="110"/>
      <c r="M18" s="110"/>
      <c r="N18" s="110"/>
      <c r="O18" s="110"/>
    </row>
    <row r="19" spans="1:15" s="110" customFormat="1" ht="24.95" customHeight="1" x14ac:dyDescent="0.2">
      <c r="A19" s="193" t="s">
        <v>146</v>
      </c>
      <c r="B19" s="199" t="s">
        <v>147</v>
      </c>
      <c r="C19" s="113">
        <v>19.696245189789831</v>
      </c>
      <c r="D19" s="115">
        <v>8650</v>
      </c>
      <c r="E19" s="114">
        <v>9057</v>
      </c>
      <c r="F19" s="114">
        <v>9096</v>
      </c>
      <c r="G19" s="114">
        <v>9136</v>
      </c>
      <c r="H19" s="140">
        <v>8946</v>
      </c>
      <c r="I19" s="115">
        <v>-296</v>
      </c>
      <c r="J19" s="116">
        <v>-3.3087413369103511</v>
      </c>
    </row>
    <row r="20" spans="1:15" s="287" customFormat="1" ht="24.95" customHeight="1" x14ac:dyDescent="0.2">
      <c r="A20" s="193" t="s">
        <v>148</v>
      </c>
      <c r="B20" s="199" t="s">
        <v>149</v>
      </c>
      <c r="C20" s="113">
        <v>6.3301227315162691</v>
      </c>
      <c r="D20" s="115">
        <v>2780</v>
      </c>
      <c r="E20" s="114">
        <v>2946</v>
      </c>
      <c r="F20" s="114">
        <v>3016</v>
      </c>
      <c r="G20" s="114">
        <v>3031</v>
      </c>
      <c r="H20" s="140">
        <v>2916</v>
      </c>
      <c r="I20" s="115">
        <v>-136</v>
      </c>
      <c r="J20" s="116">
        <v>-4.6639231824417013</v>
      </c>
      <c r="K20" s="110"/>
      <c r="L20" s="110"/>
      <c r="M20" s="110"/>
      <c r="N20" s="110"/>
      <c r="O20" s="110"/>
    </row>
    <row r="21" spans="1:15" s="110" customFormat="1" ht="24.95" customHeight="1" x14ac:dyDescent="0.2">
      <c r="A21" s="201" t="s">
        <v>150</v>
      </c>
      <c r="B21" s="202" t="s">
        <v>151</v>
      </c>
      <c r="C21" s="113">
        <v>15.809367670833618</v>
      </c>
      <c r="D21" s="115">
        <v>6943</v>
      </c>
      <c r="E21" s="114">
        <v>7948</v>
      </c>
      <c r="F21" s="114">
        <v>8433</v>
      </c>
      <c r="G21" s="114">
        <v>8570</v>
      </c>
      <c r="H21" s="140">
        <v>7690</v>
      </c>
      <c r="I21" s="115">
        <v>-747</v>
      </c>
      <c r="J21" s="116">
        <v>-9.7139141742522757</v>
      </c>
    </row>
    <row r="22" spans="1:15" s="110" customFormat="1" ht="24.95" customHeight="1" x14ac:dyDescent="0.2">
      <c r="A22" s="201" t="s">
        <v>152</v>
      </c>
      <c r="B22" s="199" t="s">
        <v>153</v>
      </c>
      <c r="C22" s="113">
        <v>2.2815766104242092</v>
      </c>
      <c r="D22" s="115">
        <v>1002</v>
      </c>
      <c r="E22" s="114">
        <v>1055</v>
      </c>
      <c r="F22" s="114">
        <v>1077</v>
      </c>
      <c r="G22" s="114">
        <v>1075</v>
      </c>
      <c r="H22" s="140">
        <v>1066</v>
      </c>
      <c r="I22" s="115">
        <v>-64</v>
      </c>
      <c r="J22" s="116">
        <v>-6.0037523452157595</v>
      </c>
    </row>
    <row r="23" spans="1:15" s="110" customFormat="1" ht="24.95" customHeight="1" x14ac:dyDescent="0.2">
      <c r="A23" s="193" t="s">
        <v>154</v>
      </c>
      <c r="B23" s="199" t="s">
        <v>155</v>
      </c>
      <c r="C23" s="113">
        <v>0.99961290616390008</v>
      </c>
      <c r="D23" s="115">
        <v>439</v>
      </c>
      <c r="E23" s="114">
        <v>424</v>
      </c>
      <c r="F23" s="114">
        <v>439</v>
      </c>
      <c r="G23" s="114">
        <v>443</v>
      </c>
      <c r="H23" s="140">
        <v>412</v>
      </c>
      <c r="I23" s="115">
        <v>27</v>
      </c>
      <c r="J23" s="116">
        <v>6.5533980582524274</v>
      </c>
    </row>
    <row r="24" spans="1:15" s="110" customFormat="1" ht="24.95" customHeight="1" x14ac:dyDescent="0.2">
      <c r="A24" s="193" t="s">
        <v>156</v>
      </c>
      <c r="B24" s="199" t="s">
        <v>221</v>
      </c>
      <c r="C24" s="113">
        <v>7.6371336839948087</v>
      </c>
      <c r="D24" s="115">
        <v>3354</v>
      </c>
      <c r="E24" s="114">
        <v>3441</v>
      </c>
      <c r="F24" s="114">
        <v>3515</v>
      </c>
      <c r="G24" s="114">
        <v>3495</v>
      </c>
      <c r="H24" s="140">
        <v>3425</v>
      </c>
      <c r="I24" s="115">
        <v>-71</v>
      </c>
      <c r="J24" s="116">
        <v>-2.0729927007299271</v>
      </c>
    </row>
    <row r="25" spans="1:15" s="110" customFormat="1" ht="24.95" customHeight="1" x14ac:dyDescent="0.2">
      <c r="A25" s="193" t="s">
        <v>222</v>
      </c>
      <c r="B25" s="204" t="s">
        <v>159</v>
      </c>
      <c r="C25" s="113">
        <v>6.5418858300885763</v>
      </c>
      <c r="D25" s="115">
        <v>2873</v>
      </c>
      <c r="E25" s="114">
        <v>3260</v>
      </c>
      <c r="F25" s="114">
        <v>3398</v>
      </c>
      <c r="G25" s="114">
        <v>3231</v>
      </c>
      <c r="H25" s="140">
        <v>3191</v>
      </c>
      <c r="I25" s="115">
        <v>-318</v>
      </c>
      <c r="J25" s="116">
        <v>-9.9655280476339705</v>
      </c>
    </row>
    <row r="26" spans="1:15" s="110" customFormat="1" ht="24.95" customHeight="1" x14ac:dyDescent="0.2">
      <c r="A26" s="201">
        <v>782.78300000000002</v>
      </c>
      <c r="B26" s="203" t="s">
        <v>160</v>
      </c>
      <c r="C26" s="113">
        <v>0.20720905344171961</v>
      </c>
      <c r="D26" s="115">
        <v>91</v>
      </c>
      <c r="E26" s="114">
        <v>95</v>
      </c>
      <c r="F26" s="114">
        <v>77</v>
      </c>
      <c r="G26" s="114">
        <v>77</v>
      </c>
      <c r="H26" s="140">
        <v>81</v>
      </c>
      <c r="I26" s="115">
        <v>10</v>
      </c>
      <c r="J26" s="116">
        <v>12.345679012345679</v>
      </c>
    </row>
    <row r="27" spans="1:15" s="110" customFormat="1" ht="24.95" customHeight="1" x14ac:dyDescent="0.2">
      <c r="A27" s="193" t="s">
        <v>161</v>
      </c>
      <c r="B27" s="199" t="s">
        <v>162</v>
      </c>
      <c r="C27" s="113">
        <v>2.477400551039461</v>
      </c>
      <c r="D27" s="115">
        <v>1088</v>
      </c>
      <c r="E27" s="114">
        <v>1083</v>
      </c>
      <c r="F27" s="114">
        <v>1145</v>
      </c>
      <c r="G27" s="114">
        <v>1146</v>
      </c>
      <c r="H27" s="140">
        <v>1064</v>
      </c>
      <c r="I27" s="115">
        <v>24</v>
      </c>
      <c r="J27" s="116">
        <v>2.255639097744361</v>
      </c>
    </row>
    <row r="28" spans="1:15" s="110" customFormat="1" ht="24.95" customHeight="1" x14ac:dyDescent="0.2">
      <c r="A28" s="193" t="s">
        <v>163</v>
      </c>
      <c r="B28" s="199" t="s">
        <v>164</v>
      </c>
      <c r="C28" s="113">
        <v>1.8944827743242936</v>
      </c>
      <c r="D28" s="115">
        <v>832</v>
      </c>
      <c r="E28" s="114">
        <v>884</v>
      </c>
      <c r="F28" s="114">
        <v>877</v>
      </c>
      <c r="G28" s="114">
        <v>891</v>
      </c>
      <c r="H28" s="140">
        <v>868</v>
      </c>
      <c r="I28" s="115">
        <v>-36</v>
      </c>
      <c r="J28" s="116">
        <v>-4.1474654377880187</v>
      </c>
    </row>
    <row r="29" spans="1:15" s="110" customFormat="1" ht="24.95" customHeight="1" x14ac:dyDescent="0.2">
      <c r="A29" s="193">
        <v>86</v>
      </c>
      <c r="B29" s="199" t="s">
        <v>165</v>
      </c>
      <c r="C29" s="113">
        <v>4.8546121092060019</v>
      </c>
      <c r="D29" s="115">
        <v>2132</v>
      </c>
      <c r="E29" s="114">
        <v>2157</v>
      </c>
      <c r="F29" s="114">
        <v>2151</v>
      </c>
      <c r="G29" s="114">
        <v>2144</v>
      </c>
      <c r="H29" s="140">
        <v>2148</v>
      </c>
      <c r="I29" s="115">
        <v>-16</v>
      </c>
      <c r="J29" s="116">
        <v>-0.74487895716945995</v>
      </c>
    </row>
    <row r="30" spans="1:15" s="110" customFormat="1" ht="24.95" customHeight="1" x14ac:dyDescent="0.2">
      <c r="A30" s="193">
        <v>87.88</v>
      </c>
      <c r="B30" s="204" t="s">
        <v>166</v>
      </c>
      <c r="C30" s="113">
        <v>5.4557460664435187</v>
      </c>
      <c r="D30" s="115">
        <v>2396</v>
      </c>
      <c r="E30" s="114">
        <v>2392</v>
      </c>
      <c r="F30" s="114">
        <v>2337</v>
      </c>
      <c r="G30" s="114">
        <v>2314</v>
      </c>
      <c r="H30" s="140">
        <v>2318</v>
      </c>
      <c r="I30" s="115">
        <v>78</v>
      </c>
      <c r="J30" s="116">
        <v>3.3649698015530629</v>
      </c>
    </row>
    <row r="31" spans="1:15" s="110" customFormat="1" ht="24.95" customHeight="1" x14ac:dyDescent="0.2">
      <c r="A31" s="193" t="s">
        <v>167</v>
      </c>
      <c r="B31" s="199" t="s">
        <v>168</v>
      </c>
      <c r="C31" s="113">
        <v>11.576382721952774</v>
      </c>
      <c r="D31" s="115">
        <v>5084</v>
      </c>
      <c r="E31" s="114">
        <v>5268</v>
      </c>
      <c r="F31" s="114">
        <v>5310</v>
      </c>
      <c r="G31" s="114">
        <v>5305</v>
      </c>
      <c r="H31" s="140">
        <v>5108</v>
      </c>
      <c r="I31" s="115">
        <v>-24</v>
      </c>
      <c r="J31" s="116">
        <v>-0.46985121378230227</v>
      </c>
    </row>
    <row r="32" spans="1:15" s="110" customFormat="1" ht="24.95" customHeight="1" x14ac:dyDescent="0.2">
      <c r="A32" s="193"/>
      <c r="B32" s="204" t="s">
        <v>169</v>
      </c>
      <c r="C32" s="113" t="s">
        <v>514</v>
      </c>
      <c r="D32" s="115" t="s">
        <v>514</v>
      </c>
      <c r="E32" s="114">
        <v>4</v>
      </c>
      <c r="F32" s="114">
        <v>4</v>
      </c>
      <c r="G32" s="114">
        <v>4</v>
      </c>
      <c r="H32" s="140">
        <v>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5.189334426304165</v>
      </c>
      <c r="D34" s="115">
        <v>2279</v>
      </c>
      <c r="E34" s="114">
        <v>2323</v>
      </c>
      <c r="F34" s="114">
        <v>2396</v>
      </c>
      <c r="G34" s="114">
        <v>2328</v>
      </c>
      <c r="H34" s="140">
        <v>2192</v>
      </c>
      <c r="I34" s="115">
        <v>87</v>
      </c>
      <c r="J34" s="116">
        <v>3.968978102189781</v>
      </c>
    </row>
    <row r="35" spans="1:10" s="110" customFormat="1" ht="24.95" customHeight="1" x14ac:dyDescent="0.2">
      <c r="A35" s="292" t="s">
        <v>171</v>
      </c>
      <c r="B35" s="293" t="s">
        <v>172</v>
      </c>
      <c r="C35" s="113">
        <v>9.0466106519115606</v>
      </c>
      <c r="D35" s="115">
        <v>3973</v>
      </c>
      <c r="E35" s="114">
        <v>4079</v>
      </c>
      <c r="F35" s="114">
        <v>4070</v>
      </c>
      <c r="G35" s="114">
        <v>4037</v>
      </c>
      <c r="H35" s="140">
        <v>3916</v>
      </c>
      <c r="I35" s="115">
        <v>57</v>
      </c>
      <c r="J35" s="116">
        <v>1.4555669050051072</v>
      </c>
    </row>
    <row r="36" spans="1:10" s="110" customFormat="1" ht="24.95" customHeight="1" x14ac:dyDescent="0.2">
      <c r="A36" s="294" t="s">
        <v>173</v>
      </c>
      <c r="B36" s="295" t="s">
        <v>174</v>
      </c>
      <c r="C36" s="125">
        <v>85.761777899218984</v>
      </c>
      <c r="D36" s="143">
        <v>37664</v>
      </c>
      <c r="E36" s="144">
        <v>40010</v>
      </c>
      <c r="F36" s="144">
        <v>40871</v>
      </c>
      <c r="G36" s="144">
        <v>40858</v>
      </c>
      <c r="H36" s="145">
        <v>39233</v>
      </c>
      <c r="I36" s="143">
        <v>-1569</v>
      </c>
      <c r="J36" s="146">
        <v>-3.9991843601050134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43917</v>
      </c>
      <c r="F11" s="264">
        <v>46416</v>
      </c>
      <c r="G11" s="264">
        <v>47341</v>
      </c>
      <c r="H11" s="264">
        <v>47227</v>
      </c>
      <c r="I11" s="265">
        <v>45345</v>
      </c>
      <c r="J11" s="263">
        <v>-1428</v>
      </c>
      <c r="K11" s="266">
        <v>-3.1491895468078068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43.010679235831226</v>
      </c>
      <c r="E13" s="115">
        <v>18889</v>
      </c>
      <c r="F13" s="114">
        <v>19901</v>
      </c>
      <c r="G13" s="114">
        <v>20528</v>
      </c>
      <c r="H13" s="114">
        <v>20527</v>
      </c>
      <c r="I13" s="140">
        <v>19437</v>
      </c>
      <c r="J13" s="115">
        <v>-548</v>
      </c>
      <c r="K13" s="116">
        <v>-2.8193651283634305</v>
      </c>
    </row>
    <row r="14" spans="1:15" ht="15.95" customHeight="1" x14ac:dyDescent="0.2">
      <c r="A14" s="306" t="s">
        <v>230</v>
      </c>
      <c r="B14" s="307"/>
      <c r="C14" s="308"/>
      <c r="D14" s="113">
        <v>44.56588564792677</v>
      </c>
      <c r="E14" s="115">
        <v>19572</v>
      </c>
      <c r="F14" s="114">
        <v>20918</v>
      </c>
      <c r="G14" s="114">
        <v>21191</v>
      </c>
      <c r="H14" s="114">
        <v>21112</v>
      </c>
      <c r="I14" s="140">
        <v>20446</v>
      </c>
      <c r="J14" s="115">
        <v>-874</v>
      </c>
      <c r="K14" s="116">
        <v>-4.2746747530079237</v>
      </c>
    </row>
    <row r="15" spans="1:15" ht="15.95" customHeight="1" x14ac:dyDescent="0.2">
      <c r="A15" s="306" t="s">
        <v>231</v>
      </c>
      <c r="B15" s="307"/>
      <c r="C15" s="308"/>
      <c r="D15" s="113">
        <v>5.1005305462577137</v>
      </c>
      <c r="E15" s="115">
        <v>2240</v>
      </c>
      <c r="F15" s="114">
        <v>2328</v>
      </c>
      <c r="G15" s="114">
        <v>2351</v>
      </c>
      <c r="H15" s="114">
        <v>2266</v>
      </c>
      <c r="I15" s="140">
        <v>2227</v>
      </c>
      <c r="J15" s="115">
        <v>13</v>
      </c>
      <c r="K15" s="116">
        <v>0.58374494836102375</v>
      </c>
    </row>
    <row r="16" spans="1:15" ht="15.95" customHeight="1" x14ac:dyDescent="0.2">
      <c r="A16" s="306" t="s">
        <v>232</v>
      </c>
      <c r="B16" s="307"/>
      <c r="C16" s="308"/>
      <c r="D16" s="113">
        <v>2.7529202814399891</v>
      </c>
      <c r="E16" s="115">
        <v>1209</v>
      </c>
      <c r="F16" s="114">
        <v>1187</v>
      </c>
      <c r="G16" s="114">
        <v>1177</v>
      </c>
      <c r="H16" s="114">
        <v>1176</v>
      </c>
      <c r="I16" s="140">
        <v>1177</v>
      </c>
      <c r="J16" s="115">
        <v>32</v>
      </c>
      <c r="K16" s="116">
        <v>2.7187765505522514</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4.5927545141972361</v>
      </c>
      <c r="E18" s="115">
        <v>2017</v>
      </c>
      <c r="F18" s="114">
        <v>2035</v>
      </c>
      <c r="G18" s="114">
        <v>2081</v>
      </c>
      <c r="H18" s="114">
        <v>2022</v>
      </c>
      <c r="I18" s="140">
        <v>1919</v>
      </c>
      <c r="J18" s="115">
        <v>98</v>
      </c>
      <c r="K18" s="116">
        <v>5.106826472120896</v>
      </c>
    </row>
    <row r="19" spans="1:11" ht="14.1" customHeight="1" x14ac:dyDescent="0.2">
      <c r="A19" s="306" t="s">
        <v>235</v>
      </c>
      <c r="B19" s="307" t="s">
        <v>236</v>
      </c>
      <c r="C19" s="308"/>
      <c r="D19" s="113">
        <v>3.8937085866520937</v>
      </c>
      <c r="E19" s="115">
        <v>1710</v>
      </c>
      <c r="F19" s="114">
        <v>1735</v>
      </c>
      <c r="G19" s="114">
        <v>1776</v>
      </c>
      <c r="H19" s="114">
        <v>1717</v>
      </c>
      <c r="I19" s="140">
        <v>1631</v>
      </c>
      <c r="J19" s="115">
        <v>79</v>
      </c>
      <c r="K19" s="116">
        <v>4.8436541998773759</v>
      </c>
    </row>
    <row r="20" spans="1:11" ht="14.1" customHeight="1" x14ac:dyDescent="0.2">
      <c r="A20" s="306">
        <v>12</v>
      </c>
      <c r="B20" s="307" t="s">
        <v>237</v>
      </c>
      <c r="C20" s="308"/>
      <c r="D20" s="113">
        <v>1.3684905617414669</v>
      </c>
      <c r="E20" s="115">
        <v>601</v>
      </c>
      <c r="F20" s="114">
        <v>609</v>
      </c>
      <c r="G20" s="114">
        <v>677</v>
      </c>
      <c r="H20" s="114">
        <v>704</v>
      </c>
      <c r="I20" s="140">
        <v>619</v>
      </c>
      <c r="J20" s="115">
        <v>-18</v>
      </c>
      <c r="K20" s="116">
        <v>-2.9079159935379644</v>
      </c>
    </row>
    <row r="21" spans="1:11" ht="14.1" customHeight="1" x14ac:dyDescent="0.2">
      <c r="A21" s="306">
        <v>21</v>
      </c>
      <c r="B21" s="307" t="s">
        <v>238</v>
      </c>
      <c r="C21" s="308"/>
      <c r="D21" s="113">
        <v>9.5634947742332124E-2</v>
      </c>
      <c r="E21" s="115">
        <v>42</v>
      </c>
      <c r="F21" s="114">
        <v>47</v>
      </c>
      <c r="G21" s="114">
        <v>36</v>
      </c>
      <c r="H21" s="114">
        <v>32</v>
      </c>
      <c r="I21" s="140">
        <v>36</v>
      </c>
      <c r="J21" s="115">
        <v>6</v>
      </c>
      <c r="K21" s="116">
        <v>16.666666666666668</v>
      </c>
    </row>
    <row r="22" spans="1:11" ht="14.1" customHeight="1" x14ac:dyDescent="0.2">
      <c r="A22" s="306">
        <v>22</v>
      </c>
      <c r="B22" s="307" t="s">
        <v>239</v>
      </c>
      <c r="C22" s="308"/>
      <c r="D22" s="113">
        <v>0.31422911401051984</v>
      </c>
      <c r="E22" s="115">
        <v>138</v>
      </c>
      <c r="F22" s="114">
        <v>133</v>
      </c>
      <c r="G22" s="114">
        <v>135</v>
      </c>
      <c r="H22" s="114">
        <v>144</v>
      </c>
      <c r="I22" s="140">
        <v>155</v>
      </c>
      <c r="J22" s="115">
        <v>-17</v>
      </c>
      <c r="K22" s="116">
        <v>-10.96774193548387</v>
      </c>
    </row>
    <row r="23" spans="1:11" ht="14.1" customHeight="1" x14ac:dyDescent="0.2">
      <c r="A23" s="306">
        <v>23</v>
      </c>
      <c r="B23" s="307" t="s">
        <v>240</v>
      </c>
      <c r="C23" s="308"/>
      <c r="D23" s="113">
        <v>0.28235079809640912</v>
      </c>
      <c r="E23" s="115">
        <v>124</v>
      </c>
      <c r="F23" s="114">
        <v>121</v>
      </c>
      <c r="G23" s="114">
        <v>119</v>
      </c>
      <c r="H23" s="114">
        <v>128</v>
      </c>
      <c r="I23" s="140">
        <v>120</v>
      </c>
      <c r="J23" s="115">
        <v>4</v>
      </c>
      <c r="K23" s="116">
        <v>3.3333333333333335</v>
      </c>
    </row>
    <row r="24" spans="1:11" ht="14.1" customHeight="1" x14ac:dyDescent="0.2">
      <c r="A24" s="306">
        <v>24</v>
      </c>
      <c r="B24" s="307" t="s">
        <v>241</v>
      </c>
      <c r="C24" s="308"/>
      <c r="D24" s="113">
        <v>0.47134367101577979</v>
      </c>
      <c r="E24" s="115">
        <v>207</v>
      </c>
      <c r="F24" s="114">
        <v>227</v>
      </c>
      <c r="G24" s="114">
        <v>218</v>
      </c>
      <c r="H24" s="114">
        <v>227</v>
      </c>
      <c r="I24" s="140">
        <v>218</v>
      </c>
      <c r="J24" s="115">
        <v>-11</v>
      </c>
      <c r="K24" s="116">
        <v>-5.0458715596330279</v>
      </c>
    </row>
    <row r="25" spans="1:11" ht="14.1" customHeight="1" x14ac:dyDescent="0.2">
      <c r="A25" s="306">
        <v>25</v>
      </c>
      <c r="B25" s="307" t="s">
        <v>242</v>
      </c>
      <c r="C25" s="308"/>
      <c r="D25" s="113">
        <v>1.0975248764715257</v>
      </c>
      <c r="E25" s="115">
        <v>482</v>
      </c>
      <c r="F25" s="114">
        <v>516</v>
      </c>
      <c r="G25" s="114">
        <v>501</v>
      </c>
      <c r="H25" s="114">
        <v>496</v>
      </c>
      <c r="I25" s="140">
        <v>481</v>
      </c>
      <c r="J25" s="115">
        <v>1</v>
      </c>
      <c r="K25" s="116">
        <v>0.20790020790020791</v>
      </c>
    </row>
    <row r="26" spans="1:11" ht="14.1" customHeight="1" x14ac:dyDescent="0.2">
      <c r="A26" s="306">
        <v>26</v>
      </c>
      <c r="B26" s="307" t="s">
        <v>243</v>
      </c>
      <c r="C26" s="308"/>
      <c r="D26" s="113">
        <v>0.67855272445749937</v>
      </c>
      <c r="E26" s="115">
        <v>298</v>
      </c>
      <c r="F26" s="114">
        <v>304</v>
      </c>
      <c r="G26" s="114">
        <v>283</v>
      </c>
      <c r="H26" s="114">
        <v>285</v>
      </c>
      <c r="I26" s="140">
        <v>280</v>
      </c>
      <c r="J26" s="115">
        <v>18</v>
      </c>
      <c r="K26" s="116">
        <v>6.4285714285714288</v>
      </c>
    </row>
    <row r="27" spans="1:11" ht="14.1" customHeight="1" x14ac:dyDescent="0.2">
      <c r="A27" s="306">
        <v>27</v>
      </c>
      <c r="B27" s="307" t="s">
        <v>244</v>
      </c>
      <c r="C27" s="308"/>
      <c r="D27" s="113">
        <v>0.29601293348817087</v>
      </c>
      <c r="E27" s="115">
        <v>130</v>
      </c>
      <c r="F27" s="114">
        <v>130</v>
      </c>
      <c r="G27" s="114">
        <v>132</v>
      </c>
      <c r="H27" s="114">
        <v>129</v>
      </c>
      <c r="I27" s="140">
        <v>125</v>
      </c>
      <c r="J27" s="115">
        <v>5</v>
      </c>
      <c r="K27" s="116">
        <v>4</v>
      </c>
    </row>
    <row r="28" spans="1:11" ht="14.1" customHeight="1" x14ac:dyDescent="0.2">
      <c r="A28" s="306">
        <v>28</v>
      </c>
      <c r="B28" s="307" t="s">
        <v>245</v>
      </c>
      <c r="C28" s="308"/>
      <c r="D28" s="113">
        <v>0.28918186579228999</v>
      </c>
      <c r="E28" s="115">
        <v>127</v>
      </c>
      <c r="F28" s="114">
        <v>137</v>
      </c>
      <c r="G28" s="114">
        <v>153</v>
      </c>
      <c r="H28" s="114">
        <v>167</v>
      </c>
      <c r="I28" s="140">
        <v>164</v>
      </c>
      <c r="J28" s="115">
        <v>-37</v>
      </c>
      <c r="K28" s="116">
        <v>-22.560975609756099</v>
      </c>
    </row>
    <row r="29" spans="1:11" ht="14.1" customHeight="1" x14ac:dyDescent="0.2">
      <c r="A29" s="306">
        <v>29</v>
      </c>
      <c r="B29" s="307" t="s">
        <v>246</v>
      </c>
      <c r="C29" s="308"/>
      <c r="D29" s="113">
        <v>3.3085137873716328</v>
      </c>
      <c r="E29" s="115">
        <v>1453</v>
      </c>
      <c r="F29" s="114">
        <v>1634</v>
      </c>
      <c r="G29" s="114">
        <v>1668</v>
      </c>
      <c r="H29" s="114">
        <v>1736</v>
      </c>
      <c r="I29" s="140">
        <v>1614</v>
      </c>
      <c r="J29" s="115">
        <v>-161</v>
      </c>
      <c r="K29" s="116">
        <v>-9.9752168525402727</v>
      </c>
    </row>
    <row r="30" spans="1:11" ht="14.1" customHeight="1" x14ac:dyDescent="0.2">
      <c r="A30" s="306" t="s">
        <v>247</v>
      </c>
      <c r="B30" s="307" t="s">
        <v>248</v>
      </c>
      <c r="C30" s="308"/>
      <c r="D30" s="113">
        <v>0.31195209144522623</v>
      </c>
      <c r="E30" s="115">
        <v>137</v>
      </c>
      <c r="F30" s="114">
        <v>159</v>
      </c>
      <c r="G30" s="114">
        <v>147</v>
      </c>
      <c r="H30" s="114">
        <v>152</v>
      </c>
      <c r="I30" s="140">
        <v>139</v>
      </c>
      <c r="J30" s="115">
        <v>-2</v>
      </c>
      <c r="K30" s="116">
        <v>-1.4388489208633093</v>
      </c>
    </row>
    <row r="31" spans="1:11" ht="14.1" customHeight="1" x14ac:dyDescent="0.2">
      <c r="A31" s="306" t="s">
        <v>249</v>
      </c>
      <c r="B31" s="307" t="s">
        <v>250</v>
      </c>
      <c r="C31" s="308"/>
      <c r="D31" s="113">
        <v>2.9783455154040577</v>
      </c>
      <c r="E31" s="115">
        <v>1308</v>
      </c>
      <c r="F31" s="114">
        <v>1468</v>
      </c>
      <c r="G31" s="114">
        <v>1516</v>
      </c>
      <c r="H31" s="114">
        <v>1579</v>
      </c>
      <c r="I31" s="140">
        <v>1471</v>
      </c>
      <c r="J31" s="115">
        <v>-163</v>
      </c>
      <c r="K31" s="116">
        <v>-11.080897348742353</v>
      </c>
    </row>
    <row r="32" spans="1:11" ht="14.1" customHeight="1" x14ac:dyDescent="0.2">
      <c r="A32" s="306">
        <v>31</v>
      </c>
      <c r="B32" s="307" t="s">
        <v>251</v>
      </c>
      <c r="C32" s="308"/>
      <c r="D32" s="113">
        <v>8.8803880046451261E-2</v>
      </c>
      <c r="E32" s="115">
        <v>39</v>
      </c>
      <c r="F32" s="114">
        <v>37</v>
      </c>
      <c r="G32" s="114">
        <v>40</v>
      </c>
      <c r="H32" s="114">
        <v>38</v>
      </c>
      <c r="I32" s="140">
        <v>38</v>
      </c>
      <c r="J32" s="115">
        <v>1</v>
      </c>
      <c r="K32" s="116">
        <v>2.6315789473684212</v>
      </c>
    </row>
    <row r="33" spans="1:11" ht="14.1" customHeight="1" x14ac:dyDescent="0.2">
      <c r="A33" s="306">
        <v>32</v>
      </c>
      <c r="B33" s="307" t="s">
        <v>252</v>
      </c>
      <c r="C33" s="308"/>
      <c r="D33" s="113">
        <v>0.97911970307625751</v>
      </c>
      <c r="E33" s="115">
        <v>430</v>
      </c>
      <c r="F33" s="114">
        <v>433</v>
      </c>
      <c r="G33" s="114">
        <v>429</v>
      </c>
      <c r="H33" s="114">
        <v>440</v>
      </c>
      <c r="I33" s="140">
        <v>436</v>
      </c>
      <c r="J33" s="115">
        <v>-6</v>
      </c>
      <c r="K33" s="116">
        <v>-1.3761467889908257</v>
      </c>
    </row>
    <row r="34" spans="1:11" ht="14.1" customHeight="1" x14ac:dyDescent="0.2">
      <c r="A34" s="306">
        <v>33</v>
      </c>
      <c r="B34" s="307" t="s">
        <v>253</v>
      </c>
      <c r="C34" s="308"/>
      <c r="D34" s="113">
        <v>0.45085046792813716</v>
      </c>
      <c r="E34" s="115">
        <v>198</v>
      </c>
      <c r="F34" s="114">
        <v>208</v>
      </c>
      <c r="G34" s="114">
        <v>221</v>
      </c>
      <c r="H34" s="114">
        <v>232</v>
      </c>
      <c r="I34" s="140">
        <v>200</v>
      </c>
      <c r="J34" s="115">
        <v>-2</v>
      </c>
      <c r="K34" s="116">
        <v>-1</v>
      </c>
    </row>
    <row r="35" spans="1:11" ht="14.1" customHeight="1" x14ac:dyDescent="0.2">
      <c r="A35" s="306">
        <v>34</v>
      </c>
      <c r="B35" s="307" t="s">
        <v>254</v>
      </c>
      <c r="C35" s="308"/>
      <c r="D35" s="113">
        <v>5.2439829678712115</v>
      </c>
      <c r="E35" s="115">
        <v>2303</v>
      </c>
      <c r="F35" s="114">
        <v>2339</v>
      </c>
      <c r="G35" s="114">
        <v>2377</v>
      </c>
      <c r="H35" s="114">
        <v>2383</v>
      </c>
      <c r="I35" s="140">
        <v>2310</v>
      </c>
      <c r="J35" s="115">
        <v>-7</v>
      </c>
      <c r="K35" s="116">
        <v>-0.30303030303030304</v>
      </c>
    </row>
    <row r="36" spans="1:11" ht="14.1" customHeight="1" x14ac:dyDescent="0.2">
      <c r="A36" s="306">
        <v>41</v>
      </c>
      <c r="B36" s="307" t="s">
        <v>255</v>
      </c>
      <c r="C36" s="308"/>
      <c r="D36" s="113">
        <v>6.1479609262927795E-2</v>
      </c>
      <c r="E36" s="115">
        <v>27</v>
      </c>
      <c r="F36" s="114">
        <v>25</v>
      </c>
      <c r="G36" s="114">
        <v>24</v>
      </c>
      <c r="H36" s="114">
        <v>23</v>
      </c>
      <c r="I36" s="140">
        <v>24</v>
      </c>
      <c r="J36" s="115">
        <v>3</v>
      </c>
      <c r="K36" s="116">
        <v>12.5</v>
      </c>
    </row>
    <row r="37" spans="1:11" ht="14.1" customHeight="1" x14ac:dyDescent="0.2">
      <c r="A37" s="306">
        <v>42</v>
      </c>
      <c r="B37" s="307" t="s">
        <v>256</v>
      </c>
      <c r="C37" s="308"/>
      <c r="D37" s="113">
        <v>3.1878315914110708E-2</v>
      </c>
      <c r="E37" s="115">
        <v>14</v>
      </c>
      <c r="F37" s="114">
        <v>12</v>
      </c>
      <c r="G37" s="114">
        <v>13</v>
      </c>
      <c r="H37" s="114">
        <v>15</v>
      </c>
      <c r="I37" s="140">
        <v>14</v>
      </c>
      <c r="J37" s="115">
        <v>0</v>
      </c>
      <c r="K37" s="116">
        <v>0</v>
      </c>
    </row>
    <row r="38" spans="1:11" ht="14.1" customHeight="1" x14ac:dyDescent="0.2">
      <c r="A38" s="306">
        <v>43</v>
      </c>
      <c r="B38" s="307" t="s">
        <v>257</v>
      </c>
      <c r="C38" s="308"/>
      <c r="D38" s="113">
        <v>0.43263428740578819</v>
      </c>
      <c r="E38" s="115">
        <v>190</v>
      </c>
      <c r="F38" s="114">
        <v>194</v>
      </c>
      <c r="G38" s="114">
        <v>182</v>
      </c>
      <c r="H38" s="114">
        <v>176</v>
      </c>
      <c r="I38" s="140">
        <v>172</v>
      </c>
      <c r="J38" s="115">
        <v>18</v>
      </c>
      <c r="K38" s="116">
        <v>10.465116279069768</v>
      </c>
    </row>
    <row r="39" spans="1:11" ht="14.1" customHeight="1" x14ac:dyDescent="0.2">
      <c r="A39" s="306">
        <v>51</v>
      </c>
      <c r="B39" s="307" t="s">
        <v>258</v>
      </c>
      <c r="C39" s="308"/>
      <c r="D39" s="113">
        <v>7.962747910831796</v>
      </c>
      <c r="E39" s="115">
        <v>3497</v>
      </c>
      <c r="F39" s="114">
        <v>3570</v>
      </c>
      <c r="G39" s="114">
        <v>3548</v>
      </c>
      <c r="H39" s="114">
        <v>3503</v>
      </c>
      <c r="I39" s="140">
        <v>3506</v>
      </c>
      <c r="J39" s="115">
        <v>-9</v>
      </c>
      <c r="K39" s="116">
        <v>-0.25670279520821448</v>
      </c>
    </row>
    <row r="40" spans="1:11" ht="14.1" customHeight="1" x14ac:dyDescent="0.2">
      <c r="A40" s="306" t="s">
        <v>259</v>
      </c>
      <c r="B40" s="307" t="s">
        <v>260</v>
      </c>
      <c r="C40" s="308"/>
      <c r="D40" s="113">
        <v>7.5369446911218887</v>
      </c>
      <c r="E40" s="115">
        <v>3310</v>
      </c>
      <c r="F40" s="114">
        <v>3381</v>
      </c>
      <c r="G40" s="114">
        <v>3339</v>
      </c>
      <c r="H40" s="114">
        <v>3320</v>
      </c>
      <c r="I40" s="140">
        <v>3346</v>
      </c>
      <c r="J40" s="115">
        <v>-36</v>
      </c>
      <c r="K40" s="116">
        <v>-1.0759115361625822</v>
      </c>
    </row>
    <row r="41" spans="1:11" ht="14.1" customHeight="1" x14ac:dyDescent="0.2">
      <c r="A41" s="306"/>
      <c r="B41" s="307" t="s">
        <v>261</v>
      </c>
      <c r="C41" s="308"/>
      <c r="D41" s="113">
        <v>2.5343261151718015</v>
      </c>
      <c r="E41" s="115">
        <v>1113</v>
      </c>
      <c r="F41" s="114">
        <v>1160</v>
      </c>
      <c r="G41" s="114">
        <v>1132</v>
      </c>
      <c r="H41" s="114">
        <v>1158</v>
      </c>
      <c r="I41" s="140">
        <v>1153</v>
      </c>
      <c r="J41" s="115">
        <v>-40</v>
      </c>
      <c r="K41" s="116">
        <v>-3.4692107545533393</v>
      </c>
    </row>
    <row r="42" spans="1:11" ht="14.1" customHeight="1" x14ac:dyDescent="0.2">
      <c r="A42" s="306">
        <v>52</v>
      </c>
      <c r="B42" s="307" t="s">
        <v>262</v>
      </c>
      <c r="C42" s="308"/>
      <c r="D42" s="113">
        <v>5.4147596602682331</v>
      </c>
      <c r="E42" s="115">
        <v>2378</v>
      </c>
      <c r="F42" s="114">
        <v>2560</v>
      </c>
      <c r="G42" s="114">
        <v>2583</v>
      </c>
      <c r="H42" s="114">
        <v>2542</v>
      </c>
      <c r="I42" s="140">
        <v>2517</v>
      </c>
      <c r="J42" s="115">
        <v>-139</v>
      </c>
      <c r="K42" s="116">
        <v>-5.5224473579658326</v>
      </c>
    </row>
    <row r="43" spans="1:11" ht="14.1" customHeight="1" x14ac:dyDescent="0.2">
      <c r="A43" s="306" t="s">
        <v>263</v>
      </c>
      <c r="B43" s="307" t="s">
        <v>264</v>
      </c>
      <c r="C43" s="308"/>
      <c r="D43" s="113">
        <v>4.8363959286836531</v>
      </c>
      <c r="E43" s="115">
        <v>2124</v>
      </c>
      <c r="F43" s="114">
        <v>2253</v>
      </c>
      <c r="G43" s="114">
        <v>2256</v>
      </c>
      <c r="H43" s="114">
        <v>2239</v>
      </c>
      <c r="I43" s="140">
        <v>2248</v>
      </c>
      <c r="J43" s="115">
        <v>-124</v>
      </c>
      <c r="K43" s="116">
        <v>-5.5160142348754446</v>
      </c>
    </row>
    <row r="44" spans="1:11" ht="14.1" customHeight="1" x14ac:dyDescent="0.2">
      <c r="A44" s="306">
        <v>53</v>
      </c>
      <c r="B44" s="307" t="s">
        <v>265</v>
      </c>
      <c r="C44" s="308"/>
      <c r="D44" s="113">
        <v>1.1248491472550493</v>
      </c>
      <c r="E44" s="115">
        <v>494</v>
      </c>
      <c r="F44" s="114">
        <v>561</v>
      </c>
      <c r="G44" s="114">
        <v>621</v>
      </c>
      <c r="H44" s="114">
        <v>594</v>
      </c>
      <c r="I44" s="140">
        <v>559</v>
      </c>
      <c r="J44" s="115">
        <v>-65</v>
      </c>
      <c r="K44" s="116">
        <v>-11.627906976744185</v>
      </c>
    </row>
    <row r="45" spans="1:11" ht="14.1" customHeight="1" x14ac:dyDescent="0.2">
      <c r="A45" s="306" t="s">
        <v>266</v>
      </c>
      <c r="B45" s="307" t="s">
        <v>267</v>
      </c>
      <c r="C45" s="308"/>
      <c r="D45" s="113">
        <v>1.072477628253296</v>
      </c>
      <c r="E45" s="115">
        <v>471</v>
      </c>
      <c r="F45" s="114">
        <v>536</v>
      </c>
      <c r="G45" s="114">
        <v>597</v>
      </c>
      <c r="H45" s="114">
        <v>571</v>
      </c>
      <c r="I45" s="140">
        <v>536</v>
      </c>
      <c r="J45" s="115">
        <v>-65</v>
      </c>
      <c r="K45" s="116">
        <v>-12.126865671641792</v>
      </c>
    </row>
    <row r="46" spans="1:11" ht="14.1" customHeight="1" x14ac:dyDescent="0.2">
      <c r="A46" s="306">
        <v>54</v>
      </c>
      <c r="B46" s="307" t="s">
        <v>268</v>
      </c>
      <c r="C46" s="308"/>
      <c r="D46" s="113">
        <v>12.159300498667942</v>
      </c>
      <c r="E46" s="115">
        <v>5340</v>
      </c>
      <c r="F46" s="114">
        <v>5645</v>
      </c>
      <c r="G46" s="114">
        <v>5912</v>
      </c>
      <c r="H46" s="114">
        <v>5814</v>
      </c>
      <c r="I46" s="140">
        <v>5600</v>
      </c>
      <c r="J46" s="115">
        <v>-260</v>
      </c>
      <c r="K46" s="116">
        <v>-4.6428571428571432</v>
      </c>
    </row>
    <row r="47" spans="1:11" ht="14.1" customHeight="1" x14ac:dyDescent="0.2">
      <c r="A47" s="306">
        <v>61</v>
      </c>
      <c r="B47" s="307" t="s">
        <v>269</v>
      </c>
      <c r="C47" s="308"/>
      <c r="D47" s="113">
        <v>0.60341097980280989</v>
      </c>
      <c r="E47" s="115">
        <v>265</v>
      </c>
      <c r="F47" s="114">
        <v>283</v>
      </c>
      <c r="G47" s="114">
        <v>293</v>
      </c>
      <c r="H47" s="114">
        <v>282</v>
      </c>
      <c r="I47" s="140">
        <v>259</v>
      </c>
      <c r="J47" s="115">
        <v>6</v>
      </c>
      <c r="K47" s="116">
        <v>2.3166023166023164</v>
      </c>
    </row>
    <row r="48" spans="1:11" ht="14.1" customHeight="1" x14ac:dyDescent="0.2">
      <c r="A48" s="306">
        <v>62</v>
      </c>
      <c r="B48" s="307" t="s">
        <v>270</v>
      </c>
      <c r="C48" s="308"/>
      <c r="D48" s="113">
        <v>13.261379420270055</v>
      </c>
      <c r="E48" s="115">
        <v>5824</v>
      </c>
      <c r="F48" s="114">
        <v>6187</v>
      </c>
      <c r="G48" s="114">
        <v>6402</v>
      </c>
      <c r="H48" s="114">
        <v>6521</v>
      </c>
      <c r="I48" s="140">
        <v>6119</v>
      </c>
      <c r="J48" s="115">
        <v>-295</v>
      </c>
      <c r="K48" s="116">
        <v>-4.8210491910442883</v>
      </c>
    </row>
    <row r="49" spans="1:11" ht="14.1" customHeight="1" x14ac:dyDescent="0.2">
      <c r="A49" s="306">
        <v>63</v>
      </c>
      <c r="B49" s="307" t="s">
        <v>271</v>
      </c>
      <c r="C49" s="308"/>
      <c r="D49" s="113">
        <v>10.904661065191156</v>
      </c>
      <c r="E49" s="115">
        <v>4789</v>
      </c>
      <c r="F49" s="114">
        <v>5725</v>
      </c>
      <c r="G49" s="114">
        <v>5976</v>
      </c>
      <c r="H49" s="114">
        <v>5891</v>
      </c>
      <c r="I49" s="140">
        <v>5409</v>
      </c>
      <c r="J49" s="115">
        <v>-620</v>
      </c>
      <c r="K49" s="116">
        <v>-11.462377518949898</v>
      </c>
    </row>
    <row r="50" spans="1:11" ht="14.1" customHeight="1" x14ac:dyDescent="0.2">
      <c r="A50" s="306" t="s">
        <v>272</v>
      </c>
      <c r="B50" s="307" t="s">
        <v>273</v>
      </c>
      <c r="C50" s="308"/>
      <c r="D50" s="113">
        <v>0.90853200355215524</v>
      </c>
      <c r="E50" s="115">
        <v>399</v>
      </c>
      <c r="F50" s="114">
        <v>426</v>
      </c>
      <c r="G50" s="114">
        <v>480</v>
      </c>
      <c r="H50" s="114">
        <v>457</v>
      </c>
      <c r="I50" s="140">
        <v>403</v>
      </c>
      <c r="J50" s="115">
        <v>-4</v>
      </c>
      <c r="K50" s="116">
        <v>-0.99255583126550873</v>
      </c>
    </row>
    <row r="51" spans="1:11" ht="14.1" customHeight="1" x14ac:dyDescent="0.2">
      <c r="A51" s="306" t="s">
        <v>274</v>
      </c>
      <c r="B51" s="307" t="s">
        <v>275</v>
      </c>
      <c r="C51" s="308"/>
      <c r="D51" s="113">
        <v>9.5657717967985061</v>
      </c>
      <c r="E51" s="115">
        <v>4201</v>
      </c>
      <c r="F51" s="114">
        <v>5088</v>
      </c>
      <c r="G51" s="114">
        <v>5270</v>
      </c>
      <c r="H51" s="114">
        <v>5211</v>
      </c>
      <c r="I51" s="140">
        <v>4818</v>
      </c>
      <c r="J51" s="115">
        <v>-617</v>
      </c>
      <c r="K51" s="116">
        <v>-12.806143628061436</v>
      </c>
    </row>
    <row r="52" spans="1:11" ht="14.1" customHeight="1" x14ac:dyDescent="0.2">
      <c r="A52" s="306">
        <v>71</v>
      </c>
      <c r="B52" s="307" t="s">
        <v>276</v>
      </c>
      <c r="C52" s="308"/>
      <c r="D52" s="113">
        <v>10.961586629323497</v>
      </c>
      <c r="E52" s="115">
        <v>4814</v>
      </c>
      <c r="F52" s="114">
        <v>4881</v>
      </c>
      <c r="G52" s="114">
        <v>4884</v>
      </c>
      <c r="H52" s="114">
        <v>4864</v>
      </c>
      <c r="I52" s="140">
        <v>4752</v>
      </c>
      <c r="J52" s="115">
        <v>62</v>
      </c>
      <c r="K52" s="116">
        <v>1.3047138047138047</v>
      </c>
    </row>
    <row r="53" spans="1:11" ht="14.1" customHeight="1" x14ac:dyDescent="0.2">
      <c r="A53" s="306" t="s">
        <v>277</v>
      </c>
      <c r="B53" s="307" t="s">
        <v>278</v>
      </c>
      <c r="C53" s="308"/>
      <c r="D53" s="113">
        <v>0.70587699524102288</v>
      </c>
      <c r="E53" s="115">
        <v>310</v>
      </c>
      <c r="F53" s="114">
        <v>305</v>
      </c>
      <c r="G53" s="114">
        <v>300</v>
      </c>
      <c r="H53" s="114">
        <v>310</v>
      </c>
      <c r="I53" s="140">
        <v>294</v>
      </c>
      <c r="J53" s="115">
        <v>16</v>
      </c>
      <c r="K53" s="116">
        <v>5.4421768707482991</v>
      </c>
    </row>
    <row r="54" spans="1:11" ht="14.1" customHeight="1" x14ac:dyDescent="0.2">
      <c r="A54" s="306" t="s">
        <v>279</v>
      </c>
      <c r="B54" s="307" t="s">
        <v>280</v>
      </c>
      <c r="C54" s="308"/>
      <c r="D54" s="113">
        <v>9.335792517703851</v>
      </c>
      <c r="E54" s="115">
        <v>4100</v>
      </c>
      <c r="F54" s="114">
        <v>4172</v>
      </c>
      <c r="G54" s="114">
        <v>4187</v>
      </c>
      <c r="H54" s="114">
        <v>4172</v>
      </c>
      <c r="I54" s="140">
        <v>4083</v>
      </c>
      <c r="J54" s="115">
        <v>17</v>
      </c>
      <c r="K54" s="116">
        <v>0.41636051922605927</v>
      </c>
    </row>
    <row r="55" spans="1:11" ht="14.1" customHeight="1" x14ac:dyDescent="0.2">
      <c r="A55" s="306">
        <v>72</v>
      </c>
      <c r="B55" s="307" t="s">
        <v>281</v>
      </c>
      <c r="C55" s="308"/>
      <c r="D55" s="113">
        <v>1.3935378099596967</v>
      </c>
      <c r="E55" s="115">
        <v>612</v>
      </c>
      <c r="F55" s="114">
        <v>614</v>
      </c>
      <c r="G55" s="114">
        <v>611</v>
      </c>
      <c r="H55" s="114">
        <v>621</v>
      </c>
      <c r="I55" s="140">
        <v>610</v>
      </c>
      <c r="J55" s="115">
        <v>2</v>
      </c>
      <c r="K55" s="116">
        <v>0.32786885245901637</v>
      </c>
    </row>
    <row r="56" spans="1:11" ht="14.1" customHeight="1" x14ac:dyDescent="0.2">
      <c r="A56" s="306" t="s">
        <v>282</v>
      </c>
      <c r="B56" s="307" t="s">
        <v>283</v>
      </c>
      <c r="C56" s="308"/>
      <c r="D56" s="113">
        <v>0.20037798574583873</v>
      </c>
      <c r="E56" s="115">
        <v>88</v>
      </c>
      <c r="F56" s="114">
        <v>88</v>
      </c>
      <c r="G56" s="114">
        <v>92</v>
      </c>
      <c r="H56" s="114">
        <v>94</v>
      </c>
      <c r="I56" s="140">
        <v>89</v>
      </c>
      <c r="J56" s="115">
        <v>-1</v>
      </c>
      <c r="K56" s="116">
        <v>-1.1235955056179776</v>
      </c>
    </row>
    <row r="57" spans="1:11" ht="14.1" customHeight="1" x14ac:dyDescent="0.2">
      <c r="A57" s="306" t="s">
        <v>284</v>
      </c>
      <c r="B57" s="307" t="s">
        <v>285</v>
      </c>
      <c r="C57" s="308"/>
      <c r="D57" s="113">
        <v>0.7673566045039506</v>
      </c>
      <c r="E57" s="115">
        <v>337</v>
      </c>
      <c r="F57" s="114">
        <v>342</v>
      </c>
      <c r="G57" s="114">
        <v>332</v>
      </c>
      <c r="H57" s="114">
        <v>336</v>
      </c>
      <c r="I57" s="140">
        <v>339</v>
      </c>
      <c r="J57" s="115">
        <v>-2</v>
      </c>
      <c r="K57" s="116">
        <v>-0.58997050147492625</v>
      </c>
    </row>
    <row r="58" spans="1:11" ht="14.1" customHeight="1" x14ac:dyDescent="0.2">
      <c r="A58" s="306">
        <v>73</v>
      </c>
      <c r="B58" s="307" t="s">
        <v>286</v>
      </c>
      <c r="C58" s="308"/>
      <c r="D58" s="113">
        <v>0.7127080629369037</v>
      </c>
      <c r="E58" s="115">
        <v>313</v>
      </c>
      <c r="F58" s="114">
        <v>315</v>
      </c>
      <c r="G58" s="114">
        <v>320</v>
      </c>
      <c r="H58" s="114">
        <v>319</v>
      </c>
      <c r="I58" s="140">
        <v>319</v>
      </c>
      <c r="J58" s="115">
        <v>-6</v>
      </c>
      <c r="K58" s="116">
        <v>-1.8808777429467085</v>
      </c>
    </row>
    <row r="59" spans="1:11" ht="14.1" customHeight="1" x14ac:dyDescent="0.2">
      <c r="A59" s="306" t="s">
        <v>287</v>
      </c>
      <c r="B59" s="307" t="s">
        <v>288</v>
      </c>
      <c r="C59" s="308"/>
      <c r="D59" s="113">
        <v>0.55103946080105659</v>
      </c>
      <c r="E59" s="115">
        <v>242</v>
      </c>
      <c r="F59" s="114">
        <v>238</v>
      </c>
      <c r="G59" s="114">
        <v>242</v>
      </c>
      <c r="H59" s="114">
        <v>240</v>
      </c>
      <c r="I59" s="140">
        <v>241</v>
      </c>
      <c r="J59" s="115">
        <v>1</v>
      </c>
      <c r="K59" s="116">
        <v>0.41493775933609961</v>
      </c>
    </row>
    <row r="60" spans="1:11" ht="14.1" customHeight="1" x14ac:dyDescent="0.2">
      <c r="A60" s="306">
        <v>81</v>
      </c>
      <c r="B60" s="307" t="s">
        <v>289</v>
      </c>
      <c r="C60" s="308"/>
      <c r="D60" s="113">
        <v>3.3813785094610287</v>
      </c>
      <c r="E60" s="115">
        <v>1485</v>
      </c>
      <c r="F60" s="114">
        <v>1478</v>
      </c>
      <c r="G60" s="114">
        <v>1474</v>
      </c>
      <c r="H60" s="114">
        <v>1463</v>
      </c>
      <c r="I60" s="140">
        <v>1465</v>
      </c>
      <c r="J60" s="115">
        <v>20</v>
      </c>
      <c r="K60" s="116">
        <v>1.3651877133105803</v>
      </c>
    </row>
    <row r="61" spans="1:11" ht="14.1" customHeight="1" x14ac:dyDescent="0.2">
      <c r="A61" s="306" t="s">
        <v>290</v>
      </c>
      <c r="B61" s="307" t="s">
        <v>291</v>
      </c>
      <c r="C61" s="308"/>
      <c r="D61" s="113">
        <v>0.91536307124803606</v>
      </c>
      <c r="E61" s="115">
        <v>402</v>
      </c>
      <c r="F61" s="114">
        <v>408</v>
      </c>
      <c r="G61" s="114">
        <v>401</v>
      </c>
      <c r="H61" s="114">
        <v>410</v>
      </c>
      <c r="I61" s="140">
        <v>414</v>
      </c>
      <c r="J61" s="115">
        <v>-12</v>
      </c>
      <c r="K61" s="116">
        <v>-2.8985507246376812</v>
      </c>
    </row>
    <row r="62" spans="1:11" ht="14.1" customHeight="1" x14ac:dyDescent="0.2">
      <c r="A62" s="306" t="s">
        <v>292</v>
      </c>
      <c r="B62" s="307" t="s">
        <v>293</v>
      </c>
      <c r="C62" s="308"/>
      <c r="D62" s="113">
        <v>1.5552064120955438</v>
      </c>
      <c r="E62" s="115">
        <v>683</v>
      </c>
      <c r="F62" s="114">
        <v>669</v>
      </c>
      <c r="G62" s="114">
        <v>677</v>
      </c>
      <c r="H62" s="114">
        <v>652</v>
      </c>
      <c r="I62" s="140">
        <v>650</v>
      </c>
      <c r="J62" s="115">
        <v>33</v>
      </c>
      <c r="K62" s="116">
        <v>5.0769230769230766</v>
      </c>
    </row>
    <row r="63" spans="1:11" ht="14.1" customHeight="1" x14ac:dyDescent="0.2">
      <c r="A63" s="306"/>
      <c r="B63" s="307" t="s">
        <v>294</v>
      </c>
      <c r="C63" s="308"/>
      <c r="D63" s="113">
        <v>1.3662135391761732</v>
      </c>
      <c r="E63" s="115">
        <v>600</v>
      </c>
      <c r="F63" s="114">
        <v>591</v>
      </c>
      <c r="G63" s="114">
        <v>603</v>
      </c>
      <c r="H63" s="114">
        <v>585</v>
      </c>
      <c r="I63" s="140">
        <v>578</v>
      </c>
      <c r="J63" s="115">
        <v>22</v>
      </c>
      <c r="K63" s="116">
        <v>3.8062283737024223</v>
      </c>
    </row>
    <row r="64" spans="1:11" ht="14.1" customHeight="1" x14ac:dyDescent="0.2">
      <c r="A64" s="306" t="s">
        <v>295</v>
      </c>
      <c r="B64" s="307" t="s">
        <v>296</v>
      </c>
      <c r="C64" s="308"/>
      <c r="D64" s="113">
        <v>9.3357925177038503E-2</v>
      </c>
      <c r="E64" s="115">
        <v>41</v>
      </c>
      <c r="F64" s="114">
        <v>39</v>
      </c>
      <c r="G64" s="114">
        <v>37</v>
      </c>
      <c r="H64" s="114">
        <v>36</v>
      </c>
      <c r="I64" s="140">
        <v>38</v>
      </c>
      <c r="J64" s="115">
        <v>3</v>
      </c>
      <c r="K64" s="116">
        <v>7.8947368421052628</v>
      </c>
    </row>
    <row r="65" spans="1:11" ht="14.1" customHeight="1" x14ac:dyDescent="0.2">
      <c r="A65" s="306" t="s">
        <v>297</v>
      </c>
      <c r="B65" s="307" t="s">
        <v>298</v>
      </c>
      <c r="C65" s="308"/>
      <c r="D65" s="113">
        <v>0.51688412232165226</v>
      </c>
      <c r="E65" s="115">
        <v>227</v>
      </c>
      <c r="F65" s="114">
        <v>236</v>
      </c>
      <c r="G65" s="114">
        <v>241</v>
      </c>
      <c r="H65" s="114">
        <v>238</v>
      </c>
      <c r="I65" s="140">
        <v>236</v>
      </c>
      <c r="J65" s="115">
        <v>-9</v>
      </c>
      <c r="K65" s="116">
        <v>-3.8135593220338984</v>
      </c>
    </row>
    <row r="66" spans="1:11" ht="14.1" customHeight="1" x14ac:dyDescent="0.2">
      <c r="A66" s="306">
        <v>82</v>
      </c>
      <c r="B66" s="307" t="s">
        <v>299</v>
      </c>
      <c r="C66" s="308"/>
      <c r="D66" s="113">
        <v>1.8079559168431358</v>
      </c>
      <c r="E66" s="115">
        <v>794</v>
      </c>
      <c r="F66" s="114">
        <v>829</v>
      </c>
      <c r="G66" s="114">
        <v>814</v>
      </c>
      <c r="H66" s="114">
        <v>800</v>
      </c>
      <c r="I66" s="140">
        <v>788</v>
      </c>
      <c r="J66" s="115">
        <v>6</v>
      </c>
      <c r="K66" s="116">
        <v>0.76142131979695427</v>
      </c>
    </row>
    <row r="67" spans="1:11" ht="14.1" customHeight="1" x14ac:dyDescent="0.2">
      <c r="A67" s="306" t="s">
        <v>300</v>
      </c>
      <c r="B67" s="307" t="s">
        <v>301</v>
      </c>
      <c r="C67" s="308"/>
      <c r="D67" s="113">
        <v>0.87893071020333813</v>
      </c>
      <c r="E67" s="115">
        <v>386</v>
      </c>
      <c r="F67" s="114">
        <v>393</v>
      </c>
      <c r="G67" s="114">
        <v>382</v>
      </c>
      <c r="H67" s="114">
        <v>362</v>
      </c>
      <c r="I67" s="140">
        <v>373</v>
      </c>
      <c r="J67" s="115">
        <v>13</v>
      </c>
      <c r="K67" s="116">
        <v>3.4852546916890081</v>
      </c>
    </row>
    <row r="68" spans="1:11" ht="14.1" customHeight="1" x14ac:dyDescent="0.2">
      <c r="A68" s="306" t="s">
        <v>302</v>
      </c>
      <c r="B68" s="307" t="s">
        <v>303</v>
      </c>
      <c r="C68" s="308"/>
      <c r="D68" s="113">
        <v>0.50549900949518412</v>
      </c>
      <c r="E68" s="115">
        <v>222</v>
      </c>
      <c r="F68" s="114">
        <v>249</v>
      </c>
      <c r="G68" s="114">
        <v>242</v>
      </c>
      <c r="H68" s="114">
        <v>259</v>
      </c>
      <c r="I68" s="140">
        <v>244</v>
      </c>
      <c r="J68" s="115">
        <v>-22</v>
      </c>
      <c r="K68" s="116">
        <v>-9.0163934426229506</v>
      </c>
    </row>
    <row r="69" spans="1:11" ht="14.1" customHeight="1" x14ac:dyDescent="0.2">
      <c r="A69" s="306">
        <v>83</v>
      </c>
      <c r="B69" s="307" t="s">
        <v>304</v>
      </c>
      <c r="C69" s="308"/>
      <c r="D69" s="113">
        <v>3.1605073206275476</v>
      </c>
      <c r="E69" s="115">
        <v>1388</v>
      </c>
      <c r="F69" s="114">
        <v>1391</v>
      </c>
      <c r="G69" s="114">
        <v>1360</v>
      </c>
      <c r="H69" s="114">
        <v>1353</v>
      </c>
      <c r="I69" s="140">
        <v>1324</v>
      </c>
      <c r="J69" s="115">
        <v>64</v>
      </c>
      <c r="K69" s="116">
        <v>4.833836858006042</v>
      </c>
    </row>
    <row r="70" spans="1:11" ht="14.1" customHeight="1" x14ac:dyDescent="0.2">
      <c r="A70" s="306" t="s">
        <v>305</v>
      </c>
      <c r="B70" s="307" t="s">
        <v>306</v>
      </c>
      <c r="C70" s="308"/>
      <c r="D70" s="113">
        <v>2.2109889109001069</v>
      </c>
      <c r="E70" s="115">
        <v>971</v>
      </c>
      <c r="F70" s="114">
        <v>961</v>
      </c>
      <c r="G70" s="114">
        <v>922</v>
      </c>
      <c r="H70" s="114">
        <v>912</v>
      </c>
      <c r="I70" s="140">
        <v>906</v>
      </c>
      <c r="J70" s="115">
        <v>65</v>
      </c>
      <c r="K70" s="116">
        <v>7.1743929359823397</v>
      </c>
    </row>
    <row r="71" spans="1:11" ht="14.1" customHeight="1" x14ac:dyDescent="0.2">
      <c r="A71" s="306"/>
      <c r="B71" s="307" t="s">
        <v>307</v>
      </c>
      <c r="C71" s="308"/>
      <c r="D71" s="113">
        <v>1.4891727577020288</v>
      </c>
      <c r="E71" s="115">
        <v>654</v>
      </c>
      <c r="F71" s="114">
        <v>657</v>
      </c>
      <c r="G71" s="114">
        <v>632</v>
      </c>
      <c r="H71" s="114">
        <v>650</v>
      </c>
      <c r="I71" s="140">
        <v>656</v>
      </c>
      <c r="J71" s="115">
        <v>-2</v>
      </c>
      <c r="K71" s="116">
        <v>-0.3048780487804878</v>
      </c>
    </row>
    <row r="72" spans="1:11" ht="14.1" customHeight="1" x14ac:dyDescent="0.2">
      <c r="A72" s="306">
        <v>84</v>
      </c>
      <c r="B72" s="307" t="s">
        <v>308</v>
      </c>
      <c r="C72" s="308"/>
      <c r="D72" s="113">
        <v>1.2432543206503177</v>
      </c>
      <c r="E72" s="115">
        <v>546</v>
      </c>
      <c r="F72" s="114">
        <v>568</v>
      </c>
      <c r="G72" s="114">
        <v>570</v>
      </c>
      <c r="H72" s="114">
        <v>580</v>
      </c>
      <c r="I72" s="140">
        <v>575</v>
      </c>
      <c r="J72" s="115">
        <v>-29</v>
      </c>
      <c r="K72" s="116">
        <v>-5.0434782608695654</v>
      </c>
    </row>
    <row r="73" spans="1:11" ht="14.1" customHeight="1" x14ac:dyDescent="0.2">
      <c r="A73" s="306" t="s">
        <v>309</v>
      </c>
      <c r="B73" s="307" t="s">
        <v>310</v>
      </c>
      <c r="C73" s="308"/>
      <c r="D73" s="113">
        <v>0.10474303800350661</v>
      </c>
      <c r="E73" s="115">
        <v>46</v>
      </c>
      <c r="F73" s="114">
        <v>47</v>
      </c>
      <c r="G73" s="114">
        <v>48</v>
      </c>
      <c r="H73" s="114">
        <v>58</v>
      </c>
      <c r="I73" s="140">
        <v>57</v>
      </c>
      <c r="J73" s="115">
        <v>-11</v>
      </c>
      <c r="K73" s="116">
        <v>-19.298245614035089</v>
      </c>
    </row>
    <row r="74" spans="1:11" ht="14.1" customHeight="1" x14ac:dyDescent="0.2">
      <c r="A74" s="306" t="s">
        <v>311</v>
      </c>
      <c r="B74" s="307" t="s">
        <v>312</v>
      </c>
      <c r="C74" s="308"/>
      <c r="D74" s="113">
        <v>3.643236104469795E-2</v>
      </c>
      <c r="E74" s="115">
        <v>16</v>
      </c>
      <c r="F74" s="114">
        <v>15</v>
      </c>
      <c r="G74" s="114">
        <v>17</v>
      </c>
      <c r="H74" s="114">
        <v>23</v>
      </c>
      <c r="I74" s="140">
        <v>23</v>
      </c>
      <c r="J74" s="115">
        <v>-7</v>
      </c>
      <c r="K74" s="116">
        <v>-30.434782608695652</v>
      </c>
    </row>
    <row r="75" spans="1:11" ht="14.1" customHeight="1" x14ac:dyDescent="0.2">
      <c r="A75" s="306" t="s">
        <v>313</v>
      </c>
      <c r="B75" s="307" t="s">
        <v>314</v>
      </c>
      <c r="C75" s="308"/>
      <c r="D75" s="113">
        <v>1.3662135391761733E-2</v>
      </c>
      <c r="E75" s="115">
        <v>6</v>
      </c>
      <c r="F75" s="114">
        <v>7</v>
      </c>
      <c r="G75" s="114">
        <v>8</v>
      </c>
      <c r="H75" s="114">
        <v>10</v>
      </c>
      <c r="I75" s="140">
        <v>11</v>
      </c>
      <c r="J75" s="115">
        <v>-5</v>
      </c>
      <c r="K75" s="116">
        <v>-45.454545454545453</v>
      </c>
    </row>
    <row r="76" spans="1:11" ht="14.1" customHeight="1" x14ac:dyDescent="0.2">
      <c r="A76" s="306">
        <v>91</v>
      </c>
      <c r="B76" s="307" t="s">
        <v>315</v>
      </c>
      <c r="C76" s="308"/>
      <c r="D76" s="113">
        <v>0.14117539904820456</v>
      </c>
      <c r="E76" s="115">
        <v>62</v>
      </c>
      <c r="F76" s="114">
        <v>62</v>
      </c>
      <c r="G76" s="114">
        <v>61</v>
      </c>
      <c r="H76" s="114">
        <v>60</v>
      </c>
      <c r="I76" s="140">
        <v>59</v>
      </c>
      <c r="J76" s="115">
        <v>3</v>
      </c>
      <c r="K76" s="116">
        <v>5.0847457627118642</v>
      </c>
    </row>
    <row r="77" spans="1:11" ht="14.1" customHeight="1" x14ac:dyDescent="0.2">
      <c r="A77" s="306">
        <v>92</v>
      </c>
      <c r="B77" s="307" t="s">
        <v>316</v>
      </c>
      <c r="C77" s="308"/>
      <c r="D77" s="113">
        <v>0.44857344536284355</v>
      </c>
      <c r="E77" s="115">
        <v>197</v>
      </c>
      <c r="F77" s="114">
        <v>210</v>
      </c>
      <c r="G77" s="114">
        <v>218</v>
      </c>
      <c r="H77" s="114">
        <v>209</v>
      </c>
      <c r="I77" s="140">
        <v>194</v>
      </c>
      <c r="J77" s="115">
        <v>3</v>
      </c>
      <c r="K77" s="116">
        <v>1.5463917525773196</v>
      </c>
    </row>
    <row r="78" spans="1:11" ht="14.1" customHeight="1" x14ac:dyDescent="0.2">
      <c r="A78" s="306">
        <v>93</v>
      </c>
      <c r="B78" s="307" t="s">
        <v>317</v>
      </c>
      <c r="C78" s="308"/>
      <c r="D78" s="113">
        <v>0.11157410569938749</v>
      </c>
      <c r="E78" s="115">
        <v>49</v>
      </c>
      <c r="F78" s="114">
        <v>44</v>
      </c>
      <c r="G78" s="114">
        <v>47</v>
      </c>
      <c r="H78" s="114">
        <v>46</v>
      </c>
      <c r="I78" s="140">
        <v>52</v>
      </c>
      <c r="J78" s="115">
        <v>-3</v>
      </c>
      <c r="K78" s="116">
        <v>-5.7692307692307692</v>
      </c>
    </row>
    <row r="79" spans="1:11" ht="14.1" customHeight="1" x14ac:dyDescent="0.2">
      <c r="A79" s="306">
        <v>94</v>
      </c>
      <c r="B79" s="307" t="s">
        <v>318</v>
      </c>
      <c r="C79" s="308"/>
      <c r="D79" s="113">
        <v>0.54648541567046927</v>
      </c>
      <c r="E79" s="115">
        <v>240</v>
      </c>
      <c r="F79" s="114">
        <v>266</v>
      </c>
      <c r="G79" s="114">
        <v>259</v>
      </c>
      <c r="H79" s="114">
        <v>235</v>
      </c>
      <c r="I79" s="140">
        <v>249</v>
      </c>
      <c r="J79" s="115">
        <v>-9</v>
      </c>
      <c r="K79" s="116">
        <v>-3.6144578313253013</v>
      </c>
    </row>
    <row r="80" spans="1:11" ht="14.1" customHeight="1" x14ac:dyDescent="0.2">
      <c r="A80" s="306" t="s">
        <v>319</v>
      </c>
      <c r="B80" s="307" t="s">
        <v>320</v>
      </c>
      <c r="C80" s="308"/>
      <c r="D80" s="113">
        <v>6.8310676958808665E-3</v>
      </c>
      <c r="E80" s="115">
        <v>3</v>
      </c>
      <c r="F80" s="114">
        <v>4</v>
      </c>
      <c r="G80" s="114">
        <v>5</v>
      </c>
      <c r="H80" s="114">
        <v>7</v>
      </c>
      <c r="I80" s="140">
        <v>6</v>
      </c>
      <c r="J80" s="115">
        <v>-3</v>
      </c>
      <c r="K80" s="116">
        <v>-50</v>
      </c>
    </row>
    <row r="81" spans="1:11" ht="14.1" customHeight="1" x14ac:dyDescent="0.2">
      <c r="A81" s="310" t="s">
        <v>321</v>
      </c>
      <c r="B81" s="311" t="s">
        <v>334</v>
      </c>
      <c r="C81" s="312"/>
      <c r="D81" s="125">
        <v>4.5699842885442994</v>
      </c>
      <c r="E81" s="143">
        <v>2007</v>
      </c>
      <c r="F81" s="144">
        <v>2082</v>
      </c>
      <c r="G81" s="144">
        <v>2094</v>
      </c>
      <c r="H81" s="144">
        <v>2146</v>
      </c>
      <c r="I81" s="145">
        <v>2058</v>
      </c>
      <c r="J81" s="143">
        <v>-51</v>
      </c>
      <c r="K81" s="146">
        <v>-2.4781341107871722</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15465</v>
      </c>
      <c r="G12" s="536">
        <v>10317</v>
      </c>
      <c r="H12" s="536">
        <v>18823</v>
      </c>
      <c r="I12" s="536">
        <v>14862</v>
      </c>
      <c r="J12" s="537">
        <v>14874</v>
      </c>
      <c r="K12" s="538">
        <v>591</v>
      </c>
      <c r="L12" s="349">
        <v>3.9733763614360629</v>
      </c>
    </row>
    <row r="13" spans="1:17" s="110" customFormat="1" ht="15" customHeight="1" x14ac:dyDescent="0.2">
      <c r="A13" s="350" t="s">
        <v>345</v>
      </c>
      <c r="B13" s="351" t="s">
        <v>346</v>
      </c>
      <c r="C13" s="347"/>
      <c r="D13" s="347"/>
      <c r="E13" s="348"/>
      <c r="F13" s="536">
        <v>8172</v>
      </c>
      <c r="G13" s="536">
        <v>5204</v>
      </c>
      <c r="H13" s="536">
        <v>10020</v>
      </c>
      <c r="I13" s="536">
        <v>8010</v>
      </c>
      <c r="J13" s="537">
        <v>7907</v>
      </c>
      <c r="K13" s="538">
        <v>265</v>
      </c>
      <c r="L13" s="349">
        <v>3.3514607309978501</v>
      </c>
    </row>
    <row r="14" spans="1:17" s="110" customFormat="1" ht="22.5" customHeight="1" x14ac:dyDescent="0.2">
      <c r="A14" s="350"/>
      <c r="B14" s="351" t="s">
        <v>347</v>
      </c>
      <c r="C14" s="347"/>
      <c r="D14" s="347"/>
      <c r="E14" s="348"/>
      <c r="F14" s="536">
        <v>7293</v>
      </c>
      <c r="G14" s="536">
        <v>5113</v>
      </c>
      <c r="H14" s="536">
        <v>8803</v>
      </c>
      <c r="I14" s="536">
        <v>6852</v>
      </c>
      <c r="J14" s="537">
        <v>6967</v>
      </c>
      <c r="K14" s="538">
        <v>326</v>
      </c>
      <c r="L14" s="349">
        <v>4.6792019520597101</v>
      </c>
    </row>
    <row r="15" spans="1:17" s="110" customFormat="1" ht="15" customHeight="1" x14ac:dyDescent="0.2">
      <c r="A15" s="350" t="s">
        <v>348</v>
      </c>
      <c r="B15" s="351" t="s">
        <v>108</v>
      </c>
      <c r="C15" s="347"/>
      <c r="D15" s="347"/>
      <c r="E15" s="348"/>
      <c r="F15" s="536">
        <v>3177</v>
      </c>
      <c r="G15" s="536">
        <v>2529</v>
      </c>
      <c r="H15" s="536">
        <v>7990</v>
      </c>
      <c r="I15" s="536">
        <v>3277</v>
      </c>
      <c r="J15" s="537">
        <v>3169</v>
      </c>
      <c r="K15" s="538">
        <v>8</v>
      </c>
      <c r="L15" s="349">
        <v>0.25244556642473964</v>
      </c>
    </row>
    <row r="16" spans="1:17" s="110" customFormat="1" ht="15" customHeight="1" x14ac:dyDescent="0.2">
      <c r="A16" s="350"/>
      <c r="B16" s="351" t="s">
        <v>109</v>
      </c>
      <c r="C16" s="347"/>
      <c r="D16" s="347"/>
      <c r="E16" s="348"/>
      <c r="F16" s="536">
        <v>10297</v>
      </c>
      <c r="G16" s="536">
        <v>6789</v>
      </c>
      <c r="H16" s="536">
        <v>9513</v>
      </c>
      <c r="I16" s="536">
        <v>9863</v>
      </c>
      <c r="J16" s="537">
        <v>9954</v>
      </c>
      <c r="K16" s="538">
        <v>343</v>
      </c>
      <c r="L16" s="349">
        <v>3.4458509142053444</v>
      </c>
    </row>
    <row r="17" spans="1:12" s="110" customFormat="1" ht="15" customHeight="1" x14ac:dyDescent="0.2">
      <c r="A17" s="350"/>
      <c r="B17" s="351" t="s">
        <v>110</v>
      </c>
      <c r="C17" s="347"/>
      <c r="D17" s="347"/>
      <c r="E17" s="348"/>
      <c r="F17" s="536">
        <v>1796</v>
      </c>
      <c r="G17" s="536">
        <v>864</v>
      </c>
      <c r="H17" s="536">
        <v>1111</v>
      </c>
      <c r="I17" s="536">
        <v>1498</v>
      </c>
      <c r="J17" s="537">
        <v>1547</v>
      </c>
      <c r="K17" s="538">
        <v>249</v>
      </c>
      <c r="L17" s="349">
        <v>16.095669036845507</v>
      </c>
    </row>
    <row r="18" spans="1:12" s="110" customFormat="1" ht="15" customHeight="1" x14ac:dyDescent="0.2">
      <c r="A18" s="350"/>
      <c r="B18" s="351" t="s">
        <v>111</v>
      </c>
      <c r="C18" s="347"/>
      <c r="D18" s="347"/>
      <c r="E18" s="348"/>
      <c r="F18" s="536">
        <v>195</v>
      </c>
      <c r="G18" s="536">
        <v>135</v>
      </c>
      <c r="H18" s="536">
        <v>209</v>
      </c>
      <c r="I18" s="536">
        <v>224</v>
      </c>
      <c r="J18" s="537">
        <v>204</v>
      </c>
      <c r="K18" s="538">
        <v>-9</v>
      </c>
      <c r="L18" s="349">
        <v>-4.4117647058823533</v>
      </c>
    </row>
    <row r="19" spans="1:12" s="110" customFormat="1" ht="15" customHeight="1" x14ac:dyDescent="0.2">
      <c r="A19" s="118" t="s">
        <v>113</v>
      </c>
      <c r="B19" s="119" t="s">
        <v>181</v>
      </c>
      <c r="C19" s="347"/>
      <c r="D19" s="347"/>
      <c r="E19" s="348"/>
      <c r="F19" s="536">
        <v>9500</v>
      </c>
      <c r="G19" s="536">
        <v>6096</v>
      </c>
      <c r="H19" s="536">
        <v>12899</v>
      </c>
      <c r="I19" s="536">
        <v>9498</v>
      </c>
      <c r="J19" s="537">
        <v>9453</v>
      </c>
      <c r="K19" s="538">
        <v>47</v>
      </c>
      <c r="L19" s="349">
        <v>0.49719665714587963</v>
      </c>
    </row>
    <row r="20" spans="1:12" s="110" customFormat="1" ht="15" customHeight="1" x14ac:dyDescent="0.2">
      <c r="A20" s="118"/>
      <c r="B20" s="119" t="s">
        <v>182</v>
      </c>
      <c r="C20" s="347"/>
      <c r="D20" s="347"/>
      <c r="E20" s="348"/>
      <c r="F20" s="536">
        <v>5965</v>
      </c>
      <c r="G20" s="536">
        <v>4221</v>
      </c>
      <c r="H20" s="536">
        <v>5924</v>
      </c>
      <c r="I20" s="536">
        <v>5364</v>
      </c>
      <c r="J20" s="537">
        <v>5421</v>
      </c>
      <c r="K20" s="538">
        <v>544</v>
      </c>
      <c r="L20" s="349">
        <v>10.035048883969747</v>
      </c>
    </row>
    <row r="21" spans="1:12" s="110" customFormat="1" ht="15" customHeight="1" x14ac:dyDescent="0.2">
      <c r="A21" s="118" t="s">
        <v>113</v>
      </c>
      <c r="B21" s="119" t="s">
        <v>116</v>
      </c>
      <c r="C21" s="347"/>
      <c r="D21" s="347"/>
      <c r="E21" s="348"/>
      <c r="F21" s="536">
        <v>12953</v>
      </c>
      <c r="G21" s="536">
        <v>8483</v>
      </c>
      <c r="H21" s="536">
        <v>16019</v>
      </c>
      <c r="I21" s="536">
        <v>11869</v>
      </c>
      <c r="J21" s="537">
        <v>12479</v>
      </c>
      <c r="K21" s="538">
        <v>474</v>
      </c>
      <c r="L21" s="349">
        <v>3.7983812805513262</v>
      </c>
    </row>
    <row r="22" spans="1:12" s="110" customFormat="1" ht="15" customHeight="1" x14ac:dyDescent="0.2">
      <c r="A22" s="118"/>
      <c r="B22" s="119" t="s">
        <v>117</v>
      </c>
      <c r="C22" s="347"/>
      <c r="D22" s="347"/>
      <c r="E22" s="348"/>
      <c r="F22" s="536">
        <v>2509</v>
      </c>
      <c r="G22" s="536">
        <v>1829</v>
      </c>
      <c r="H22" s="536">
        <v>2788</v>
      </c>
      <c r="I22" s="536">
        <v>2982</v>
      </c>
      <c r="J22" s="537">
        <v>2390</v>
      </c>
      <c r="K22" s="538">
        <v>119</v>
      </c>
      <c r="L22" s="349">
        <v>4.97907949790795</v>
      </c>
    </row>
    <row r="23" spans="1:12" s="110" customFormat="1" ht="15" customHeight="1" x14ac:dyDescent="0.2">
      <c r="A23" s="352" t="s">
        <v>348</v>
      </c>
      <c r="B23" s="353" t="s">
        <v>193</v>
      </c>
      <c r="C23" s="354"/>
      <c r="D23" s="354"/>
      <c r="E23" s="355"/>
      <c r="F23" s="539">
        <v>475</v>
      </c>
      <c r="G23" s="539">
        <v>515</v>
      </c>
      <c r="H23" s="539">
        <v>3532</v>
      </c>
      <c r="I23" s="539">
        <v>258</v>
      </c>
      <c r="J23" s="540">
        <v>439</v>
      </c>
      <c r="K23" s="541">
        <v>36</v>
      </c>
      <c r="L23" s="356">
        <v>8.2004555808656043</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30.7</v>
      </c>
      <c r="G25" s="542">
        <v>37.700000000000003</v>
      </c>
      <c r="H25" s="542">
        <v>36.299999999999997</v>
      </c>
      <c r="I25" s="542">
        <v>36.9</v>
      </c>
      <c r="J25" s="542">
        <v>34.299999999999997</v>
      </c>
      <c r="K25" s="543" t="s">
        <v>350</v>
      </c>
      <c r="L25" s="364">
        <v>-3.5999999999999979</v>
      </c>
    </row>
    <row r="26" spans="1:12" s="110" customFormat="1" ht="15" customHeight="1" x14ac:dyDescent="0.2">
      <c r="A26" s="365" t="s">
        <v>105</v>
      </c>
      <c r="B26" s="366" t="s">
        <v>346</v>
      </c>
      <c r="C26" s="362"/>
      <c r="D26" s="362"/>
      <c r="E26" s="363"/>
      <c r="F26" s="542">
        <v>28.1</v>
      </c>
      <c r="G26" s="542">
        <v>35.700000000000003</v>
      </c>
      <c r="H26" s="542">
        <v>34</v>
      </c>
      <c r="I26" s="542">
        <v>34.5</v>
      </c>
      <c r="J26" s="544">
        <v>31.5</v>
      </c>
      <c r="K26" s="543" t="s">
        <v>350</v>
      </c>
      <c r="L26" s="364">
        <v>-3.3999999999999986</v>
      </c>
    </row>
    <row r="27" spans="1:12" s="110" customFormat="1" ht="15" customHeight="1" x14ac:dyDescent="0.2">
      <c r="A27" s="365"/>
      <c r="B27" s="366" t="s">
        <v>347</v>
      </c>
      <c r="C27" s="362"/>
      <c r="D27" s="362"/>
      <c r="E27" s="363"/>
      <c r="F27" s="542">
        <v>33.6</v>
      </c>
      <c r="G27" s="542">
        <v>39.799999999999997</v>
      </c>
      <c r="H27" s="542">
        <v>38.9</v>
      </c>
      <c r="I27" s="542">
        <v>39.700000000000003</v>
      </c>
      <c r="J27" s="542">
        <v>37.4</v>
      </c>
      <c r="K27" s="543" t="s">
        <v>350</v>
      </c>
      <c r="L27" s="364">
        <v>-3.7999999999999972</v>
      </c>
    </row>
    <row r="28" spans="1:12" s="110" customFormat="1" ht="15" customHeight="1" x14ac:dyDescent="0.2">
      <c r="A28" s="365" t="s">
        <v>113</v>
      </c>
      <c r="B28" s="366" t="s">
        <v>108</v>
      </c>
      <c r="C28" s="362"/>
      <c r="D28" s="362"/>
      <c r="E28" s="363"/>
      <c r="F28" s="542">
        <v>42.7</v>
      </c>
      <c r="G28" s="542">
        <v>46.2</v>
      </c>
      <c r="H28" s="542">
        <v>44.8</v>
      </c>
      <c r="I28" s="542">
        <v>48</v>
      </c>
      <c r="J28" s="542">
        <v>45.7</v>
      </c>
      <c r="K28" s="543" t="s">
        <v>350</v>
      </c>
      <c r="L28" s="364">
        <v>-3</v>
      </c>
    </row>
    <row r="29" spans="1:12" s="110" customFormat="1" ht="11.25" x14ac:dyDescent="0.2">
      <c r="A29" s="365"/>
      <c r="B29" s="366" t="s">
        <v>109</v>
      </c>
      <c r="C29" s="362"/>
      <c r="D29" s="362"/>
      <c r="E29" s="363"/>
      <c r="F29" s="542">
        <v>28.7</v>
      </c>
      <c r="G29" s="542">
        <v>35.299999999999997</v>
      </c>
      <c r="H29" s="542">
        <v>33.6</v>
      </c>
      <c r="I29" s="542">
        <v>33.9</v>
      </c>
      <c r="J29" s="544">
        <v>32.200000000000003</v>
      </c>
      <c r="K29" s="543" t="s">
        <v>350</v>
      </c>
      <c r="L29" s="364">
        <v>-3.5000000000000036</v>
      </c>
    </row>
    <row r="30" spans="1:12" s="110" customFormat="1" ht="15" customHeight="1" x14ac:dyDescent="0.2">
      <c r="A30" s="365"/>
      <c r="B30" s="366" t="s">
        <v>110</v>
      </c>
      <c r="C30" s="362"/>
      <c r="D30" s="362"/>
      <c r="E30" s="363"/>
      <c r="F30" s="542">
        <v>23.1</v>
      </c>
      <c r="G30" s="542">
        <v>34</v>
      </c>
      <c r="H30" s="542">
        <v>28.4</v>
      </c>
      <c r="I30" s="542">
        <v>33.9</v>
      </c>
      <c r="J30" s="542">
        <v>27.3</v>
      </c>
      <c r="K30" s="543" t="s">
        <v>350</v>
      </c>
      <c r="L30" s="364">
        <v>-4.1999999999999993</v>
      </c>
    </row>
    <row r="31" spans="1:12" s="110" customFormat="1" ht="15" customHeight="1" x14ac:dyDescent="0.2">
      <c r="A31" s="365"/>
      <c r="B31" s="366" t="s">
        <v>111</v>
      </c>
      <c r="C31" s="362"/>
      <c r="D31" s="362"/>
      <c r="E31" s="363"/>
      <c r="F31" s="542">
        <v>39</v>
      </c>
      <c r="G31" s="542">
        <v>57</v>
      </c>
      <c r="H31" s="542">
        <v>42.6</v>
      </c>
      <c r="I31" s="542">
        <v>37.9</v>
      </c>
      <c r="J31" s="542">
        <v>34.5</v>
      </c>
      <c r="K31" s="543" t="s">
        <v>350</v>
      </c>
      <c r="L31" s="364">
        <v>4.5</v>
      </c>
    </row>
    <row r="32" spans="1:12" s="110" customFormat="1" ht="15" customHeight="1" x14ac:dyDescent="0.2">
      <c r="A32" s="367" t="s">
        <v>113</v>
      </c>
      <c r="B32" s="368" t="s">
        <v>181</v>
      </c>
      <c r="C32" s="362"/>
      <c r="D32" s="362"/>
      <c r="E32" s="363"/>
      <c r="F32" s="542">
        <v>26.8</v>
      </c>
      <c r="G32" s="542">
        <v>33.1</v>
      </c>
      <c r="H32" s="542">
        <v>33.200000000000003</v>
      </c>
      <c r="I32" s="542">
        <v>34.200000000000003</v>
      </c>
      <c r="J32" s="544">
        <v>31</v>
      </c>
      <c r="K32" s="543" t="s">
        <v>350</v>
      </c>
      <c r="L32" s="364">
        <v>-4.1999999999999993</v>
      </c>
    </row>
    <row r="33" spans="1:12" s="110" customFormat="1" ht="15" customHeight="1" x14ac:dyDescent="0.2">
      <c r="A33" s="367"/>
      <c r="B33" s="368" t="s">
        <v>182</v>
      </c>
      <c r="C33" s="362"/>
      <c r="D33" s="362"/>
      <c r="E33" s="363"/>
      <c r="F33" s="542">
        <v>36.6</v>
      </c>
      <c r="G33" s="542">
        <v>43.8</v>
      </c>
      <c r="H33" s="542">
        <v>40.799999999999997</v>
      </c>
      <c r="I33" s="542">
        <v>41.4</v>
      </c>
      <c r="J33" s="542">
        <v>39.6</v>
      </c>
      <c r="K33" s="543" t="s">
        <v>350</v>
      </c>
      <c r="L33" s="364">
        <v>-3</v>
      </c>
    </row>
    <row r="34" spans="1:12" s="369" customFormat="1" ht="15" customHeight="1" x14ac:dyDescent="0.2">
      <c r="A34" s="367" t="s">
        <v>113</v>
      </c>
      <c r="B34" s="368" t="s">
        <v>116</v>
      </c>
      <c r="C34" s="362"/>
      <c r="D34" s="362"/>
      <c r="E34" s="363"/>
      <c r="F34" s="542">
        <v>29.3</v>
      </c>
      <c r="G34" s="542">
        <v>35.1</v>
      </c>
      <c r="H34" s="542">
        <v>34</v>
      </c>
      <c r="I34" s="542">
        <v>34.799999999999997</v>
      </c>
      <c r="J34" s="542">
        <v>32.299999999999997</v>
      </c>
      <c r="K34" s="543" t="s">
        <v>350</v>
      </c>
      <c r="L34" s="364">
        <v>-2.9999999999999964</v>
      </c>
    </row>
    <row r="35" spans="1:12" s="369" customFormat="1" ht="11.25" x14ac:dyDescent="0.2">
      <c r="A35" s="370"/>
      <c r="B35" s="371" t="s">
        <v>117</v>
      </c>
      <c r="C35" s="372"/>
      <c r="D35" s="372"/>
      <c r="E35" s="373"/>
      <c r="F35" s="545">
        <v>37.9</v>
      </c>
      <c r="G35" s="545">
        <v>49.5</v>
      </c>
      <c r="H35" s="545">
        <v>46.9</v>
      </c>
      <c r="I35" s="545">
        <v>45.1</v>
      </c>
      <c r="J35" s="546">
        <v>44.5</v>
      </c>
      <c r="K35" s="547" t="s">
        <v>350</v>
      </c>
      <c r="L35" s="374">
        <v>-6.6000000000000014</v>
      </c>
    </row>
    <row r="36" spans="1:12" s="369" customFormat="1" ht="15.95" customHeight="1" x14ac:dyDescent="0.2">
      <c r="A36" s="375" t="s">
        <v>351</v>
      </c>
      <c r="B36" s="376"/>
      <c r="C36" s="377"/>
      <c r="D36" s="376"/>
      <c r="E36" s="378"/>
      <c r="F36" s="548">
        <v>14820</v>
      </c>
      <c r="G36" s="548">
        <v>9627</v>
      </c>
      <c r="H36" s="548">
        <v>14204</v>
      </c>
      <c r="I36" s="548">
        <v>14466</v>
      </c>
      <c r="J36" s="548">
        <v>14282</v>
      </c>
      <c r="K36" s="549">
        <v>538</v>
      </c>
      <c r="L36" s="380">
        <v>3.7669794146478086</v>
      </c>
    </row>
    <row r="37" spans="1:12" s="369" customFormat="1" ht="15.95" customHeight="1" x14ac:dyDescent="0.2">
      <c r="A37" s="381"/>
      <c r="B37" s="382" t="s">
        <v>113</v>
      </c>
      <c r="C37" s="382" t="s">
        <v>352</v>
      </c>
      <c r="D37" s="382"/>
      <c r="E37" s="383"/>
      <c r="F37" s="548">
        <v>4549</v>
      </c>
      <c r="G37" s="548">
        <v>3633</v>
      </c>
      <c r="H37" s="548">
        <v>5162</v>
      </c>
      <c r="I37" s="548">
        <v>5333</v>
      </c>
      <c r="J37" s="548">
        <v>4894</v>
      </c>
      <c r="K37" s="549">
        <v>-345</v>
      </c>
      <c r="L37" s="380">
        <v>-7.0494483040457707</v>
      </c>
    </row>
    <row r="38" spans="1:12" s="369" customFormat="1" ht="15.95" customHeight="1" x14ac:dyDescent="0.2">
      <c r="A38" s="381"/>
      <c r="B38" s="384" t="s">
        <v>105</v>
      </c>
      <c r="C38" s="384" t="s">
        <v>106</v>
      </c>
      <c r="D38" s="385"/>
      <c r="E38" s="383"/>
      <c r="F38" s="548">
        <v>7844</v>
      </c>
      <c r="G38" s="548">
        <v>4880</v>
      </c>
      <c r="H38" s="548">
        <v>7385</v>
      </c>
      <c r="I38" s="548">
        <v>7836</v>
      </c>
      <c r="J38" s="550">
        <v>7595</v>
      </c>
      <c r="K38" s="549">
        <v>249</v>
      </c>
      <c r="L38" s="380">
        <v>3.2784726793943384</v>
      </c>
    </row>
    <row r="39" spans="1:12" s="369" customFormat="1" ht="15.95" customHeight="1" x14ac:dyDescent="0.2">
      <c r="A39" s="381"/>
      <c r="B39" s="385"/>
      <c r="C39" s="382" t="s">
        <v>353</v>
      </c>
      <c r="D39" s="385"/>
      <c r="E39" s="383"/>
      <c r="F39" s="548">
        <v>2202</v>
      </c>
      <c r="G39" s="548">
        <v>1744</v>
      </c>
      <c r="H39" s="548">
        <v>2512</v>
      </c>
      <c r="I39" s="548">
        <v>2702</v>
      </c>
      <c r="J39" s="548">
        <v>2395</v>
      </c>
      <c r="K39" s="549">
        <v>-193</v>
      </c>
      <c r="L39" s="380">
        <v>-8.0584551148225465</v>
      </c>
    </row>
    <row r="40" spans="1:12" s="369" customFormat="1" ht="15.95" customHeight="1" x14ac:dyDescent="0.2">
      <c r="A40" s="381"/>
      <c r="B40" s="384"/>
      <c r="C40" s="384" t="s">
        <v>107</v>
      </c>
      <c r="D40" s="385"/>
      <c r="E40" s="383"/>
      <c r="F40" s="548">
        <v>6976</v>
      </c>
      <c r="G40" s="548">
        <v>4747</v>
      </c>
      <c r="H40" s="548">
        <v>6819</v>
      </c>
      <c r="I40" s="548">
        <v>6630</v>
      </c>
      <c r="J40" s="548">
        <v>6687</v>
      </c>
      <c r="K40" s="549">
        <v>289</v>
      </c>
      <c r="L40" s="380">
        <v>4.3218184537161655</v>
      </c>
    </row>
    <row r="41" spans="1:12" s="369" customFormat="1" ht="24" customHeight="1" x14ac:dyDescent="0.2">
      <c r="A41" s="381"/>
      <c r="B41" s="385"/>
      <c r="C41" s="382" t="s">
        <v>353</v>
      </c>
      <c r="D41" s="385"/>
      <c r="E41" s="383"/>
      <c r="F41" s="548">
        <v>2347</v>
      </c>
      <c r="G41" s="548">
        <v>1889</v>
      </c>
      <c r="H41" s="548">
        <v>2650</v>
      </c>
      <c r="I41" s="548">
        <v>2631</v>
      </c>
      <c r="J41" s="550">
        <v>2499</v>
      </c>
      <c r="K41" s="549">
        <v>-152</v>
      </c>
      <c r="L41" s="380">
        <v>-6.0824329731892757</v>
      </c>
    </row>
    <row r="42" spans="1:12" s="110" customFormat="1" ht="15" customHeight="1" x14ac:dyDescent="0.2">
      <c r="A42" s="381"/>
      <c r="B42" s="384" t="s">
        <v>113</v>
      </c>
      <c r="C42" s="384" t="s">
        <v>354</v>
      </c>
      <c r="D42" s="385"/>
      <c r="E42" s="383"/>
      <c r="F42" s="548">
        <v>2696</v>
      </c>
      <c r="G42" s="548">
        <v>2003</v>
      </c>
      <c r="H42" s="548">
        <v>3845</v>
      </c>
      <c r="I42" s="548">
        <v>3005</v>
      </c>
      <c r="J42" s="548">
        <v>2733</v>
      </c>
      <c r="K42" s="549">
        <v>-37</v>
      </c>
      <c r="L42" s="380">
        <v>-1.3538236370289061</v>
      </c>
    </row>
    <row r="43" spans="1:12" s="110" customFormat="1" ht="15" customHeight="1" x14ac:dyDescent="0.2">
      <c r="A43" s="381"/>
      <c r="B43" s="385"/>
      <c r="C43" s="382" t="s">
        <v>353</v>
      </c>
      <c r="D43" s="385"/>
      <c r="E43" s="383"/>
      <c r="F43" s="548">
        <v>1152</v>
      </c>
      <c r="G43" s="548">
        <v>926</v>
      </c>
      <c r="H43" s="548">
        <v>1721</v>
      </c>
      <c r="I43" s="548">
        <v>1441</v>
      </c>
      <c r="J43" s="548">
        <v>1249</v>
      </c>
      <c r="K43" s="549">
        <v>-97</v>
      </c>
      <c r="L43" s="380">
        <v>-7.7662129703763014</v>
      </c>
    </row>
    <row r="44" spans="1:12" s="110" customFormat="1" ht="15" customHeight="1" x14ac:dyDescent="0.2">
      <c r="A44" s="381"/>
      <c r="B44" s="384"/>
      <c r="C44" s="366" t="s">
        <v>109</v>
      </c>
      <c r="D44" s="385"/>
      <c r="E44" s="383"/>
      <c r="F44" s="548">
        <v>10136</v>
      </c>
      <c r="G44" s="548">
        <v>6628</v>
      </c>
      <c r="H44" s="548">
        <v>9046</v>
      </c>
      <c r="I44" s="548">
        <v>9739</v>
      </c>
      <c r="J44" s="550">
        <v>9799</v>
      </c>
      <c r="K44" s="549">
        <v>337</v>
      </c>
      <c r="L44" s="380">
        <v>3.4391264414736198</v>
      </c>
    </row>
    <row r="45" spans="1:12" s="110" customFormat="1" ht="15" customHeight="1" x14ac:dyDescent="0.2">
      <c r="A45" s="381"/>
      <c r="B45" s="385"/>
      <c r="C45" s="382" t="s">
        <v>353</v>
      </c>
      <c r="D45" s="385"/>
      <c r="E45" s="383"/>
      <c r="F45" s="548">
        <v>2907</v>
      </c>
      <c r="G45" s="548">
        <v>2337</v>
      </c>
      <c r="H45" s="548">
        <v>3039</v>
      </c>
      <c r="I45" s="548">
        <v>3299</v>
      </c>
      <c r="J45" s="548">
        <v>3153</v>
      </c>
      <c r="K45" s="549">
        <v>-246</v>
      </c>
      <c r="L45" s="380">
        <v>-7.8020932445290203</v>
      </c>
    </row>
    <row r="46" spans="1:12" s="110" customFormat="1" ht="15" customHeight="1" x14ac:dyDescent="0.2">
      <c r="A46" s="381"/>
      <c r="B46" s="384"/>
      <c r="C46" s="366" t="s">
        <v>110</v>
      </c>
      <c r="D46" s="385"/>
      <c r="E46" s="383"/>
      <c r="F46" s="548">
        <v>1793</v>
      </c>
      <c r="G46" s="548">
        <v>861</v>
      </c>
      <c r="H46" s="548">
        <v>1104</v>
      </c>
      <c r="I46" s="548">
        <v>1498</v>
      </c>
      <c r="J46" s="548">
        <v>1547</v>
      </c>
      <c r="K46" s="549">
        <v>246</v>
      </c>
      <c r="L46" s="380">
        <v>15.90174531351002</v>
      </c>
    </row>
    <row r="47" spans="1:12" s="110" customFormat="1" ht="15" customHeight="1" x14ac:dyDescent="0.2">
      <c r="A47" s="381"/>
      <c r="B47" s="385"/>
      <c r="C47" s="382" t="s">
        <v>353</v>
      </c>
      <c r="D47" s="385"/>
      <c r="E47" s="383"/>
      <c r="F47" s="548">
        <v>414</v>
      </c>
      <c r="G47" s="548">
        <v>293</v>
      </c>
      <c r="H47" s="548">
        <v>313</v>
      </c>
      <c r="I47" s="548">
        <v>508</v>
      </c>
      <c r="J47" s="550">
        <v>422</v>
      </c>
      <c r="K47" s="549">
        <v>-8</v>
      </c>
      <c r="L47" s="380">
        <v>-1.8957345971563981</v>
      </c>
    </row>
    <row r="48" spans="1:12" s="110" customFormat="1" ht="15" customHeight="1" x14ac:dyDescent="0.2">
      <c r="A48" s="381"/>
      <c r="B48" s="385"/>
      <c r="C48" s="366" t="s">
        <v>111</v>
      </c>
      <c r="D48" s="386"/>
      <c r="E48" s="387"/>
      <c r="F48" s="548">
        <v>195</v>
      </c>
      <c r="G48" s="548">
        <v>135</v>
      </c>
      <c r="H48" s="548">
        <v>209</v>
      </c>
      <c r="I48" s="548">
        <v>224</v>
      </c>
      <c r="J48" s="548">
        <v>203</v>
      </c>
      <c r="K48" s="549">
        <v>-8</v>
      </c>
      <c r="L48" s="380">
        <v>-3.9408866995073892</v>
      </c>
    </row>
    <row r="49" spans="1:12" s="110" customFormat="1" ht="15" customHeight="1" x14ac:dyDescent="0.2">
      <c r="A49" s="381"/>
      <c r="B49" s="385"/>
      <c r="C49" s="382" t="s">
        <v>353</v>
      </c>
      <c r="D49" s="385"/>
      <c r="E49" s="383"/>
      <c r="F49" s="548">
        <v>76</v>
      </c>
      <c r="G49" s="548">
        <v>77</v>
      </c>
      <c r="H49" s="548">
        <v>89</v>
      </c>
      <c r="I49" s="548">
        <v>85</v>
      </c>
      <c r="J49" s="548">
        <v>70</v>
      </c>
      <c r="K49" s="549">
        <v>6</v>
      </c>
      <c r="L49" s="380">
        <v>8.5714285714285712</v>
      </c>
    </row>
    <row r="50" spans="1:12" s="110" customFormat="1" ht="15" customHeight="1" x14ac:dyDescent="0.2">
      <c r="A50" s="381"/>
      <c r="B50" s="384" t="s">
        <v>113</v>
      </c>
      <c r="C50" s="382" t="s">
        <v>181</v>
      </c>
      <c r="D50" s="385"/>
      <c r="E50" s="383"/>
      <c r="F50" s="548">
        <v>8886</v>
      </c>
      <c r="G50" s="548">
        <v>5456</v>
      </c>
      <c r="H50" s="548">
        <v>8407</v>
      </c>
      <c r="I50" s="548">
        <v>9141</v>
      </c>
      <c r="J50" s="550">
        <v>8890</v>
      </c>
      <c r="K50" s="549">
        <v>-4</v>
      </c>
      <c r="L50" s="380">
        <v>-4.4994375703037118E-2</v>
      </c>
    </row>
    <row r="51" spans="1:12" s="110" customFormat="1" ht="15" customHeight="1" x14ac:dyDescent="0.2">
      <c r="A51" s="381"/>
      <c r="B51" s="385"/>
      <c r="C51" s="382" t="s">
        <v>353</v>
      </c>
      <c r="D51" s="385"/>
      <c r="E51" s="383"/>
      <c r="F51" s="548">
        <v>2380</v>
      </c>
      <c r="G51" s="548">
        <v>1806</v>
      </c>
      <c r="H51" s="548">
        <v>2795</v>
      </c>
      <c r="I51" s="548">
        <v>3126</v>
      </c>
      <c r="J51" s="548">
        <v>2760</v>
      </c>
      <c r="K51" s="549">
        <v>-380</v>
      </c>
      <c r="L51" s="380">
        <v>-13.768115942028986</v>
      </c>
    </row>
    <row r="52" spans="1:12" s="110" customFormat="1" ht="15" customHeight="1" x14ac:dyDescent="0.2">
      <c r="A52" s="381"/>
      <c r="B52" s="384"/>
      <c r="C52" s="382" t="s">
        <v>182</v>
      </c>
      <c r="D52" s="385"/>
      <c r="E52" s="383"/>
      <c r="F52" s="548">
        <v>5934</v>
      </c>
      <c r="G52" s="548">
        <v>4171</v>
      </c>
      <c r="H52" s="548">
        <v>5797</v>
      </c>
      <c r="I52" s="548">
        <v>5325</v>
      </c>
      <c r="J52" s="548">
        <v>5392</v>
      </c>
      <c r="K52" s="549">
        <v>542</v>
      </c>
      <c r="L52" s="380">
        <v>10.05192878338279</v>
      </c>
    </row>
    <row r="53" spans="1:12" s="269" customFormat="1" ht="11.25" customHeight="1" x14ac:dyDescent="0.2">
      <c r="A53" s="381"/>
      <c r="B53" s="385"/>
      <c r="C53" s="382" t="s">
        <v>353</v>
      </c>
      <c r="D53" s="385"/>
      <c r="E53" s="383"/>
      <c r="F53" s="548">
        <v>2169</v>
      </c>
      <c r="G53" s="548">
        <v>1827</v>
      </c>
      <c r="H53" s="548">
        <v>2367</v>
      </c>
      <c r="I53" s="548">
        <v>2207</v>
      </c>
      <c r="J53" s="550">
        <v>2134</v>
      </c>
      <c r="K53" s="549">
        <v>35</v>
      </c>
      <c r="L53" s="380">
        <v>1.6401124648547329</v>
      </c>
    </row>
    <row r="54" spans="1:12" s="151" customFormat="1" ht="12.75" customHeight="1" x14ac:dyDescent="0.2">
      <c r="A54" s="381"/>
      <c r="B54" s="384" t="s">
        <v>113</v>
      </c>
      <c r="C54" s="384" t="s">
        <v>116</v>
      </c>
      <c r="D54" s="385"/>
      <c r="E54" s="383"/>
      <c r="F54" s="548">
        <v>12378</v>
      </c>
      <c r="G54" s="548">
        <v>7861</v>
      </c>
      <c r="H54" s="548">
        <v>11676</v>
      </c>
      <c r="I54" s="548">
        <v>11509</v>
      </c>
      <c r="J54" s="548">
        <v>11949</v>
      </c>
      <c r="K54" s="549">
        <v>429</v>
      </c>
      <c r="L54" s="380">
        <v>3.5902585990459452</v>
      </c>
    </row>
    <row r="55" spans="1:12" ht="11.25" x14ac:dyDescent="0.2">
      <c r="A55" s="381"/>
      <c r="B55" s="385"/>
      <c r="C55" s="382" t="s">
        <v>353</v>
      </c>
      <c r="D55" s="385"/>
      <c r="E55" s="383"/>
      <c r="F55" s="548">
        <v>3624</v>
      </c>
      <c r="G55" s="548">
        <v>2757</v>
      </c>
      <c r="H55" s="548">
        <v>3974</v>
      </c>
      <c r="I55" s="548">
        <v>4001</v>
      </c>
      <c r="J55" s="548">
        <v>3856</v>
      </c>
      <c r="K55" s="549">
        <v>-232</v>
      </c>
      <c r="L55" s="380">
        <v>-6.0165975103734439</v>
      </c>
    </row>
    <row r="56" spans="1:12" ht="14.25" customHeight="1" x14ac:dyDescent="0.2">
      <c r="A56" s="381"/>
      <c r="B56" s="385"/>
      <c r="C56" s="384" t="s">
        <v>117</v>
      </c>
      <c r="D56" s="385"/>
      <c r="E56" s="383"/>
      <c r="F56" s="548">
        <v>2439</v>
      </c>
      <c r="G56" s="548">
        <v>1762</v>
      </c>
      <c r="H56" s="548">
        <v>2514</v>
      </c>
      <c r="I56" s="548">
        <v>2947</v>
      </c>
      <c r="J56" s="548">
        <v>2328</v>
      </c>
      <c r="K56" s="549">
        <v>111</v>
      </c>
      <c r="L56" s="380">
        <v>4.768041237113402</v>
      </c>
    </row>
    <row r="57" spans="1:12" ht="18.75" customHeight="1" x14ac:dyDescent="0.2">
      <c r="A57" s="388"/>
      <c r="B57" s="389"/>
      <c r="C57" s="390" t="s">
        <v>353</v>
      </c>
      <c r="D57" s="389"/>
      <c r="E57" s="391"/>
      <c r="F57" s="551">
        <v>924</v>
      </c>
      <c r="G57" s="552">
        <v>873</v>
      </c>
      <c r="H57" s="552">
        <v>1180</v>
      </c>
      <c r="I57" s="552">
        <v>1328</v>
      </c>
      <c r="J57" s="552">
        <v>1037</v>
      </c>
      <c r="K57" s="553">
        <f t="shared" ref="K57" si="0">IF(OR(F57=".",J57=".")=TRUE,".",IF(OR(F57="*",J57="*")=TRUE,"*",IF(AND(F57="-",J57="-")=TRUE,"-",IF(AND(ISNUMBER(J57),ISNUMBER(F57))=TRUE,IF(F57-J57=0,0,F57-J57),IF(ISNUMBER(F57)=TRUE,F57,-J57)))))</f>
        <v>-113</v>
      </c>
      <c r="L57" s="392">
        <f t="shared" ref="L57" si="1">IF(K57 =".",".",IF(K57 ="*","*",IF(K57="-","-",IF(K57=0,0,IF(OR(J57="-",J57=".",F57="-",F57=".")=TRUE,"X",IF(J57=0,"0,0",IF(ABS(K57*100/J57)&gt;250,".X",(K57*100/J57))))))))</f>
        <v>-10.896817743490839</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15465</v>
      </c>
      <c r="E11" s="114">
        <v>10317</v>
      </c>
      <c r="F11" s="114">
        <v>18823</v>
      </c>
      <c r="G11" s="114">
        <v>14862</v>
      </c>
      <c r="H11" s="140">
        <v>14874</v>
      </c>
      <c r="I11" s="115">
        <v>591</v>
      </c>
      <c r="J11" s="116">
        <v>3.9733763614360629</v>
      </c>
    </row>
    <row r="12" spans="1:15" s="110" customFormat="1" ht="24.95" customHeight="1" x14ac:dyDescent="0.2">
      <c r="A12" s="193" t="s">
        <v>132</v>
      </c>
      <c r="B12" s="194" t="s">
        <v>133</v>
      </c>
      <c r="C12" s="113">
        <v>2.1144519883608148</v>
      </c>
      <c r="D12" s="115">
        <v>327</v>
      </c>
      <c r="E12" s="114">
        <v>222</v>
      </c>
      <c r="F12" s="114">
        <v>625</v>
      </c>
      <c r="G12" s="114">
        <v>375</v>
      </c>
      <c r="H12" s="140">
        <v>360</v>
      </c>
      <c r="I12" s="115">
        <v>-33</v>
      </c>
      <c r="J12" s="116">
        <v>-9.1666666666666661</v>
      </c>
    </row>
    <row r="13" spans="1:15" s="110" customFormat="1" ht="24.95" customHeight="1" x14ac:dyDescent="0.2">
      <c r="A13" s="193" t="s">
        <v>134</v>
      </c>
      <c r="B13" s="199" t="s">
        <v>214</v>
      </c>
      <c r="C13" s="113">
        <v>0.88587132234076948</v>
      </c>
      <c r="D13" s="115">
        <v>137</v>
      </c>
      <c r="E13" s="114">
        <v>82</v>
      </c>
      <c r="F13" s="114">
        <v>172</v>
      </c>
      <c r="G13" s="114">
        <v>143</v>
      </c>
      <c r="H13" s="140">
        <v>151</v>
      </c>
      <c r="I13" s="115">
        <v>-14</v>
      </c>
      <c r="J13" s="116">
        <v>-9.2715231788079464</v>
      </c>
    </row>
    <row r="14" spans="1:15" s="287" customFormat="1" ht="24.95" customHeight="1" x14ac:dyDescent="0.2">
      <c r="A14" s="193" t="s">
        <v>215</v>
      </c>
      <c r="B14" s="199" t="s">
        <v>137</v>
      </c>
      <c r="C14" s="113">
        <v>6.1170384739734889</v>
      </c>
      <c r="D14" s="115">
        <v>946</v>
      </c>
      <c r="E14" s="114">
        <v>544</v>
      </c>
      <c r="F14" s="114">
        <v>1095</v>
      </c>
      <c r="G14" s="114">
        <v>718</v>
      </c>
      <c r="H14" s="140">
        <v>939</v>
      </c>
      <c r="I14" s="115">
        <v>7</v>
      </c>
      <c r="J14" s="116">
        <v>0.74547390841320549</v>
      </c>
      <c r="K14" s="110"/>
      <c r="L14" s="110"/>
      <c r="M14" s="110"/>
      <c r="N14" s="110"/>
      <c r="O14" s="110"/>
    </row>
    <row r="15" spans="1:15" s="110" customFormat="1" ht="24.95" customHeight="1" x14ac:dyDescent="0.2">
      <c r="A15" s="193" t="s">
        <v>216</v>
      </c>
      <c r="B15" s="199" t="s">
        <v>217</v>
      </c>
      <c r="C15" s="113">
        <v>1.7976075008082768</v>
      </c>
      <c r="D15" s="115">
        <v>278</v>
      </c>
      <c r="E15" s="114">
        <v>225</v>
      </c>
      <c r="F15" s="114">
        <v>386</v>
      </c>
      <c r="G15" s="114">
        <v>288</v>
      </c>
      <c r="H15" s="140">
        <v>328</v>
      </c>
      <c r="I15" s="115">
        <v>-50</v>
      </c>
      <c r="J15" s="116">
        <v>-15.24390243902439</v>
      </c>
    </row>
    <row r="16" spans="1:15" s="287" customFormat="1" ht="24.95" customHeight="1" x14ac:dyDescent="0.2">
      <c r="A16" s="193" t="s">
        <v>218</v>
      </c>
      <c r="B16" s="199" t="s">
        <v>141</v>
      </c>
      <c r="C16" s="113">
        <v>3.3107015842224379</v>
      </c>
      <c r="D16" s="115">
        <v>512</v>
      </c>
      <c r="E16" s="114">
        <v>257</v>
      </c>
      <c r="F16" s="114">
        <v>569</v>
      </c>
      <c r="G16" s="114">
        <v>316</v>
      </c>
      <c r="H16" s="140">
        <v>493</v>
      </c>
      <c r="I16" s="115">
        <v>19</v>
      </c>
      <c r="J16" s="116">
        <v>3.8539553752535496</v>
      </c>
      <c r="K16" s="110"/>
      <c r="L16" s="110"/>
      <c r="M16" s="110"/>
      <c r="N16" s="110"/>
      <c r="O16" s="110"/>
    </row>
    <row r="17" spans="1:15" s="110" customFormat="1" ht="24.95" customHeight="1" x14ac:dyDescent="0.2">
      <c r="A17" s="193" t="s">
        <v>142</v>
      </c>
      <c r="B17" s="199" t="s">
        <v>220</v>
      </c>
      <c r="C17" s="113">
        <v>1.008729388942774</v>
      </c>
      <c r="D17" s="115">
        <v>156</v>
      </c>
      <c r="E17" s="114">
        <v>62</v>
      </c>
      <c r="F17" s="114">
        <v>140</v>
      </c>
      <c r="G17" s="114">
        <v>114</v>
      </c>
      <c r="H17" s="140">
        <v>118</v>
      </c>
      <c r="I17" s="115">
        <v>38</v>
      </c>
      <c r="J17" s="116">
        <v>32.203389830508478</v>
      </c>
    </row>
    <row r="18" spans="1:15" s="287" customFormat="1" ht="24.95" customHeight="1" x14ac:dyDescent="0.2">
      <c r="A18" s="201" t="s">
        <v>144</v>
      </c>
      <c r="B18" s="202" t="s">
        <v>145</v>
      </c>
      <c r="C18" s="113">
        <v>7.2098286453281606</v>
      </c>
      <c r="D18" s="115">
        <v>1115</v>
      </c>
      <c r="E18" s="114">
        <v>595</v>
      </c>
      <c r="F18" s="114">
        <v>1584</v>
      </c>
      <c r="G18" s="114">
        <v>942</v>
      </c>
      <c r="H18" s="140">
        <v>1111</v>
      </c>
      <c r="I18" s="115">
        <v>4</v>
      </c>
      <c r="J18" s="116">
        <v>0.36003600360036003</v>
      </c>
      <c r="K18" s="110"/>
      <c r="L18" s="110"/>
      <c r="M18" s="110"/>
      <c r="N18" s="110"/>
      <c r="O18" s="110"/>
    </row>
    <row r="19" spans="1:15" s="110" customFormat="1" ht="24.95" customHeight="1" x14ac:dyDescent="0.2">
      <c r="A19" s="193" t="s">
        <v>146</v>
      </c>
      <c r="B19" s="199" t="s">
        <v>147</v>
      </c>
      <c r="C19" s="113">
        <v>18.816682832201746</v>
      </c>
      <c r="D19" s="115">
        <v>2910</v>
      </c>
      <c r="E19" s="114">
        <v>1734</v>
      </c>
      <c r="F19" s="114">
        <v>3189</v>
      </c>
      <c r="G19" s="114">
        <v>2298</v>
      </c>
      <c r="H19" s="140">
        <v>2424</v>
      </c>
      <c r="I19" s="115">
        <v>486</v>
      </c>
      <c r="J19" s="116">
        <v>20.049504950495049</v>
      </c>
    </row>
    <row r="20" spans="1:15" s="287" customFormat="1" ht="24.95" customHeight="1" x14ac:dyDescent="0.2">
      <c r="A20" s="193" t="s">
        <v>148</v>
      </c>
      <c r="B20" s="199" t="s">
        <v>149</v>
      </c>
      <c r="C20" s="113">
        <v>5.6126737795021011</v>
      </c>
      <c r="D20" s="115">
        <v>868</v>
      </c>
      <c r="E20" s="114">
        <v>513</v>
      </c>
      <c r="F20" s="114">
        <v>901</v>
      </c>
      <c r="G20" s="114">
        <v>1068</v>
      </c>
      <c r="H20" s="140">
        <v>852</v>
      </c>
      <c r="I20" s="115">
        <v>16</v>
      </c>
      <c r="J20" s="116">
        <v>1.8779342723004695</v>
      </c>
      <c r="K20" s="110"/>
      <c r="L20" s="110"/>
      <c r="M20" s="110"/>
      <c r="N20" s="110"/>
      <c r="O20" s="110"/>
    </row>
    <row r="21" spans="1:15" s="110" customFormat="1" ht="24.95" customHeight="1" x14ac:dyDescent="0.2">
      <c r="A21" s="201" t="s">
        <v>150</v>
      </c>
      <c r="B21" s="202" t="s">
        <v>151</v>
      </c>
      <c r="C21" s="113">
        <v>12.919495635305529</v>
      </c>
      <c r="D21" s="115">
        <v>1998</v>
      </c>
      <c r="E21" s="114">
        <v>1467</v>
      </c>
      <c r="F21" s="114">
        <v>2102</v>
      </c>
      <c r="G21" s="114">
        <v>3018</v>
      </c>
      <c r="H21" s="140">
        <v>2076</v>
      </c>
      <c r="I21" s="115">
        <v>-78</v>
      </c>
      <c r="J21" s="116">
        <v>-3.7572254335260116</v>
      </c>
    </row>
    <row r="22" spans="1:15" s="110" customFormat="1" ht="24.95" customHeight="1" x14ac:dyDescent="0.2">
      <c r="A22" s="201" t="s">
        <v>152</v>
      </c>
      <c r="B22" s="199" t="s">
        <v>153</v>
      </c>
      <c r="C22" s="113">
        <v>2.1791141286776594</v>
      </c>
      <c r="D22" s="115">
        <v>337</v>
      </c>
      <c r="E22" s="114">
        <v>174</v>
      </c>
      <c r="F22" s="114">
        <v>215</v>
      </c>
      <c r="G22" s="114">
        <v>167</v>
      </c>
      <c r="H22" s="140">
        <v>199</v>
      </c>
      <c r="I22" s="115">
        <v>138</v>
      </c>
      <c r="J22" s="116">
        <v>69.346733668341713</v>
      </c>
    </row>
    <row r="23" spans="1:15" s="110" customFormat="1" ht="24.95" customHeight="1" x14ac:dyDescent="0.2">
      <c r="A23" s="193" t="s">
        <v>154</v>
      </c>
      <c r="B23" s="199" t="s">
        <v>155</v>
      </c>
      <c r="C23" s="113">
        <v>0.84707403815066273</v>
      </c>
      <c r="D23" s="115">
        <v>131</v>
      </c>
      <c r="E23" s="114">
        <v>65</v>
      </c>
      <c r="F23" s="114">
        <v>201</v>
      </c>
      <c r="G23" s="114">
        <v>128</v>
      </c>
      <c r="H23" s="140">
        <v>131</v>
      </c>
      <c r="I23" s="115">
        <v>0</v>
      </c>
      <c r="J23" s="116">
        <v>0</v>
      </c>
    </row>
    <row r="24" spans="1:15" s="110" customFormat="1" ht="24.95" customHeight="1" x14ac:dyDescent="0.2">
      <c r="A24" s="193" t="s">
        <v>156</v>
      </c>
      <c r="B24" s="199" t="s">
        <v>221</v>
      </c>
      <c r="C24" s="113">
        <v>4.9401875202069192</v>
      </c>
      <c r="D24" s="115">
        <v>764</v>
      </c>
      <c r="E24" s="114">
        <v>437</v>
      </c>
      <c r="F24" s="114">
        <v>925</v>
      </c>
      <c r="G24" s="114">
        <v>610</v>
      </c>
      <c r="H24" s="140">
        <v>768</v>
      </c>
      <c r="I24" s="115">
        <v>-4</v>
      </c>
      <c r="J24" s="116">
        <v>-0.52083333333333337</v>
      </c>
    </row>
    <row r="25" spans="1:15" s="110" customFormat="1" ht="24.95" customHeight="1" x14ac:dyDescent="0.2">
      <c r="A25" s="193" t="s">
        <v>222</v>
      </c>
      <c r="B25" s="204" t="s">
        <v>159</v>
      </c>
      <c r="C25" s="113">
        <v>8.4190106692531526</v>
      </c>
      <c r="D25" s="115">
        <v>1302</v>
      </c>
      <c r="E25" s="114">
        <v>808</v>
      </c>
      <c r="F25" s="114">
        <v>1279</v>
      </c>
      <c r="G25" s="114">
        <v>1449</v>
      </c>
      <c r="H25" s="140">
        <v>1141</v>
      </c>
      <c r="I25" s="115">
        <v>161</v>
      </c>
      <c r="J25" s="116">
        <v>14.110429447852761</v>
      </c>
    </row>
    <row r="26" spans="1:15" s="110" customFormat="1" ht="24.95" customHeight="1" x14ac:dyDescent="0.2">
      <c r="A26" s="201">
        <v>782.78300000000002</v>
      </c>
      <c r="B26" s="203" t="s">
        <v>160</v>
      </c>
      <c r="C26" s="113">
        <v>3.297769156159069</v>
      </c>
      <c r="D26" s="115">
        <v>510</v>
      </c>
      <c r="E26" s="114">
        <v>500</v>
      </c>
      <c r="F26" s="114">
        <v>640</v>
      </c>
      <c r="G26" s="114">
        <v>543</v>
      </c>
      <c r="H26" s="140">
        <v>598</v>
      </c>
      <c r="I26" s="115">
        <v>-88</v>
      </c>
      <c r="J26" s="116">
        <v>-14.715719063545151</v>
      </c>
    </row>
    <row r="27" spans="1:15" s="110" customFormat="1" ht="24.95" customHeight="1" x14ac:dyDescent="0.2">
      <c r="A27" s="193" t="s">
        <v>161</v>
      </c>
      <c r="B27" s="199" t="s">
        <v>162</v>
      </c>
      <c r="C27" s="113">
        <v>3.0585192369867444</v>
      </c>
      <c r="D27" s="115">
        <v>473</v>
      </c>
      <c r="E27" s="114">
        <v>280</v>
      </c>
      <c r="F27" s="114">
        <v>738</v>
      </c>
      <c r="G27" s="114">
        <v>503</v>
      </c>
      <c r="H27" s="140">
        <v>528</v>
      </c>
      <c r="I27" s="115">
        <v>-55</v>
      </c>
      <c r="J27" s="116">
        <v>-10.416666666666666</v>
      </c>
    </row>
    <row r="28" spans="1:15" s="110" customFormat="1" ht="24.95" customHeight="1" x14ac:dyDescent="0.2">
      <c r="A28" s="193" t="s">
        <v>163</v>
      </c>
      <c r="B28" s="199" t="s">
        <v>164</v>
      </c>
      <c r="C28" s="113">
        <v>4.3000323310701587</v>
      </c>
      <c r="D28" s="115">
        <v>665</v>
      </c>
      <c r="E28" s="114">
        <v>448</v>
      </c>
      <c r="F28" s="114">
        <v>935</v>
      </c>
      <c r="G28" s="114">
        <v>398</v>
      </c>
      <c r="H28" s="140">
        <v>656</v>
      </c>
      <c r="I28" s="115">
        <v>9</v>
      </c>
      <c r="J28" s="116">
        <v>1.3719512195121952</v>
      </c>
    </row>
    <row r="29" spans="1:15" s="110" customFormat="1" ht="24.95" customHeight="1" x14ac:dyDescent="0.2">
      <c r="A29" s="193">
        <v>86</v>
      </c>
      <c r="B29" s="199" t="s">
        <v>165</v>
      </c>
      <c r="C29" s="113">
        <v>6.356288393145813</v>
      </c>
      <c r="D29" s="115">
        <v>983</v>
      </c>
      <c r="E29" s="114">
        <v>656</v>
      </c>
      <c r="F29" s="114">
        <v>1149</v>
      </c>
      <c r="G29" s="114">
        <v>629</v>
      </c>
      <c r="H29" s="140">
        <v>809</v>
      </c>
      <c r="I29" s="115">
        <v>174</v>
      </c>
      <c r="J29" s="116">
        <v>21.508034610630407</v>
      </c>
    </row>
    <row r="30" spans="1:15" s="110" customFormat="1" ht="24.95" customHeight="1" x14ac:dyDescent="0.2">
      <c r="A30" s="193">
        <v>87.88</v>
      </c>
      <c r="B30" s="204" t="s">
        <v>166</v>
      </c>
      <c r="C30" s="113">
        <v>7.5266731328806982</v>
      </c>
      <c r="D30" s="115">
        <v>1164</v>
      </c>
      <c r="E30" s="114">
        <v>1111</v>
      </c>
      <c r="F30" s="114">
        <v>1979</v>
      </c>
      <c r="G30" s="114">
        <v>1049</v>
      </c>
      <c r="H30" s="140">
        <v>1183</v>
      </c>
      <c r="I30" s="115">
        <v>-19</v>
      </c>
      <c r="J30" s="116">
        <v>-1.6060862214708369</v>
      </c>
    </row>
    <row r="31" spans="1:15" s="110" customFormat="1" ht="24.95" customHeight="1" x14ac:dyDescent="0.2">
      <c r="A31" s="193" t="s">
        <v>167</v>
      </c>
      <c r="B31" s="199" t="s">
        <v>168</v>
      </c>
      <c r="C31" s="113">
        <v>5.3928225024248304</v>
      </c>
      <c r="D31" s="115">
        <v>834</v>
      </c>
      <c r="E31" s="114">
        <v>681</v>
      </c>
      <c r="F31" s="114">
        <v>1094</v>
      </c>
      <c r="G31" s="114">
        <v>824</v>
      </c>
      <c r="H31" s="140">
        <v>947</v>
      </c>
      <c r="I31" s="115">
        <v>-113</v>
      </c>
      <c r="J31" s="116">
        <v>-11.932418162618797</v>
      </c>
    </row>
    <row r="32" spans="1:15" s="110" customFormat="1" ht="24.95" customHeight="1" x14ac:dyDescent="0.2">
      <c r="A32" s="193"/>
      <c r="B32" s="204" t="s">
        <v>169</v>
      </c>
      <c r="C32" s="113" t="s">
        <v>514</v>
      </c>
      <c r="D32" s="115" t="s">
        <v>514</v>
      </c>
      <c r="E32" s="114">
        <v>0</v>
      </c>
      <c r="F32" s="114">
        <v>0</v>
      </c>
      <c r="G32" s="114">
        <v>0</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2.1144519883608148</v>
      </c>
      <c r="D34" s="115">
        <v>327</v>
      </c>
      <c r="E34" s="114">
        <v>222</v>
      </c>
      <c r="F34" s="114">
        <v>625</v>
      </c>
      <c r="G34" s="114">
        <v>375</v>
      </c>
      <c r="H34" s="140">
        <v>360</v>
      </c>
      <c r="I34" s="115">
        <v>-33</v>
      </c>
      <c r="J34" s="116">
        <v>-9.1666666666666661</v>
      </c>
    </row>
    <row r="35" spans="1:10" s="110" customFormat="1" ht="24.95" customHeight="1" x14ac:dyDescent="0.2">
      <c r="A35" s="292" t="s">
        <v>171</v>
      </c>
      <c r="B35" s="293" t="s">
        <v>172</v>
      </c>
      <c r="C35" s="113">
        <v>14.212738441642419</v>
      </c>
      <c r="D35" s="115">
        <v>2198</v>
      </c>
      <c r="E35" s="114">
        <v>1221</v>
      </c>
      <c r="F35" s="114">
        <v>2851</v>
      </c>
      <c r="G35" s="114">
        <v>1803</v>
      </c>
      <c r="H35" s="140">
        <v>2201</v>
      </c>
      <c r="I35" s="115">
        <v>-3</v>
      </c>
      <c r="J35" s="116">
        <v>-0.13630168105406634</v>
      </c>
    </row>
    <row r="36" spans="1:10" s="110" customFormat="1" ht="24.95" customHeight="1" x14ac:dyDescent="0.2">
      <c r="A36" s="294" t="s">
        <v>173</v>
      </c>
      <c r="B36" s="295" t="s">
        <v>174</v>
      </c>
      <c r="C36" s="125">
        <v>83.666343355965083</v>
      </c>
      <c r="D36" s="143">
        <v>12939</v>
      </c>
      <c r="E36" s="144">
        <v>8874</v>
      </c>
      <c r="F36" s="144">
        <v>15347</v>
      </c>
      <c r="G36" s="144">
        <v>12684</v>
      </c>
      <c r="H36" s="145">
        <v>12312</v>
      </c>
      <c r="I36" s="143">
        <v>627</v>
      </c>
      <c r="J36" s="146">
        <v>5.0925925925925926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15465</v>
      </c>
      <c r="F11" s="264">
        <v>10317</v>
      </c>
      <c r="G11" s="264">
        <v>18823</v>
      </c>
      <c r="H11" s="264">
        <v>14862</v>
      </c>
      <c r="I11" s="265">
        <v>14874</v>
      </c>
      <c r="J11" s="263">
        <v>591</v>
      </c>
      <c r="K11" s="266">
        <v>3.9733763614360629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25.463950856773359</v>
      </c>
      <c r="E13" s="115">
        <v>3938</v>
      </c>
      <c r="F13" s="114">
        <v>3064</v>
      </c>
      <c r="G13" s="114">
        <v>4881</v>
      </c>
      <c r="H13" s="114">
        <v>4611</v>
      </c>
      <c r="I13" s="140">
        <v>3948</v>
      </c>
      <c r="J13" s="115">
        <v>-10</v>
      </c>
      <c r="K13" s="116">
        <v>-0.25329280648429586</v>
      </c>
    </row>
    <row r="14" spans="1:15" ht="15.95" customHeight="1" x14ac:dyDescent="0.2">
      <c r="A14" s="306" t="s">
        <v>230</v>
      </c>
      <c r="B14" s="307"/>
      <c r="C14" s="308"/>
      <c r="D14" s="113">
        <v>57.225994180407369</v>
      </c>
      <c r="E14" s="115">
        <v>8850</v>
      </c>
      <c r="F14" s="114">
        <v>5610</v>
      </c>
      <c r="G14" s="114">
        <v>11080</v>
      </c>
      <c r="H14" s="114">
        <v>8346</v>
      </c>
      <c r="I14" s="140">
        <v>8437</v>
      </c>
      <c r="J14" s="115">
        <v>413</v>
      </c>
      <c r="K14" s="116">
        <v>4.895104895104895</v>
      </c>
    </row>
    <row r="15" spans="1:15" ht="15.95" customHeight="1" x14ac:dyDescent="0.2">
      <c r="A15" s="306" t="s">
        <v>231</v>
      </c>
      <c r="B15" s="307"/>
      <c r="C15" s="308"/>
      <c r="D15" s="113">
        <v>7.7465244099579698</v>
      </c>
      <c r="E15" s="115">
        <v>1198</v>
      </c>
      <c r="F15" s="114">
        <v>726</v>
      </c>
      <c r="G15" s="114">
        <v>1274</v>
      </c>
      <c r="H15" s="114">
        <v>893</v>
      </c>
      <c r="I15" s="140">
        <v>1142</v>
      </c>
      <c r="J15" s="115">
        <v>56</v>
      </c>
      <c r="K15" s="116">
        <v>4.9036777583187394</v>
      </c>
    </row>
    <row r="16" spans="1:15" ht="15.95" customHeight="1" x14ac:dyDescent="0.2">
      <c r="A16" s="306" t="s">
        <v>232</v>
      </c>
      <c r="B16" s="307"/>
      <c r="C16" s="308"/>
      <c r="D16" s="113">
        <v>9.3695441319107662</v>
      </c>
      <c r="E16" s="115">
        <v>1449</v>
      </c>
      <c r="F16" s="114">
        <v>894</v>
      </c>
      <c r="G16" s="114">
        <v>1509</v>
      </c>
      <c r="H16" s="114">
        <v>993</v>
      </c>
      <c r="I16" s="140">
        <v>1332</v>
      </c>
      <c r="J16" s="115">
        <v>117</v>
      </c>
      <c r="K16" s="116">
        <v>8.7837837837837842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2.0497898480439702</v>
      </c>
      <c r="E18" s="115">
        <v>317</v>
      </c>
      <c r="F18" s="114">
        <v>237</v>
      </c>
      <c r="G18" s="114">
        <v>694</v>
      </c>
      <c r="H18" s="114">
        <v>355</v>
      </c>
      <c r="I18" s="140">
        <v>328</v>
      </c>
      <c r="J18" s="115">
        <v>-11</v>
      </c>
      <c r="K18" s="116">
        <v>-3.3536585365853657</v>
      </c>
    </row>
    <row r="19" spans="1:11" ht="14.1" customHeight="1" x14ac:dyDescent="0.2">
      <c r="A19" s="306" t="s">
        <v>235</v>
      </c>
      <c r="B19" s="307" t="s">
        <v>236</v>
      </c>
      <c r="C19" s="308"/>
      <c r="D19" s="113">
        <v>1.3708373747171032</v>
      </c>
      <c r="E19" s="115">
        <v>212</v>
      </c>
      <c r="F19" s="114">
        <v>177</v>
      </c>
      <c r="G19" s="114">
        <v>530</v>
      </c>
      <c r="H19" s="114">
        <v>273</v>
      </c>
      <c r="I19" s="140">
        <v>218</v>
      </c>
      <c r="J19" s="115">
        <v>-6</v>
      </c>
      <c r="K19" s="116">
        <v>-2.7522935779816513</v>
      </c>
    </row>
    <row r="20" spans="1:11" ht="14.1" customHeight="1" x14ac:dyDescent="0.2">
      <c r="A20" s="306">
        <v>12</v>
      </c>
      <c r="B20" s="307" t="s">
        <v>237</v>
      </c>
      <c r="C20" s="308"/>
      <c r="D20" s="113">
        <v>1.7264791464597478</v>
      </c>
      <c r="E20" s="115">
        <v>267</v>
      </c>
      <c r="F20" s="114">
        <v>96</v>
      </c>
      <c r="G20" s="114">
        <v>207</v>
      </c>
      <c r="H20" s="114">
        <v>239</v>
      </c>
      <c r="I20" s="140">
        <v>250</v>
      </c>
      <c r="J20" s="115">
        <v>17</v>
      </c>
      <c r="K20" s="116">
        <v>6.8</v>
      </c>
    </row>
    <row r="21" spans="1:11" ht="14.1" customHeight="1" x14ac:dyDescent="0.2">
      <c r="A21" s="306">
        <v>21</v>
      </c>
      <c r="B21" s="307" t="s">
        <v>238</v>
      </c>
      <c r="C21" s="308"/>
      <c r="D21" s="113">
        <v>0.28451341739411573</v>
      </c>
      <c r="E21" s="115">
        <v>44</v>
      </c>
      <c r="F21" s="114">
        <v>21</v>
      </c>
      <c r="G21" s="114">
        <v>25</v>
      </c>
      <c r="H21" s="114">
        <v>18</v>
      </c>
      <c r="I21" s="140">
        <v>33</v>
      </c>
      <c r="J21" s="115">
        <v>11</v>
      </c>
      <c r="K21" s="116">
        <v>33.333333333333336</v>
      </c>
    </row>
    <row r="22" spans="1:11" ht="14.1" customHeight="1" x14ac:dyDescent="0.2">
      <c r="A22" s="306">
        <v>22</v>
      </c>
      <c r="B22" s="307" t="s">
        <v>239</v>
      </c>
      <c r="C22" s="308"/>
      <c r="D22" s="113">
        <v>1.0604591011962496</v>
      </c>
      <c r="E22" s="115">
        <v>164</v>
      </c>
      <c r="F22" s="114">
        <v>81</v>
      </c>
      <c r="G22" s="114">
        <v>271</v>
      </c>
      <c r="H22" s="114">
        <v>140</v>
      </c>
      <c r="I22" s="140">
        <v>149</v>
      </c>
      <c r="J22" s="115">
        <v>15</v>
      </c>
      <c r="K22" s="116">
        <v>10.067114093959731</v>
      </c>
    </row>
    <row r="23" spans="1:11" ht="14.1" customHeight="1" x14ac:dyDescent="0.2">
      <c r="A23" s="306">
        <v>23</v>
      </c>
      <c r="B23" s="307" t="s">
        <v>240</v>
      </c>
      <c r="C23" s="308"/>
      <c r="D23" s="113">
        <v>0.3427093436792758</v>
      </c>
      <c r="E23" s="115">
        <v>53</v>
      </c>
      <c r="F23" s="114">
        <v>33</v>
      </c>
      <c r="G23" s="114">
        <v>100</v>
      </c>
      <c r="H23" s="114">
        <v>54</v>
      </c>
      <c r="I23" s="140">
        <v>51</v>
      </c>
      <c r="J23" s="115">
        <v>2</v>
      </c>
      <c r="K23" s="116">
        <v>3.9215686274509802</v>
      </c>
    </row>
    <row r="24" spans="1:11" ht="14.1" customHeight="1" x14ac:dyDescent="0.2">
      <c r="A24" s="306">
        <v>24</v>
      </c>
      <c r="B24" s="307" t="s">
        <v>241</v>
      </c>
      <c r="C24" s="308"/>
      <c r="D24" s="113">
        <v>1.1509860976398318</v>
      </c>
      <c r="E24" s="115">
        <v>178</v>
      </c>
      <c r="F24" s="114">
        <v>119</v>
      </c>
      <c r="G24" s="114">
        <v>255</v>
      </c>
      <c r="H24" s="114">
        <v>169</v>
      </c>
      <c r="I24" s="140">
        <v>204</v>
      </c>
      <c r="J24" s="115">
        <v>-26</v>
      </c>
      <c r="K24" s="116">
        <v>-12.745098039215685</v>
      </c>
    </row>
    <row r="25" spans="1:11" ht="14.1" customHeight="1" x14ac:dyDescent="0.2">
      <c r="A25" s="306">
        <v>25</v>
      </c>
      <c r="B25" s="307" t="s">
        <v>242</v>
      </c>
      <c r="C25" s="308"/>
      <c r="D25" s="113">
        <v>2.5347559004203037</v>
      </c>
      <c r="E25" s="115">
        <v>392</v>
      </c>
      <c r="F25" s="114">
        <v>183</v>
      </c>
      <c r="G25" s="114">
        <v>556</v>
      </c>
      <c r="H25" s="114">
        <v>306</v>
      </c>
      <c r="I25" s="140">
        <v>427</v>
      </c>
      <c r="J25" s="115">
        <v>-35</v>
      </c>
      <c r="K25" s="116">
        <v>-8.1967213114754092</v>
      </c>
    </row>
    <row r="26" spans="1:11" ht="14.1" customHeight="1" x14ac:dyDescent="0.2">
      <c r="A26" s="306">
        <v>26</v>
      </c>
      <c r="B26" s="307" t="s">
        <v>243</v>
      </c>
      <c r="C26" s="308"/>
      <c r="D26" s="113">
        <v>2.4959586162301974</v>
      </c>
      <c r="E26" s="115">
        <v>386</v>
      </c>
      <c r="F26" s="114">
        <v>223</v>
      </c>
      <c r="G26" s="114">
        <v>463</v>
      </c>
      <c r="H26" s="114">
        <v>258</v>
      </c>
      <c r="I26" s="140">
        <v>387</v>
      </c>
      <c r="J26" s="115">
        <v>-1</v>
      </c>
      <c r="K26" s="116">
        <v>-0.25839793281653745</v>
      </c>
    </row>
    <row r="27" spans="1:11" ht="14.1" customHeight="1" x14ac:dyDescent="0.2">
      <c r="A27" s="306">
        <v>27</v>
      </c>
      <c r="B27" s="307" t="s">
        <v>244</v>
      </c>
      <c r="C27" s="308"/>
      <c r="D27" s="113">
        <v>0.74361461364371162</v>
      </c>
      <c r="E27" s="115">
        <v>115</v>
      </c>
      <c r="F27" s="114">
        <v>69</v>
      </c>
      <c r="G27" s="114">
        <v>126</v>
      </c>
      <c r="H27" s="114">
        <v>122</v>
      </c>
      <c r="I27" s="140">
        <v>108</v>
      </c>
      <c r="J27" s="115">
        <v>7</v>
      </c>
      <c r="K27" s="116">
        <v>6.4814814814814818</v>
      </c>
    </row>
    <row r="28" spans="1:11" ht="14.1" customHeight="1" x14ac:dyDescent="0.2">
      <c r="A28" s="306">
        <v>28</v>
      </c>
      <c r="B28" s="307" t="s">
        <v>245</v>
      </c>
      <c r="C28" s="308"/>
      <c r="D28" s="113">
        <v>0.25218234723569349</v>
      </c>
      <c r="E28" s="115">
        <v>39</v>
      </c>
      <c r="F28" s="114">
        <v>20</v>
      </c>
      <c r="G28" s="114">
        <v>37</v>
      </c>
      <c r="H28" s="114">
        <v>27</v>
      </c>
      <c r="I28" s="140">
        <v>20</v>
      </c>
      <c r="J28" s="115">
        <v>19</v>
      </c>
      <c r="K28" s="116">
        <v>95</v>
      </c>
    </row>
    <row r="29" spans="1:11" ht="14.1" customHeight="1" x14ac:dyDescent="0.2">
      <c r="A29" s="306">
        <v>29</v>
      </c>
      <c r="B29" s="307" t="s">
        <v>246</v>
      </c>
      <c r="C29" s="308"/>
      <c r="D29" s="113">
        <v>7.6753960556094407</v>
      </c>
      <c r="E29" s="115">
        <v>1187</v>
      </c>
      <c r="F29" s="114">
        <v>913</v>
      </c>
      <c r="G29" s="114">
        <v>1232</v>
      </c>
      <c r="H29" s="114">
        <v>1488</v>
      </c>
      <c r="I29" s="140">
        <v>1402</v>
      </c>
      <c r="J29" s="115">
        <v>-215</v>
      </c>
      <c r="K29" s="116">
        <v>-15.335235378031383</v>
      </c>
    </row>
    <row r="30" spans="1:11" ht="14.1" customHeight="1" x14ac:dyDescent="0.2">
      <c r="A30" s="306" t="s">
        <v>247</v>
      </c>
      <c r="B30" s="307" t="s">
        <v>248</v>
      </c>
      <c r="C30" s="308"/>
      <c r="D30" s="113">
        <v>3.4335596508244421</v>
      </c>
      <c r="E30" s="115">
        <v>531</v>
      </c>
      <c r="F30" s="114">
        <v>416</v>
      </c>
      <c r="G30" s="114">
        <v>575</v>
      </c>
      <c r="H30" s="114">
        <v>514</v>
      </c>
      <c r="I30" s="140">
        <v>647</v>
      </c>
      <c r="J30" s="115">
        <v>-116</v>
      </c>
      <c r="K30" s="116">
        <v>-17.928902627511594</v>
      </c>
    </row>
    <row r="31" spans="1:11" ht="14.1" customHeight="1" x14ac:dyDescent="0.2">
      <c r="A31" s="306" t="s">
        <v>249</v>
      </c>
      <c r="B31" s="307" t="s">
        <v>250</v>
      </c>
      <c r="C31" s="308"/>
      <c r="D31" s="113">
        <v>4.2159715486582607</v>
      </c>
      <c r="E31" s="115">
        <v>652</v>
      </c>
      <c r="F31" s="114">
        <v>491</v>
      </c>
      <c r="G31" s="114">
        <v>648</v>
      </c>
      <c r="H31" s="114">
        <v>970</v>
      </c>
      <c r="I31" s="140">
        <v>747</v>
      </c>
      <c r="J31" s="115">
        <v>-95</v>
      </c>
      <c r="K31" s="116">
        <v>-12.717536813922356</v>
      </c>
    </row>
    <row r="32" spans="1:11" ht="14.1" customHeight="1" x14ac:dyDescent="0.2">
      <c r="A32" s="306">
        <v>31</v>
      </c>
      <c r="B32" s="307" t="s">
        <v>251</v>
      </c>
      <c r="C32" s="308"/>
      <c r="D32" s="113">
        <v>0.32977691561590688</v>
      </c>
      <c r="E32" s="115">
        <v>51</v>
      </c>
      <c r="F32" s="114">
        <v>34</v>
      </c>
      <c r="G32" s="114">
        <v>64</v>
      </c>
      <c r="H32" s="114">
        <v>39</v>
      </c>
      <c r="I32" s="140">
        <v>47</v>
      </c>
      <c r="J32" s="115">
        <v>4</v>
      </c>
      <c r="K32" s="116">
        <v>8.5106382978723403</v>
      </c>
    </row>
    <row r="33" spans="1:11" ht="14.1" customHeight="1" x14ac:dyDescent="0.2">
      <c r="A33" s="306">
        <v>32</v>
      </c>
      <c r="B33" s="307" t="s">
        <v>252</v>
      </c>
      <c r="C33" s="308"/>
      <c r="D33" s="113">
        <v>2.6058842547688328</v>
      </c>
      <c r="E33" s="115">
        <v>403</v>
      </c>
      <c r="F33" s="114">
        <v>249</v>
      </c>
      <c r="G33" s="114">
        <v>609</v>
      </c>
      <c r="H33" s="114">
        <v>490</v>
      </c>
      <c r="I33" s="140">
        <v>425</v>
      </c>
      <c r="J33" s="115">
        <v>-22</v>
      </c>
      <c r="K33" s="116">
        <v>-5.1764705882352944</v>
      </c>
    </row>
    <row r="34" spans="1:11" ht="14.1" customHeight="1" x14ac:dyDescent="0.2">
      <c r="A34" s="306">
        <v>33</v>
      </c>
      <c r="B34" s="307" t="s">
        <v>253</v>
      </c>
      <c r="C34" s="308"/>
      <c r="D34" s="113">
        <v>2.0303912059489169</v>
      </c>
      <c r="E34" s="115">
        <v>314</v>
      </c>
      <c r="F34" s="114">
        <v>136</v>
      </c>
      <c r="G34" s="114">
        <v>478</v>
      </c>
      <c r="H34" s="114">
        <v>196</v>
      </c>
      <c r="I34" s="140">
        <v>257</v>
      </c>
      <c r="J34" s="115">
        <v>57</v>
      </c>
      <c r="K34" s="116">
        <v>22.178988326848248</v>
      </c>
    </row>
    <row r="35" spans="1:11" ht="14.1" customHeight="1" x14ac:dyDescent="0.2">
      <c r="A35" s="306">
        <v>34</v>
      </c>
      <c r="B35" s="307" t="s">
        <v>254</v>
      </c>
      <c r="C35" s="308"/>
      <c r="D35" s="113">
        <v>3.1943097316521176</v>
      </c>
      <c r="E35" s="115">
        <v>494</v>
      </c>
      <c r="F35" s="114">
        <v>246</v>
      </c>
      <c r="G35" s="114">
        <v>446</v>
      </c>
      <c r="H35" s="114">
        <v>321</v>
      </c>
      <c r="I35" s="140">
        <v>429</v>
      </c>
      <c r="J35" s="115">
        <v>65</v>
      </c>
      <c r="K35" s="116">
        <v>15.151515151515152</v>
      </c>
    </row>
    <row r="36" spans="1:11" ht="14.1" customHeight="1" x14ac:dyDescent="0.2">
      <c r="A36" s="306">
        <v>41</v>
      </c>
      <c r="B36" s="307" t="s">
        <v>255</v>
      </c>
      <c r="C36" s="308"/>
      <c r="D36" s="113">
        <v>0.13579049466537343</v>
      </c>
      <c r="E36" s="115">
        <v>21</v>
      </c>
      <c r="F36" s="114">
        <v>17</v>
      </c>
      <c r="G36" s="114">
        <v>30</v>
      </c>
      <c r="H36" s="114">
        <v>28</v>
      </c>
      <c r="I36" s="140">
        <v>18</v>
      </c>
      <c r="J36" s="115">
        <v>3</v>
      </c>
      <c r="K36" s="116">
        <v>16.666666666666668</v>
      </c>
    </row>
    <row r="37" spans="1:11" ht="14.1" customHeight="1" x14ac:dyDescent="0.2">
      <c r="A37" s="306">
        <v>42</v>
      </c>
      <c r="B37" s="307" t="s">
        <v>256</v>
      </c>
      <c r="C37" s="308"/>
      <c r="D37" s="113" t="s">
        <v>514</v>
      </c>
      <c r="E37" s="115" t="s">
        <v>514</v>
      </c>
      <c r="F37" s="114" t="s">
        <v>514</v>
      </c>
      <c r="G37" s="114" t="s">
        <v>514</v>
      </c>
      <c r="H37" s="114">
        <v>14</v>
      </c>
      <c r="I37" s="140">
        <v>8</v>
      </c>
      <c r="J37" s="115" t="s">
        <v>514</v>
      </c>
      <c r="K37" s="116" t="s">
        <v>514</v>
      </c>
    </row>
    <row r="38" spans="1:11" ht="14.1" customHeight="1" x14ac:dyDescent="0.2">
      <c r="A38" s="306">
        <v>43</v>
      </c>
      <c r="B38" s="307" t="s">
        <v>257</v>
      </c>
      <c r="C38" s="308"/>
      <c r="D38" s="113">
        <v>1.0151956029744584</v>
      </c>
      <c r="E38" s="115">
        <v>157</v>
      </c>
      <c r="F38" s="114">
        <v>74</v>
      </c>
      <c r="G38" s="114">
        <v>172</v>
      </c>
      <c r="H38" s="114">
        <v>108</v>
      </c>
      <c r="I38" s="140">
        <v>110</v>
      </c>
      <c r="J38" s="115">
        <v>47</v>
      </c>
      <c r="K38" s="116">
        <v>42.727272727272727</v>
      </c>
    </row>
    <row r="39" spans="1:11" ht="14.1" customHeight="1" x14ac:dyDescent="0.2">
      <c r="A39" s="306">
        <v>51</v>
      </c>
      <c r="B39" s="307" t="s">
        <v>258</v>
      </c>
      <c r="C39" s="308"/>
      <c r="D39" s="113">
        <v>4.3129647591335276</v>
      </c>
      <c r="E39" s="115">
        <v>667</v>
      </c>
      <c r="F39" s="114">
        <v>611</v>
      </c>
      <c r="G39" s="114">
        <v>887</v>
      </c>
      <c r="H39" s="114">
        <v>771</v>
      </c>
      <c r="I39" s="140">
        <v>702</v>
      </c>
      <c r="J39" s="115">
        <v>-35</v>
      </c>
      <c r="K39" s="116">
        <v>-4.9857549857549861</v>
      </c>
    </row>
    <row r="40" spans="1:11" ht="14.1" customHeight="1" x14ac:dyDescent="0.2">
      <c r="A40" s="306" t="s">
        <v>259</v>
      </c>
      <c r="B40" s="307" t="s">
        <v>260</v>
      </c>
      <c r="C40" s="308"/>
      <c r="D40" s="113">
        <v>3.5434852893630779</v>
      </c>
      <c r="E40" s="115">
        <v>548</v>
      </c>
      <c r="F40" s="114">
        <v>578</v>
      </c>
      <c r="G40" s="114">
        <v>791</v>
      </c>
      <c r="H40" s="114">
        <v>663</v>
      </c>
      <c r="I40" s="140">
        <v>604</v>
      </c>
      <c r="J40" s="115">
        <v>-56</v>
      </c>
      <c r="K40" s="116">
        <v>-9.2715231788079464</v>
      </c>
    </row>
    <row r="41" spans="1:11" ht="14.1" customHeight="1" x14ac:dyDescent="0.2">
      <c r="A41" s="306"/>
      <c r="B41" s="307" t="s">
        <v>261</v>
      </c>
      <c r="C41" s="308"/>
      <c r="D41" s="113">
        <v>2.8645328160362107</v>
      </c>
      <c r="E41" s="115">
        <v>443</v>
      </c>
      <c r="F41" s="114">
        <v>459</v>
      </c>
      <c r="G41" s="114">
        <v>632</v>
      </c>
      <c r="H41" s="114">
        <v>574</v>
      </c>
      <c r="I41" s="140">
        <v>519</v>
      </c>
      <c r="J41" s="115">
        <v>-76</v>
      </c>
      <c r="K41" s="116">
        <v>-14.64354527938343</v>
      </c>
    </row>
    <row r="42" spans="1:11" ht="14.1" customHeight="1" x14ac:dyDescent="0.2">
      <c r="A42" s="306">
        <v>52</v>
      </c>
      <c r="B42" s="307" t="s">
        <v>262</v>
      </c>
      <c r="C42" s="308"/>
      <c r="D42" s="113">
        <v>4.8884578079534435</v>
      </c>
      <c r="E42" s="115">
        <v>756</v>
      </c>
      <c r="F42" s="114">
        <v>396</v>
      </c>
      <c r="G42" s="114">
        <v>687</v>
      </c>
      <c r="H42" s="114">
        <v>876</v>
      </c>
      <c r="I42" s="140">
        <v>783</v>
      </c>
      <c r="J42" s="115">
        <v>-27</v>
      </c>
      <c r="K42" s="116">
        <v>-3.4482758620689653</v>
      </c>
    </row>
    <row r="43" spans="1:11" ht="14.1" customHeight="1" x14ac:dyDescent="0.2">
      <c r="A43" s="306" t="s">
        <v>263</v>
      </c>
      <c r="B43" s="307" t="s">
        <v>264</v>
      </c>
      <c r="C43" s="308"/>
      <c r="D43" s="113">
        <v>4.2612350468800519</v>
      </c>
      <c r="E43" s="115">
        <v>659</v>
      </c>
      <c r="F43" s="114">
        <v>355</v>
      </c>
      <c r="G43" s="114">
        <v>611</v>
      </c>
      <c r="H43" s="114">
        <v>765</v>
      </c>
      <c r="I43" s="140">
        <v>676</v>
      </c>
      <c r="J43" s="115">
        <v>-17</v>
      </c>
      <c r="K43" s="116">
        <v>-2.5147928994082842</v>
      </c>
    </row>
    <row r="44" spans="1:11" ht="14.1" customHeight="1" x14ac:dyDescent="0.2">
      <c r="A44" s="306">
        <v>53</v>
      </c>
      <c r="B44" s="307" t="s">
        <v>265</v>
      </c>
      <c r="C44" s="308"/>
      <c r="D44" s="113">
        <v>0.79534432589718718</v>
      </c>
      <c r="E44" s="115">
        <v>123</v>
      </c>
      <c r="F44" s="114">
        <v>100</v>
      </c>
      <c r="G44" s="114">
        <v>169</v>
      </c>
      <c r="H44" s="114">
        <v>182</v>
      </c>
      <c r="I44" s="140">
        <v>154</v>
      </c>
      <c r="J44" s="115">
        <v>-31</v>
      </c>
      <c r="K44" s="116">
        <v>-20.129870129870131</v>
      </c>
    </row>
    <row r="45" spans="1:11" ht="14.1" customHeight="1" x14ac:dyDescent="0.2">
      <c r="A45" s="306" t="s">
        <v>266</v>
      </c>
      <c r="B45" s="307" t="s">
        <v>267</v>
      </c>
      <c r="C45" s="308"/>
      <c r="D45" s="113">
        <v>0.73714839961202716</v>
      </c>
      <c r="E45" s="115">
        <v>114</v>
      </c>
      <c r="F45" s="114">
        <v>89</v>
      </c>
      <c r="G45" s="114">
        <v>165</v>
      </c>
      <c r="H45" s="114">
        <v>175</v>
      </c>
      <c r="I45" s="140">
        <v>154</v>
      </c>
      <c r="J45" s="115">
        <v>-40</v>
      </c>
      <c r="K45" s="116">
        <v>-25.974025974025974</v>
      </c>
    </row>
    <row r="46" spans="1:11" ht="14.1" customHeight="1" x14ac:dyDescent="0.2">
      <c r="A46" s="306">
        <v>54</v>
      </c>
      <c r="B46" s="307" t="s">
        <v>268</v>
      </c>
      <c r="C46" s="308"/>
      <c r="D46" s="113">
        <v>5.302295505981248</v>
      </c>
      <c r="E46" s="115">
        <v>820</v>
      </c>
      <c r="F46" s="114">
        <v>517</v>
      </c>
      <c r="G46" s="114">
        <v>742</v>
      </c>
      <c r="H46" s="114">
        <v>1012</v>
      </c>
      <c r="I46" s="140">
        <v>729</v>
      </c>
      <c r="J46" s="115">
        <v>91</v>
      </c>
      <c r="K46" s="116">
        <v>12.482853223593965</v>
      </c>
    </row>
    <row r="47" spans="1:11" ht="14.1" customHeight="1" x14ac:dyDescent="0.2">
      <c r="A47" s="306">
        <v>61</v>
      </c>
      <c r="B47" s="307" t="s">
        <v>269</v>
      </c>
      <c r="C47" s="308"/>
      <c r="D47" s="113">
        <v>1.6941480763013255</v>
      </c>
      <c r="E47" s="115">
        <v>262</v>
      </c>
      <c r="F47" s="114">
        <v>194</v>
      </c>
      <c r="G47" s="114">
        <v>368</v>
      </c>
      <c r="H47" s="114">
        <v>237</v>
      </c>
      <c r="I47" s="140">
        <v>305</v>
      </c>
      <c r="J47" s="115">
        <v>-43</v>
      </c>
      <c r="K47" s="116">
        <v>-14.098360655737705</v>
      </c>
    </row>
    <row r="48" spans="1:11" ht="14.1" customHeight="1" x14ac:dyDescent="0.2">
      <c r="A48" s="306">
        <v>62</v>
      </c>
      <c r="B48" s="307" t="s">
        <v>270</v>
      </c>
      <c r="C48" s="308"/>
      <c r="D48" s="113">
        <v>12.945360491432266</v>
      </c>
      <c r="E48" s="115">
        <v>2002</v>
      </c>
      <c r="F48" s="114">
        <v>1128</v>
      </c>
      <c r="G48" s="114">
        <v>1867</v>
      </c>
      <c r="H48" s="114">
        <v>1575</v>
      </c>
      <c r="I48" s="140">
        <v>1384</v>
      </c>
      <c r="J48" s="115">
        <v>618</v>
      </c>
      <c r="K48" s="116">
        <v>44.653179190751445</v>
      </c>
    </row>
    <row r="49" spans="1:11" ht="14.1" customHeight="1" x14ac:dyDescent="0.2">
      <c r="A49" s="306">
        <v>63</v>
      </c>
      <c r="B49" s="307" t="s">
        <v>271</v>
      </c>
      <c r="C49" s="308"/>
      <c r="D49" s="113">
        <v>7.7788554801163921</v>
      </c>
      <c r="E49" s="115">
        <v>1203</v>
      </c>
      <c r="F49" s="114">
        <v>962</v>
      </c>
      <c r="G49" s="114">
        <v>1572</v>
      </c>
      <c r="H49" s="114">
        <v>1876</v>
      </c>
      <c r="I49" s="140">
        <v>1260</v>
      </c>
      <c r="J49" s="115">
        <v>-57</v>
      </c>
      <c r="K49" s="116">
        <v>-4.5238095238095237</v>
      </c>
    </row>
    <row r="50" spans="1:11" ht="14.1" customHeight="1" x14ac:dyDescent="0.2">
      <c r="A50" s="306" t="s">
        <v>272</v>
      </c>
      <c r="B50" s="307" t="s">
        <v>273</v>
      </c>
      <c r="C50" s="308"/>
      <c r="D50" s="113">
        <v>2.1920465567410283</v>
      </c>
      <c r="E50" s="115">
        <v>339</v>
      </c>
      <c r="F50" s="114">
        <v>198</v>
      </c>
      <c r="G50" s="114">
        <v>496</v>
      </c>
      <c r="H50" s="114">
        <v>381</v>
      </c>
      <c r="I50" s="140">
        <v>311</v>
      </c>
      <c r="J50" s="115">
        <v>28</v>
      </c>
      <c r="K50" s="116">
        <v>9.0032154340836019</v>
      </c>
    </row>
    <row r="51" spans="1:11" ht="14.1" customHeight="1" x14ac:dyDescent="0.2">
      <c r="A51" s="306" t="s">
        <v>274</v>
      </c>
      <c r="B51" s="307" t="s">
        <v>275</v>
      </c>
      <c r="C51" s="308"/>
      <c r="D51" s="113">
        <v>5.2311671516327189</v>
      </c>
      <c r="E51" s="115">
        <v>809</v>
      </c>
      <c r="F51" s="114">
        <v>696</v>
      </c>
      <c r="G51" s="114">
        <v>972</v>
      </c>
      <c r="H51" s="114">
        <v>1416</v>
      </c>
      <c r="I51" s="140">
        <v>886</v>
      </c>
      <c r="J51" s="115">
        <v>-77</v>
      </c>
      <c r="K51" s="116">
        <v>-8.6907449209932288</v>
      </c>
    </row>
    <row r="52" spans="1:11" ht="14.1" customHeight="1" x14ac:dyDescent="0.2">
      <c r="A52" s="306">
        <v>71</v>
      </c>
      <c r="B52" s="307" t="s">
        <v>276</v>
      </c>
      <c r="C52" s="308"/>
      <c r="D52" s="113">
        <v>6.666666666666667</v>
      </c>
      <c r="E52" s="115">
        <v>1031</v>
      </c>
      <c r="F52" s="114">
        <v>605</v>
      </c>
      <c r="G52" s="114">
        <v>1096</v>
      </c>
      <c r="H52" s="114">
        <v>837</v>
      </c>
      <c r="I52" s="140">
        <v>1015</v>
      </c>
      <c r="J52" s="115">
        <v>16</v>
      </c>
      <c r="K52" s="116">
        <v>1.5763546798029557</v>
      </c>
    </row>
    <row r="53" spans="1:11" ht="14.1" customHeight="1" x14ac:dyDescent="0.2">
      <c r="A53" s="306" t="s">
        <v>277</v>
      </c>
      <c r="B53" s="307" t="s">
        <v>278</v>
      </c>
      <c r="C53" s="308"/>
      <c r="D53" s="113">
        <v>2.088587132234077</v>
      </c>
      <c r="E53" s="115">
        <v>323</v>
      </c>
      <c r="F53" s="114">
        <v>151</v>
      </c>
      <c r="G53" s="114">
        <v>277</v>
      </c>
      <c r="H53" s="114">
        <v>227</v>
      </c>
      <c r="I53" s="140">
        <v>277</v>
      </c>
      <c r="J53" s="115">
        <v>46</v>
      </c>
      <c r="K53" s="116">
        <v>16.60649819494585</v>
      </c>
    </row>
    <row r="54" spans="1:11" ht="14.1" customHeight="1" x14ac:dyDescent="0.2">
      <c r="A54" s="306" t="s">
        <v>279</v>
      </c>
      <c r="B54" s="307" t="s">
        <v>280</v>
      </c>
      <c r="C54" s="308"/>
      <c r="D54" s="113">
        <v>3.9961202715809891</v>
      </c>
      <c r="E54" s="115">
        <v>618</v>
      </c>
      <c r="F54" s="114">
        <v>397</v>
      </c>
      <c r="G54" s="114">
        <v>739</v>
      </c>
      <c r="H54" s="114">
        <v>530</v>
      </c>
      <c r="I54" s="140">
        <v>668</v>
      </c>
      <c r="J54" s="115">
        <v>-50</v>
      </c>
      <c r="K54" s="116">
        <v>-7.4850299401197606</v>
      </c>
    </row>
    <row r="55" spans="1:11" ht="14.1" customHeight="1" x14ac:dyDescent="0.2">
      <c r="A55" s="306">
        <v>72</v>
      </c>
      <c r="B55" s="307" t="s">
        <v>281</v>
      </c>
      <c r="C55" s="308"/>
      <c r="D55" s="113">
        <v>1.8170061429033302</v>
      </c>
      <c r="E55" s="115">
        <v>281</v>
      </c>
      <c r="F55" s="114">
        <v>150</v>
      </c>
      <c r="G55" s="114">
        <v>406</v>
      </c>
      <c r="H55" s="114">
        <v>233</v>
      </c>
      <c r="I55" s="140">
        <v>253</v>
      </c>
      <c r="J55" s="115">
        <v>28</v>
      </c>
      <c r="K55" s="116">
        <v>11.067193675889328</v>
      </c>
    </row>
    <row r="56" spans="1:11" ht="14.1" customHeight="1" x14ac:dyDescent="0.2">
      <c r="A56" s="306" t="s">
        <v>282</v>
      </c>
      <c r="B56" s="307" t="s">
        <v>283</v>
      </c>
      <c r="C56" s="308"/>
      <c r="D56" s="113">
        <v>0.60135790494665375</v>
      </c>
      <c r="E56" s="115">
        <v>93</v>
      </c>
      <c r="F56" s="114">
        <v>47</v>
      </c>
      <c r="G56" s="114">
        <v>165</v>
      </c>
      <c r="H56" s="114">
        <v>80</v>
      </c>
      <c r="I56" s="140">
        <v>86</v>
      </c>
      <c r="J56" s="115">
        <v>7</v>
      </c>
      <c r="K56" s="116">
        <v>8.1395348837209305</v>
      </c>
    </row>
    <row r="57" spans="1:11" ht="14.1" customHeight="1" x14ac:dyDescent="0.2">
      <c r="A57" s="306" t="s">
        <v>284</v>
      </c>
      <c r="B57" s="307" t="s">
        <v>285</v>
      </c>
      <c r="C57" s="308"/>
      <c r="D57" s="113">
        <v>0.80181053992887164</v>
      </c>
      <c r="E57" s="115">
        <v>124</v>
      </c>
      <c r="F57" s="114">
        <v>73</v>
      </c>
      <c r="G57" s="114">
        <v>85</v>
      </c>
      <c r="H57" s="114">
        <v>87</v>
      </c>
      <c r="I57" s="140">
        <v>105</v>
      </c>
      <c r="J57" s="115">
        <v>19</v>
      </c>
      <c r="K57" s="116">
        <v>18.095238095238095</v>
      </c>
    </row>
    <row r="58" spans="1:11" ht="14.1" customHeight="1" x14ac:dyDescent="0.2">
      <c r="A58" s="306">
        <v>73</v>
      </c>
      <c r="B58" s="307" t="s">
        <v>286</v>
      </c>
      <c r="C58" s="308"/>
      <c r="D58" s="113">
        <v>1.8234723569350146</v>
      </c>
      <c r="E58" s="115">
        <v>282</v>
      </c>
      <c r="F58" s="114">
        <v>171</v>
      </c>
      <c r="G58" s="114">
        <v>338</v>
      </c>
      <c r="H58" s="114">
        <v>253</v>
      </c>
      <c r="I58" s="140">
        <v>263</v>
      </c>
      <c r="J58" s="115">
        <v>19</v>
      </c>
      <c r="K58" s="116">
        <v>7.2243346007604563</v>
      </c>
    </row>
    <row r="59" spans="1:11" ht="14.1" customHeight="1" x14ac:dyDescent="0.2">
      <c r="A59" s="306" t="s">
        <v>287</v>
      </c>
      <c r="B59" s="307" t="s">
        <v>288</v>
      </c>
      <c r="C59" s="308"/>
      <c r="D59" s="113">
        <v>1.3449725185903654</v>
      </c>
      <c r="E59" s="115">
        <v>208</v>
      </c>
      <c r="F59" s="114">
        <v>115</v>
      </c>
      <c r="G59" s="114">
        <v>271</v>
      </c>
      <c r="H59" s="114">
        <v>200</v>
      </c>
      <c r="I59" s="140">
        <v>177</v>
      </c>
      <c r="J59" s="115">
        <v>31</v>
      </c>
      <c r="K59" s="116">
        <v>17.514124293785311</v>
      </c>
    </row>
    <row r="60" spans="1:11" ht="14.1" customHeight="1" x14ac:dyDescent="0.2">
      <c r="A60" s="306">
        <v>81</v>
      </c>
      <c r="B60" s="307" t="s">
        <v>289</v>
      </c>
      <c r="C60" s="308"/>
      <c r="D60" s="113">
        <v>7.4232137083737468</v>
      </c>
      <c r="E60" s="115">
        <v>1148</v>
      </c>
      <c r="F60" s="114">
        <v>836</v>
      </c>
      <c r="G60" s="114">
        <v>1217</v>
      </c>
      <c r="H60" s="114">
        <v>817</v>
      </c>
      <c r="I60" s="140">
        <v>1035</v>
      </c>
      <c r="J60" s="115">
        <v>113</v>
      </c>
      <c r="K60" s="116">
        <v>10.917874396135266</v>
      </c>
    </row>
    <row r="61" spans="1:11" ht="14.1" customHeight="1" x14ac:dyDescent="0.2">
      <c r="A61" s="306" t="s">
        <v>290</v>
      </c>
      <c r="B61" s="307" t="s">
        <v>291</v>
      </c>
      <c r="C61" s="308"/>
      <c r="D61" s="113">
        <v>1.4484319430973165</v>
      </c>
      <c r="E61" s="115">
        <v>224</v>
      </c>
      <c r="F61" s="114">
        <v>190</v>
      </c>
      <c r="G61" s="114">
        <v>460</v>
      </c>
      <c r="H61" s="114">
        <v>228</v>
      </c>
      <c r="I61" s="140">
        <v>285</v>
      </c>
      <c r="J61" s="115">
        <v>-61</v>
      </c>
      <c r="K61" s="116">
        <v>-21.403508771929825</v>
      </c>
    </row>
    <row r="62" spans="1:11" ht="14.1" customHeight="1" x14ac:dyDescent="0.2">
      <c r="A62" s="306" t="s">
        <v>292</v>
      </c>
      <c r="B62" s="307" t="s">
        <v>293</v>
      </c>
      <c r="C62" s="308"/>
      <c r="D62" s="113">
        <v>3.1555124474620109</v>
      </c>
      <c r="E62" s="115">
        <v>488</v>
      </c>
      <c r="F62" s="114">
        <v>392</v>
      </c>
      <c r="G62" s="114">
        <v>439</v>
      </c>
      <c r="H62" s="114">
        <v>315</v>
      </c>
      <c r="I62" s="140">
        <v>356</v>
      </c>
      <c r="J62" s="115">
        <v>132</v>
      </c>
      <c r="K62" s="116">
        <v>37.078651685393261</v>
      </c>
    </row>
    <row r="63" spans="1:11" ht="14.1" customHeight="1" x14ac:dyDescent="0.2">
      <c r="A63" s="306"/>
      <c r="B63" s="307" t="s">
        <v>294</v>
      </c>
      <c r="C63" s="308"/>
      <c r="D63" s="113">
        <v>2.722276107339153</v>
      </c>
      <c r="E63" s="115">
        <v>421</v>
      </c>
      <c r="F63" s="114">
        <v>365</v>
      </c>
      <c r="G63" s="114">
        <v>368</v>
      </c>
      <c r="H63" s="114">
        <v>282</v>
      </c>
      <c r="I63" s="140">
        <v>319</v>
      </c>
      <c r="J63" s="115">
        <v>102</v>
      </c>
      <c r="K63" s="116">
        <v>31.974921630094045</v>
      </c>
    </row>
    <row r="64" spans="1:11" ht="14.1" customHeight="1" x14ac:dyDescent="0.2">
      <c r="A64" s="306" t="s">
        <v>295</v>
      </c>
      <c r="B64" s="307" t="s">
        <v>296</v>
      </c>
      <c r="C64" s="308"/>
      <c r="D64" s="113">
        <v>1.079857743291303</v>
      </c>
      <c r="E64" s="115">
        <v>167</v>
      </c>
      <c r="F64" s="114">
        <v>103</v>
      </c>
      <c r="G64" s="114">
        <v>123</v>
      </c>
      <c r="H64" s="114">
        <v>110</v>
      </c>
      <c r="I64" s="140">
        <v>156</v>
      </c>
      <c r="J64" s="115">
        <v>11</v>
      </c>
      <c r="K64" s="116">
        <v>7.0512820512820511</v>
      </c>
    </row>
    <row r="65" spans="1:11" ht="14.1" customHeight="1" x14ac:dyDescent="0.2">
      <c r="A65" s="306" t="s">
        <v>297</v>
      </c>
      <c r="B65" s="307" t="s">
        <v>298</v>
      </c>
      <c r="C65" s="308"/>
      <c r="D65" s="113">
        <v>0.7759456838021338</v>
      </c>
      <c r="E65" s="115">
        <v>120</v>
      </c>
      <c r="F65" s="114">
        <v>85</v>
      </c>
      <c r="G65" s="114">
        <v>116</v>
      </c>
      <c r="H65" s="114">
        <v>74</v>
      </c>
      <c r="I65" s="140">
        <v>128</v>
      </c>
      <c r="J65" s="115">
        <v>-8</v>
      </c>
      <c r="K65" s="116">
        <v>-6.25</v>
      </c>
    </row>
    <row r="66" spans="1:11" ht="14.1" customHeight="1" x14ac:dyDescent="0.2">
      <c r="A66" s="306">
        <v>82</v>
      </c>
      <c r="B66" s="307" t="s">
        <v>299</v>
      </c>
      <c r="C66" s="308"/>
      <c r="D66" s="113">
        <v>2.9873908826382154</v>
      </c>
      <c r="E66" s="115">
        <v>462</v>
      </c>
      <c r="F66" s="114">
        <v>526</v>
      </c>
      <c r="G66" s="114">
        <v>609</v>
      </c>
      <c r="H66" s="114">
        <v>445</v>
      </c>
      <c r="I66" s="140">
        <v>496</v>
      </c>
      <c r="J66" s="115">
        <v>-34</v>
      </c>
      <c r="K66" s="116">
        <v>-6.854838709677419</v>
      </c>
    </row>
    <row r="67" spans="1:11" ht="14.1" customHeight="1" x14ac:dyDescent="0.2">
      <c r="A67" s="306" t="s">
        <v>300</v>
      </c>
      <c r="B67" s="307" t="s">
        <v>301</v>
      </c>
      <c r="C67" s="308"/>
      <c r="D67" s="113">
        <v>1.7911412867765923</v>
      </c>
      <c r="E67" s="115">
        <v>277</v>
      </c>
      <c r="F67" s="114">
        <v>415</v>
      </c>
      <c r="G67" s="114">
        <v>362</v>
      </c>
      <c r="H67" s="114">
        <v>311</v>
      </c>
      <c r="I67" s="140">
        <v>274</v>
      </c>
      <c r="J67" s="115">
        <v>3</v>
      </c>
      <c r="K67" s="116">
        <v>1.0948905109489051</v>
      </c>
    </row>
    <row r="68" spans="1:11" ht="14.1" customHeight="1" x14ac:dyDescent="0.2">
      <c r="A68" s="306" t="s">
        <v>302</v>
      </c>
      <c r="B68" s="307" t="s">
        <v>303</v>
      </c>
      <c r="C68" s="308"/>
      <c r="D68" s="113">
        <v>0.66602004526349823</v>
      </c>
      <c r="E68" s="115">
        <v>103</v>
      </c>
      <c r="F68" s="114">
        <v>77</v>
      </c>
      <c r="G68" s="114">
        <v>126</v>
      </c>
      <c r="H68" s="114">
        <v>92</v>
      </c>
      <c r="I68" s="140">
        <v>149</v>
      </c>
      <c r="J68" s="115">
        <v>-46</v>
      </c>
      <c r="K68" s="116">
        <v>-30.872483221476511</v>
      </c>
    </row>
    <row r="69" spans="1:11" ht="14.1" customHeight="1" x14ac:dyDescent="0.2">
      <c r="A69" s="306">
        <v>83</v>
      </c>
      <c r="B69" s="307" t="s">
        <v>304</v>
      </c>
      <c r="C69" s="308"/>
      <c r="D69" s="113">
        <v>6.2140316844487549</v>
      </c>
      <c r="E69" s="115">
        <v>961</v>
      </c>
      <c r="F69" s="114">
        <v>843</v>
      </c>
      <c r="G69" s="114">
        <v>1777</v>
      </c>
      <c r="H69" s="114">
        <v>803</v>
      </c>
      <c r="I69" s="140">
        <v>962</v>
      </c>
      <c r="J69" s="115">
        <v>-1</v>
      </c>
      <c r="K69" s="116">
        <v>-0.10395010395010396</v>
      </c>
    </row>
    <row r="70" spans="1:11" ht="14.1" customHeight="1" x14ac:dyDescent="0.2">
      <c r="A70" s="306" t="s">
        <v>305</v>
      </c>
      <c r="B70" s="307" t="s">
        <v>306</v>
      </c>
      <c r="C70" s="308"/>
      <c r="D70" s="113">
        <v>5.3087617200129325</v>
      </c>
      <c r="E70" s="115">
        <v>821</v>
      </c>
      <c r="F70" s="114">
        <v>755</v>
      </c>
      <c r="G70" s="114">
        <v>1606</v>
      </c>
      <c r="H70" s="114">
        <v>702</v>
      </c>
      <c r="I70" s="140">
        <v>839</v>
      </c>
      <c r="J70" s="115">
        <v>-18</v>
      </c>
      <c r="K70" s="116">
        <v>-2.1454112038140645</v>
      </c>
    </row>
    <row r="71" spans="1:11" ht="14.1" customHeight="1" x14ac:dyDescent="0.2">
      <c r="A71" s="306"/>
      <c r="B71" s="307" t="s">
        <v>307</v>
      </c>
      <c r="C71" s="308"/>
      <c r="D71" s="113">
        <v>3.9249919172324605</v>
      </c>
      <c r="E71" s="115">
        <v>607</v>
      </c>
      <c r="F71" s="114">
        <v>525</v>
      </c>
      <c r="G71" s="114">
        <v>1018</v>
      </c>
      <c r="H71" s="114">
        <v>519</v>
      </c>
      <c r="I71" s="140">
        <v>588</v>
      </c>
      <c r="J71" s="115">
        <v>19</v>
      </c>
      <c r="K71" s="116">
        <v>3.2312925170068025</v>
      </c>
    </row>
    <row r="72" spans="1:11" ht="14.1" customHeight="1" x14ac:dyDescent="0.2">
      <c r="A72" s="306">
        <v>84</v>
      </c>
      <c r="B72" s="307" t="s">
        <v>308</v>
      </c>
      <c r="C72" s="308"/>
      <c r="D72" s="113">
        <v>2.4830261881668285</v>
      </c>
      <c r="E72" s="115">
        <v>384</v>
      </c>
      <c r="F72" s="114">
        <v>175</v>
      </c>
      <c r="G72" s="114">
        <v>495</v>
      </c>
      <c r="H72" s="114">
        <v>190</v>
      </c>
      <c r="I72" s="140">
        <v>399</v>
      </c>
      <c r="J72" s="115">
        <v>-15</v>
      </c>
      <c r="K72" s="116">
        <v>-3.7593984962406015</v>
      </c>
    </row>
    <row r="73" spans="1:11" ht="14.1" customHeight="1" x14ac:dyDescent="0.2">
      <c r="A73" s="306" t="s">
        <v>309</v>
      </c>
      <c r="B73" s="307" t="s">
        <v>310</v>
      </c>
      <c r="C73" s="308"/>
      <c r="D73" s="113">
        <v>1.6165535079211122</v>
      </c>
      <c r="E73" s="115">
        <v>250</v>
      </c>
      <c r="F73" s="114">
        <v>82</v>
      </c>
      <c r="G73" s="114">
        <v>294</v>
      </c>
      <c r="H73" s="114">
        <v>61</v>
      </c>
      <c r="I73" s="140">
        <v>236</v>
      </c>
      <c r="J73" s="115">
        <v>14</v>
      </c>
      <c r="K73" s="116">
        <v>5.9322033898305087</v>
      </c>
    </row>
    <row r="74" spans="1:11" ht="14.1" customHeight="1" x14ac:dyDescent="0.2">
      <c r="A74" s="306" t="s">
        <v>311</v>
      </c>
      <c r="B74" s="307" t="s">
        <v>312</v>
      </c>
      <c r="C74" s="308"/>
      <c r="D74" s="113">
        <v>0.20045263498221791</v>
      </c>
      <c r="E74" s="115">
        <v>31</v>
      </c>
      <c r="F74" s="114">
        <v>14</v>
      </c>
      <c r="G74" s="114">
        <v>49</v>
      </c>
      <c r="H74" s="114">
        <v>13</v>
      </c>
      <c r="I74" s="140">
        <v>40</v>
      </c>
      <c r="J74" s="115">
        <v>-9</v>
      </c>
      <c r="K74" s="116">
        <v>-22.5</v>
      </c>
    </row>
    <row r="75" spans="1:11" ht="14.1" customHeight="1" x14ac:dyDescent="0.2">
      <c r="A75" s="306" t="s">
        <v>313</v>
      </c>
      <c r="B75" s="307" t="s">
        <v>314</v>
      </c>
      <c r="C75" s="308"/>
      <c r="D75" s="113">
        <v>0.21985127707727126</v>
      </c>
      <c r="E75" s="115">
        <v>34</v>
      </c>
      <c r="F75" s="114">
        <v>22</v>
      </c>
      <c r="G75" s="114">
        <v>27</v>
      </c>
      <c r="H75" s="114">
        <v>13</v>
      </c>
      <c r="I75" s="140">
        <v>25</v>
      </c>
      <c r="J75" s="115">
        <v>9</v>
      </c>
      <c r="K75" s="116">
        <v>36</v>
      </c>
    </row>
    <row r="76" spans="1:11" ht="14.1" customHeight="1" x14ac:dyDescent="0.2">
      <c r="A76" s="306">
        <v>91</v>
      </c>
      <c r="B76" s="307" t="s">
        <v>315</v>
      </c>
      <c r="C76" s="308"/>
      <c r="D76" s="113">
        <v>1.2479793081150987</v>
      </c>
      <c r="E76" s="115">
        <v>193</v>
      </c>
      <c r="F76" s="114">
        <v>129</v>
      </c>
      <c r="G76" s="114">
        <v>379</v>
      </c>
      <c r="H76" s="114">
        <v>137</v>
      </c>
      <c r="I76" s="140">
        <v>186</v>
      </c>
      <c r="J76" s="115">
        <v>7</v>
      </c>
      <c r="K76" s="116">
        <v>3.763440860215054</v>
      </c>
    </row>
    <row r="77" spans="1:11" ht="14.1" customHeight="1" x14ac:dyDescent="0.2">
      <c r="A77" s="306">
        <v>92</v>
      </c>
      <c r="B77" s="307" t="s">
        <v>316</v>
      </c>
      <c r="C77" s="308"/>
      <c r="D77" s="113">
        <v>1.3320400905269965</v>
      </c>
      <c r="E77" s="115">
        <v>206</v>
      </c>
      <c r="F77" s="114">
        <v>149</v>
      </c>
      <c r="G77" s="114">
        <v>214</v>
      </c>
      <c r="H77" s="114">
        <v>153</v>
      </c>
      <c r="I77" s="140">
        <v>220</v>
      </c>
      <c r="J77" s="115">
        <v>-14</v>
      </c>
      <c r="K77" s="116">
        <v>-6.3636363636363633</v>
      </c>
    </row>
    <row r="78" spans="1:11" ht="14.1" customHeight="1" x14ac:dyDescent="0.2">
      <c r="A78" s="306">
        <v>93</v>
      </c>
      <c r="B78" s="307" t="s">
        <v>317</v>
      </c>
      <c r="C78" s="308"/>
      <c r="D78" s="113">
        <v>0.12932428063368898</v>
      </c>
      <c r="E78" s="115">
        <v>20</v>
      </c>
      <c r="F78" s="114">
        <v>7</v>
      </c>
      <c r="G78" s="114">
        <v>63</v>
      </c>
      <c r="H78" s="114">
        <v>21</v>
      </c>
      <c r="I78" s="140">
        <v>17</v>
      </c>
      <c r="J78" s="115">
        <v>3</v>
      </c>
      <c r="K78" s="116">
        <v>17.647058823529413</v>
      </c>
    </row>
    <row r="79" spans="1:11" ht="14.1" customHeight="1" x14ac:dyDescent="0.2">
      <c r="A79" s="306">
        <v>94</v>
      </c>
      <c r="B79" s="307" t="s">
        <v>318</v>
      </c>
      <c r="C79" s="308"/>
      <c r="D79" s="113">
        <v>0.2392499191723246</v>
      </c>
      <c r="E79" s="115">
        <v>37</v>
      </c>
      <c r="F79" s="114">
        <v>37</v>
      </c>
      <c r="G79" s="114">
        <v>73</v>
      </c>
      <c r="H79" s="114">
        <v>50</v>
      </c>
      <c r="I79" s="140">
        <v>43</v>
      </c>
      <c r="J79" s="115">
        <v>-6</v>
      </c>
      <c r="K79" s="116">
        <v>-13.953488372093023</v>
      </c>
    </row>
    <row r="80" spans="1:11" ht="14.1" customHeight="1" x14ac:dyDescent="0.2">
      <c r="A80" s="306" t="s">
        <v>319</v>
      </c>
      <c r="B80" s="307" t="s">
        <v>320</v>
      </c>
      <c r="C80" s="308"/>
      <c r="D80" s="113" t="s">
        <v>514</v>
      </c>
      <c r="E80" s="115" t="s">
        <v>514</v>
      </c>
      <c r="F80" s="114" t="s">
        <v>514</v>
      </c>
      <c r="G80" s="114" t="s">
        <v>514</v>
      </c>
      <c r="H80" s="114">
        <v>3</v>
      </c>
      <c r="I80" s="140">
        <v>0</v>
      </c>
      <c r="J80" s="115" t="s">
        <v>514</v>
      </c>
      <c r="K80" s="116" t="s">
        <v>514</v>
      </c>
    </row>
    <row r="81" spans="1:11" ht="14.1" customHeight="1" x14ac:dyDescent="0.2">
      <c r="A81" s="310" t="s">
        <v>321</v>
      </c>
      <c r="B81" s="311" t="s">
        <v>334</v>
      </c>
      <c r="C81" s="312"/>
      <c r="D81" s="125">
        <v>0.19398642095053345</v>
      </c>
      <c r="E81" s="143">
        <v>30</v>
      </c>
      <c r="F81" s="144">
        <v>23</v>
      </c>
      <c r="G81" s="144">
        <v>79</v>
      </c>
      <c r="H81" s="144">
        <v>19</v>
      </c>
      <c r="I81" s="145">
        <v>15</v>
      </c>
      <c r="J81" s="143">
        <v>15</v>
      </c>
      <c r="K81" s="146">
        <v>100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16106</v>
      </c>
      <c r="E11" s="114">
        <v>13328</v>
      </c>
      <c r="F11" s="114">
        <v>16037</v>
      </c>
      <c r="G11" s="114">
        <v>12443</v>
      </c>
      <c r="H11" s="140">
        <v>14586</v>
      </c>
      <c r="I11" s="115">
        <v>1520</v>
      </c>
      <c r="J11" s="116">
        <v>10.420951597422185</v>
      </c>
    </row>
    <row r="12" spans="1:15" s="110" customFormat="1" ht="24.95" customHeight="1" x14ac:dyDescent="0.2">
      <c r="A12" s="193" t="s">
        <v>132</v>
      </c>
      <c r="B12" s="194" t="s">
        <v>133</v>
      </c>
      <c r="C12" s="113">
        <v>1.6639761579535577</v>
      </c>
      <c r="D12" s="115">
        <v>268</v>
      </c>
      <c r="E12" s="114">
        <v>366</v>
      </c>
      <c r="F12" s="114">
        <v>612</v>
      </c>
      <c r="G12" s="114">
        <v>345</v>
      </c>
      <c r="H12" s="140">
        <v>313</v>
      </c>
      <c r="I12" s="115">
        <v>-45</v>
      </c>
      <c r="J12" s="116">
        <v>-14.376996805111821</v>
      </c>
    </row>
    <row r="13" spans="1:15" s="110" customFormat="1" ht="24.95" customHeight="1" x14ac:dyDescent="0.2">
      <c r="A13" s="193" t="s">
        <v>134</v>
      </c>
      <c r="B13" s="199" t="s">
        <v>214</v>
      </c>
      <c r="C13" s="113">
        <v>0.90649447410902773</v>
      </c>
      <c r="D13" s="115">
        <v>146</v>
      </c>
      <c r="E13" s="114">
        <v>96</v>
      </c>
      <c r="F13" s="114">
        <v>101</v>
      </c>
      <c r="G13" s="114">
        <v>137</v>
      </c>
      <c r="H13" s="140">
        <v>171</v>
      </c>
      <c r="I13" s="115">
        <v>-25</v>
      </c>
      <c r="J13" s="116">
        <v>-14.619883040935672</v>
      </c>
    </row>
    <row r="14" spans="1:15" s="287" customFormat="1" ht="24.95" customHeight="1" x14ac:dyDescent="0.2">
      <c r="A14" s="193" t="s">
        <v>215</v>
      </c>
      <c r="B14" s="199" t="s">
        <v>137</v>
      </c>
      <c r="C14" s="113">
        <v>6.6186514342481066</v>
      </c>
      <c r="D14" s="115">
        <v>1066</v>
      </c>
      <c r="E14" s="114">
        <v>712</v>
      </c>
      <c r="F14" s="114">
        <v>867</v>
      </c>
      <c r="G14" s="114">
        <v>791</v>
      </c>
      <c r="H14" s="140">
        <v>892</v>
      </c>
      <c r="I14" s="115">
        <v>174</v>
      </c>
      <c r="J14" s="116">
        <v>19.506726457399104</v>
      </c>
      <c r="K14" s="110"/>
      <c r="L14" s="110"/>
      <c r="M14" s="110"/>
      <c r="N14" s="110"/>
      <c r="O14" s="110"/>
    </row>
    <row r="15" spans="1:15" s="110" customFormat="1" ht="24.95" customHeight="1" x14ac:dyDescent="0.2">
      <c r="A15" s="193" t="s">
        <v>216</v>
      </c>
      <c r="B15" s="199" t="s">
        <v>217</v>
      </c>
      <c r="C15" s="113">
        <v>2.0302992673537812</v>
      </c>
      <c r="D15" s="115">
        <v>327</v>
      </c>
      <c r="E15" s="114">
        <v>297</v>
      </c>
      <c r="F15" s="114">
        <v>345</v>
      </c>
      <c r="G15" s="114">
        <v>314</v>
      </c>
      <c r="H15" s="140">
        <v>288</v>
      </c>
      <c r="I15" s="115">
        <v>39</v>
      </c>
      <c r="J15" s="116">
        <v>13.541666666666666</v>
      </c>
    </row>
    <row r="16" spans="1:15" s="287" customFormat="1" ht="24.95" customHeight="1" x14ac:dyDescent="0.2">
      <c r="A16" s="193" t="s">
        <v>218</v>
      </c>
      <c r="B16" s="199" t="s">
        <v>141</v>
      </c>
      <c r="C16" s="113">
        <v>3.3403700484291567</v>
      </c>
      <c r="D16" s="115">
        <v>538</v>
      </c>
      <c r="E16" s="114">
        <v>334</v>
      </c>
      <c r="F16" s="114">
        <v>413</v>
      </c>
      <c r="G16" s="114">
        <v>387</v>
      </c>
      <c r="H16" s="140">
        <v>502</v>
      </c>
      <c r="I16" s="115">
        <v>36</v>
      </c>
      <c r="J16" s="116">
        <v>7.1713147410358564</v>
      </c>
      <c r="K16" s="110"/>
      <c r="L16" s="110"/>
      <c r="M16" s="110"/>
      <c r="N16" s="110"/>
      <c r="O16" s="110"/>
    </row>
    <row r="17" spans="1:15" s="110" customFormat="1" ht="24.95" customHeight="1" x14ac:dyDescent="0.2">
      <c r="A17" s="193" t="s">
        <v>142</v>
      </c>
      <c r="B17" s="199" t="s">
        <v>220</v>
      </c>
      <c r="C17" s="113">
        <v>1.2479821184651683</v>
      </c>
      <c r="D17" s="115">
        <v>201</v>
      </c>
      <c r="E17" s="114">
        <v>81</v>
      </c>
      <c r="F17" s="114">
        <v>109</v>
      </c>
      <c r="G17" s="114">
        <v>90</v>
      </c>
      <c r="H17" s="140">
        <v>102</v>
      </c>
      <c r="I17" s="115">
        <v>99</v>
      </c>
      <c r="J17" s="116">
        <v>97.058823529411768</v>
      </c>
    </row>
    <row r="18" spans="1:15" s="287" customFormat="1" ht="24.95" customHeight="1" x14ac:dyDescent="0.2">
      <c r="A18" s="201" t="s">
        <v>144</v>
      </c>
      <c r="B18" s="202" t="s">
        <v>145</v>
      </c>
      <c r="C18" s="113">
        <v>6.7552464919905626</v>
      </c>
      <c r="D18" s="115">
        <v>1088</v>
      </c>
      <c r="E18" s="114">
        <v>837</v>
      </c>
      <c r="F18" s="114">
        <v>1149</v>
      </c>
      <c r="G18" s="114">
        <v>841</v>
      </c>
      <c r="H18" s="140">
        <v>1064</v>
      </c>
      <c r="I18" s="115">
        <v>24</v>
      </c>
      <c r="J18" s="116">
        <v>2.255639097744361</v>
      </c>
      <c r="K18" s="110"/>
      <c r="L18" s="110"/>
      <c r="M18" s="110"/>
      <c r="N18" s="110"/>
      <c r="O18" s="110"/>
    </row>
    <row r="19" spans="1:15" s="110" customFormat="1" ht="24.95" customHeight="1" x14ac:dyDescent="0.2">
      <c r="A19" s="193" t="s">
        <v>146</v>
      </c>
      <c r="B19" s="199" t="s">
        <v>147</v>
      </c>
      <c r="C19" s="113">
        <v>20.315410406059854</v>
      </c>
      <c r="D19" s="115">
        <v>3272</v>
      </c>
      <c r="E19" s="114">
        <v>2096</v>
      </c>
      <c r="F19" s="114">
        <v>2690</v>
      </c>
      <c r="G19" s="114">
        <v>2193</v>
      </c>
      <c r="H19" s="140">
        <v>2465</v>
      </c>
      <c r="I19" s="115">
        <v>807</v>
      </c>
      <c r="J19" s="116">
        <v>32.738336713995942</v>
      </c>
    </row>
    <row r="20" spans="1:15" s="287" customFormat="1" ht="24.95" customHeight="1" x14ac:dyDescent="0.2">
      <c r="A20" s="193" t="s">
        <v>148</v>
      </c>
      <c r="B20" s="199" t="s">
        <v>149</v>
      </c>
      <c r="C20" s="113">
        <v>5.6128150999627469</v>
      </c>
      <c r="D20" s="115">
        <v>904</v>
      </c>
      <c r="E20" s="114">
        <v>643</v>
      </c>
      <c r="F20" s="114">
        <v>734</v>
      </c>
      <c r="G20" s="114">
        <v>804</v>
      </c>
      <c r="H20" s="140">
        <v>814</v>
      </c>
      <c r="I20" s="115">
        <v>90</v>
      </c>
      <c r="J20" s="116">
        <v>11.056511056511056</v>
      </c>
      <c r="K20" s="110"/>
      <c r="L20" s="110"/>
      <c r="M20" s="110"/>
      <c r="N20" s="110"/>
      <c r="O20" s="110"/>
    </row>
    <row r="21" spans="1:15" s="110" customFormat="1" ht="24.95" customHeight="1" x14ac:dyDescent="0.2">
      <c r="A21" s="201" t="s">
        <v>150</v>
      </c>
      <c r="B21" s="202" t="s">
        <v>151</v>
      </c>
      <c r="C21" s="113">
        <v>13.255929467279275</v>
      </c>
      <c r="D21" s="115">
        <v>2135</v>
      </c>
      <c r="E21" s="114">
        <v>2719</v>
      </c>
      <c r="F21" s="114">
        <v>2139</v>
      </c>
      <c r="G21" s="114">
        <v>1599</v>
      </c>
      <c r="H21" s="140">
        <v>2092</v>
      </c>
      <c r="I21" s="115">
        <v>43</v>
      </c>
      <c r="J21" s="116">
        <v>2.0554493307839388</v>
      </c>
    </row>
    <row r="22" spans="1:15" s="110" customFormat="1" ht="24.95" customHeight="1" x14ac:dyDescent="0.2">
      <c r="A22" s="201" t="s">
        <v>152</v>
      </c>
      <c r="B22" s="199" t="s">
        <v>153</v>
      </c>
      <c r="C22" s="113">
        <v>1.93716627343847</v>
      </c>
      <c r="D22" s="115">
        <v>312</v>
      </c>
      <c r="E22" s="114">
        <v>156</v>
      </c>
      <c r="F22" s="114">
        <v>171</v>
      </c>
      <c r="G22" s="114">
        <v>116</v>
      </c>
      <c r="H22" s="140">
        <v>191</v>
      </c>
      <c r="I22" s="115">
        <v>121</v>
      </c>
      <c r="J22" s="116">
        <v>63.35078534031414</v>
      </c>
    </row>
    <row r="23" spans="1:15" s="110" customFormat="1" ht="24.95" customHeight="1" x14ac:dyDescent="0.2">
      <c r="A23" s="193" t="s">
        <v>154</v>
      </c>
      <c r="B23" s="199" t="s">
        <v>155</v>
      </c>
      <c r="C23" s="113">
        <v>1.1238047932447535</v>
      </c>
      <c r="D23" s="115">
        <v>181</v>
      </c>
      <c r="E23" s="114">
        <v>111</v>
      </c>
      <c r="F23" s="114">
        <v>140</v>
      </c>
      <c r="G23" s="114">
        <v>145</v>
      </c>
      <c r="H23" s="140">
        <v>180</v>
      </c>
      <c r="I23" s="115">
        <v>1</v>
      </c>
      <c r="J23" s="116">
        <v>0.55555555555555558</v>
      </c>
    </row>
    <row r="24" spans="1:15" s="110" customFormat="1" ht="24.95" customHeight="1" x14ac:dyDescent="0.2">
      <c r="A24" s="193" t="s">
        <v>156</v>
      </c>
      <c r="B24" s="199" t="s">
        <v>221</v>
      </c>
      <c r="C24" s="113">
        <v>4.6939028933316775</v>
      </c>
      <c r="D24" s="115">
        <v>756</v>
      </c>
      <c r="E24" s="114">
        <v>506</v>
      </c>
      <c r="F24" s="114">
        <v>713</v>
      </c>
      <c r="G24" s="114">
        <v>606</v>
      </c>
      <c r="H24" s="140">
        <v>688</v>
      </c>
      <c r="I24" s="115">
        <v>68</v>
      </c>
      <c r="J24" s="116">
        <v>9.8837209302325579</v>
      </c>
    </row>
    <row r="25" spans="1:15" s="110" customFormat="1" ht="24.95" customHeight="1" x14ac:dyDescent="0.2">
      <c r="A25" s="193" t="s">
        <v>222</v>
      </c>
      <c r="B25" s="204" t="s">
        <v>159</v>
      </c>
      <c r="C25" s="113">
        <v>7.7300384949708185</v>
      </c>
      <c r="D25" s="115">
        <v>1245</v>
      </c>
      <c r="E25" s="114">
        <v>1260</v>
      </c>
      <c r="F25" s="114">
        <v>1248</v>
      </c>
      <c r="G25" s="114">
        <v>964</v>
      </c>
      <c r="H25" s="140">
        <v>1055</v>
      </c>
      <c r="I25" s="115">
        <v>190</v>
      </c>
      <c r="J25" s="116">
        <v>18.009478672985782</v>
      </c>
    </row>
    <row r="26" spans="1:15" s="110" customFormat="1" ht="24.95" customHeight="1" x14ac:dyDescent="0.2">
      <c r="A26" s="201">
        <v>782.78300000000002</v>
      </c>
      <c r="B26" s="203" t="s">
        <v>160</v>
      </c>
      <c r="C26" s="113">
        <v>3.8308704830497953</v>
      </c>
      <c r="D26" s="115">
        <v>617</v>
      </c>
      <c r="E26" s="114">
        <v>590</v>
      </c>
      <c r="F26" s="114">
        <v>566</v>
      </c>
      <c r="G26" s="114">
        <v>605</v>
      </c>
      <c r="H26" s="140">
        <v>623</v>
      </c>
      <c r="I26" s="115">
        <v>-6</v>
      </c>
      <c r="J26" s="116">
        <v>-0.96308186195826651</v>
      </c>
    </row>
    <row r="27" spans="1:15" s="110" customFormat="1" ht="24.95" customHeight="1" x14ac:dyDescent="0.2">
      <c r="A27" s="193" t="s">
        <v>161</v>
      </c>
      <c r="B27" s="199" t="s">
        <v>162</v>
      </c>
      <c r="C27" s="113">
        <v>3.2410281882528249</v>
      </c>
      <c r="D27" s="115">
        <v>522</v>
      </c>
      <c r="E27" s="114">
        <v>352</v>
      </c>
      <c r="F27" s="114">
        <v>484</v>
      </c>
      <c r="G27" s="114">
        <v>393</v>
      </c>
      <c r="H27" s="140">
        <v>554</v>
      </c>
      <c r="I27" s="115">
        <v>-32</v>
      </c>
      <c r="J27" s="116">
        <v>-5.7761732851985563</v>
      </c>
    </row>
    <row r="28" spans="1:15" s="110" customFormat="1" ht="24.95" customHeight="1" x14ac:dyDescent="0.2">
      <c r="A28" s="193" t="s">
        <v>163</v>
      </c>
      <c r="B28" s="199" t="s">
        <v>164</v>
      </c>
      <c r="C28" s="113">
        <v>3.7066931578293802</v>
      </c>
      <c r="D28" s="115">
        <v>597</v>
      </c>
      <c r="E28" s="114">
        <v>382</v>
      </c>
      <c r="F28" s="114">
        <v>875</v>
      </c>
      <c r="G28" s="114">
        <v>414</v>
      </c>
      <c r="H28" s="140">
        <v>557</v>
      </c>
      <c r="I28" s="115">
        <v>40</v>
      </c>
      <c r="J28" s="116">
        <v>7.1813285457809695</v>
      </c>
    </row>
    <row r="29" spans="1:15" s="110" customFormat="1" ht="24.95" customHeight="1" x14ac:dyDescent="0.2">
      <c r="A29" s="193">
        <v>86</v>
      </c>
      <c r="B29" s="199" t="s">
        <v>165</v>
      </c>
      <c r="C29" s="113">
        <v>5.5196821060474361</v>
      </c>
      <c r="D29" s="115">
        <v>889</v>
      </c>
      <c r="E29" s="114">
        <v>613</v>
      </c>
      <c r="F29" s="114">
        <v>965</v>
      </c>
      <c r="G29" s="114">
        <v>656</v>
      </c>
      <c r="H29" s="140">
        <v>842</v>
      </c>
      <c r="I29" s="115">
        <v>47</v>
      </c>
      <c r="J29" s="116">
        <v>5.5819477434679339</v>
      </c>
    </row>
    <row r="30" spans="1:15" s="110" customFormat="1" ht="24.95" customHeight="1" x14ac:dyDescent="0.2">
      <c r="A30" s="193">
        <v>87.88</v>
      </c>
      <c r="B30" s="204" t="s">
        <v>166</v>
      </c>
      <c r="C30" s="113">
        <v>6.9353036135601638</v>
      </c>
      <c r="D30" s="115">
        <v>1117</v>
      </c>
      <c r="E30" s="114">
        <v>1052</v>
      </c>
      <c r="F30" s="114">
        <v>1641</v>
      </c>
      <c r="G30" s="114">
        <v>1108</v>
      </c>
      <c r="H30" s="140">
        <v>1165</v>
      </c>
      <c r="I30" s="115">
        <v>-48</v>
      </c>
      <c r="J30" s="116">
        <v>-4.1201716738197423</v>
      </c>
    </row>
    <row r="31" spans="1:15" s="110" customFormat="1" ht="24.95" customHeight="1" x14ac:dyDescent="0.2">
      <c r="A31" s="193" t="s">
        <v>167</v>
      </c>
      <c r="B31" s="199" t="s">
        <v>168</v>
      </c>
      <c r="C31" s="113">
        <v>6.1529864646715513</v>
      </c>
      <c r="D31" s="115">
        <v>991</v>
      </c>
      <c r="E31" s="114">
        <v>837</v>
      </c>
      <c r="F31" s="114">
        <v>942</v>
      </c>
      <c r="G31" s="114">
        <v>726</v>
      </c>
      <c r="H31" s="140">
        <v>920</v>
      </c>
      <c r="I31" s="115">
        <v>71</v>
      </c>
      <c r="J31" s="116">
        <v>7.7173913043478262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1.6639761579535577</v>
      </c>
      <c r="D34" s="115">
        <v>268</v>
      </c>
      <c r="E34" s="114">
        <v>366</v>
      </c>
      <c r="F34" s="114">
        <v>612</v>
      </c>
      <c r="G34" s="114">
        <v>345</v>
      </c>
      <c r="H34" s="140">
        <v>313</v>
      </c>
      <c r="I34" s="115">
        <v>-45</v>
      </c>
      <c r="J34" s="116">
        <v>-14.376996805111821</v>
      </c>
    </row>
    <row r="35" spans="1:10" s="110" customFormat="1" ht="24.95" customHeight="1" x14ac:dyDescent="0.2">
      <c r="A35" s="292" t="s">
        <v>171</v>
      </c>
      <c r="B35" s="293" t="s">
        <v>172</v>
      </c>
      <c r="C35" s="113">
        <v>14.280392400347697</v>
      </c>
      <c r="D35" s="115">
        <v>2300</v>
      </c>
      <c r="E35" s="114">
        <v>1645</v>
      </c>
      <c r="F35" s="114">
        <v>2117</v>
      </c>
      <c r="G35" s="114">
        <v>1769</v>
      </c>
      <c r="H35" s="140">
        <v>2127</v>
      </c>
      <c r="I35" s="115">
        <v>173</v>
      </c>
      <c r="J35" s="116">
        <v>8.1335213916314064</v>
      </c>
    </row>
    <row r="36" spans="1:10" s="110" customFormat="1" ht="24.95" customHeight="1" x14ac:dyDescent="0.2">
      <c r="A36" s="294" t="s">
        <v>173</v>
      </c>
      <c r="B36" s="295" t="s">
        <v>174</v>
      </c>
      <c r="C36" s="125">
        <v>84.05563144169875</v>
      </c>
      <c r="D36" s="143">
        <v>13538</v>
      </c>
      <c r="E36" s="144">
        <v>11317</v>
      </c>
      <c r="F36" s="144">
        <v>13308</v>
      </c>
      <c r="G36" s="144">
        <v>10329</v>
      </c>
      <c r="H36" s="145">
        <v>12146</v>
      </c>
      <c r="I36" s="143">
        <v>1392</v>
      </c>
      <c r="J36" s="146">
        <v>11.460563148361601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16106</v>
      </c>
      <c r="F11" s="264">
        <v>13328</v>
      </c>
      <c r="G11" s="264">
        <v>16037</v>
      </c>
      <c r="H11" s="264">
        <v>12443</v>
      </c>
      <c r="I11" s="265">
        <v>14586</v>
      </c>
      <c r="J11" s="263">
        <v>1520</v>
      </c>
      <c r="K11" s="266">
        <v>10.420951597422185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24.028312430150255</v>
      </c>
      <c r="E13" s="115">
        <v>3870</v>
      </c>
      <c r="F13" s="114">
        <v>4124</v>
      </c>
      <c r="G13" s="114">
        <v>4544</v>
      </c>
      <c r="H13" s="114">
        <v>3358</v>
      </c>
      <c r="I13" s="140">
        <v>3619</v>
      </c>
      <c r="J13" s="115">
        <v>251</v>
      </c>
      <c r="K13" s="116">
        <v>6.9356175739154464</v>
      </c>
    </row>
    <row r="14" spans="1:17" ht="15.95" customHeight="1" x14ac:dyDescent="0.2">
      <c r="A14" s="306" t="s">
        <v>230</v>
      </c>
      <c r="B14" s="307"/>
      <c r="C14" s="308"/>
      <c r="D14" s="113">
        <v>60.207376133118096</v>
      </c>
      <c r="E14" s="115">
        <v>9697</v>
      </c>
      <c r="F14" s="114">
        <v>7466</v>
      </c>
      <c r="G14" s="114">
        <v>8897</v>
      </c>
      <c r="H14" s="114">
        <v>7327</v>
      </c>
      <c r="I14" s="140">
        <v>8765</v>
      </c>
      <c r="J14" s="115">
        <v>932</v>
      </c>
      <c r="K14" s="116">
        <v>10.633200228180263</v>
      </c>
    </row>
    <row r="15" spans="1:17" ht="15.95" customHeight="1" x14ac:dyDescent="0.2">
      <c r="A15" s="306" t="s">
        <v>231</v>
      </c>
      <c r="B15" s="307"/>
      <c r="C15" s="308"/>
      <c r="D15" s="113">
        <v>7.4816838445299885</v>
      </c>
      <c r="E15" s="115">
        <v>1205</v>
      </c>
      <c r="F15" s="114">
        <v>879</v>
      </c>
      <c r="G15" s="114">
        <v>1140</v>
      </c>
      <c r="H15" s="114">
        <v>872</v>
      </c>
      <c r="I15" s="140">
        <v>941</v>
      </c>
      <c r="J15" s="115">
        <v>264</v>
      </c>
      <c r="K15" s="116">
        <v>28.055260361317746</v>
      </c>
    </row>
    <row r="16" spans="1:17" ht="15.95" customHeight="1" x14ac:dyDescent="0.2">
      <c r="A16" s="306" t="s">
        <v>232</v>
      </c>
      <c r="B16" s="307"/>
      <c r="C16" s="308"/>
      <c r="D16" s="113">
        <v>8.1522414007202286</v>
      </c>
      <c r="E16" s="115">
        <v>1313</v>
      </c>
      <c r="F16" s="114">
        <v>834</v>
      </c>
      <c r="G16" s="114">
        <v>1408</v>
      </c>
      <c r="H16" s="114">
        <v>866</v>
      </c>
      <c r="I16" s="140">
        <v>1242</v>
      </c>
      <c r="J16" s="115">
        <v>71</v>
      </c>
      <c r="K16" s="116">
        <v>5.7165861513687597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1.5522165652551845</v>
      </c>
      <c r="E18" s="115">
        <v>250</v>
      </c>
      <c r="F18" s="114">
        <v>326</v>
      </c>
      <c r="G18" s="114">
        <v>704</v>
      </c>
      <c r="H18" s="114">
        <v>306</v>
      </c>
      <c r="I18" s="140">
        <v>264</v>
      </c>
      <c r="J18" s="115">
        <v>-14</v>
      </c>
      <c r="K18" s="116">
        <v>-5.3030303030303028</v>
      </c>
    </row>
    <row r="19" spans="1:11" ht="14.1" customHeight="1" x14ac:dyDescent="0.2">
      <c r="A19" s="306" t="s">
        <v>235</v>
      </c>
      <c r="B19" s="307" t="s">
        <v>236</v>
      </c>
      <c r="C19" s="308"/>
      <c r="D19" s="113">
        <v>1.0865515956786291</v>
      </c>
      <c r="E19" s="115">
        <v>175</v>
      </c>
      <c r="F19" s="114">
        <v>235</v>
      </c>
      <c r="G19" s="114">
        <v>530</v>
      </c>
      <c r="H19" s="114">
        <v>227</v>
      </c>
      <c r="I19" s="140">
        <v>195</v>
      </c>
      <c r="J19" s="115">
        <v>-20</v>
      </c>
      <c r="K19" s="116">
        <v>-10.256410256410257</v>
      </c>
    </row>
    <row r="20" spans="1:11" ht="14.1" customHeight="1" x14ac:dyDescent="0.2">
      <c r="A20" s="306">
        <v>12</v>
      </c>
      <c r="B20" s="307" t="s">
        <v>237</v>
      </c>
      <c r="C20" s="308"/>
      <c r="D20" s="113">
        <v>1.2666087172482305</v>
      </c>
      <c r="E20" s="115">
        <v>204</v>
      </c>
      <c r="F20" s="114">
        <v>220</v>
      </c>
      <c r="G20" s="114">
        <v>184</v>
      </c>
      <c r="H20" s="114">
        <v>152</v>
      </c>
      <c r="I20" s="140">
        <v>213</v>
      </c>
      <c r="J20" s="115">
        <v>-9</v>
      </c>
      <c r="K20" s="116">
        <v>-4.225352112676056</v>
      </c>
    </row>
    <row r="21" spans="1:11" ht="14.1" customHeight="1" x14ac:dyDescent="0.2">
      <c r="A21" s="306">
        <v>21</v>
      </c>
      <c r="B21" s="307" t="s">
        <v>238</v>
      </c>
      <c r="C21" s="308"/>
      <c r="D21" s="113">
        <v>0.18626598783062212</v>
      </c>
      <c r="E21" s="115">
        <v>30</v>
      </c>
      <c r="F21" s="114">
        <v>25</v>
      </c>
      <c r="G21" s="114">
        <v>22</v>
      </c>
      <c r="H21" s="114">
        <v>14</v>
      </c>
      <c r="I21" s="140">
        <v>23</v>
      </c>
      <c r="J21" s="115">
        <v>7</v>
      </c>
      <c r="K21" s="116">
        <v>30.434782608695652</v>
      </c>
    </row>
    <row r="22" spans="1:11" ht="14.1" customHeight="1" x14ac:dyDescent="0.2">
      <c r="A22" s="306">
        <v>22</v>
      </c>
      <c r="B22" s="307" t="s">
        <v>239</v>
      </c>
      <c r="C22" s="308"/>
      <c r="D22" s="113">
        <v>1.0617161306345462</v>
      </c>
      <c r="E22" s="115">
        <v>171</v>
      </c>
      <c r="F22" s="114">
        <v>133</v>
      </c>
      <c r="G22" s="114">
        <v>214</v>
      </c>
      <c r="H22" s="114">
        <v>132</v>
      </c>
      <c r="I22" s="140">
        <v>199</v>
      </c>
      <c r="J22" s="115">
        <v>-28</v>
      </c>
      <c r="K22" s="116">
        <v>-14.07035175879397</v>
      </c>
    </row>
    <row r="23" spans="1:11" ht="14.1" customHeight="1" x14ac:dyDescent="0.2">
      <c r="A23" s="306">
        <v>23</v>
      </c>
      <c r="B23" s="307" t="s">
        <v>240</v>
      </c>
      <c r="C23" s="308"/>
      <c r="D23" s="113">
        <v>0.42220290574941016</v>
      </c>
      <c r="E23" s="115">
        <v>68</v>
      </c>
      <c r="F23" s="114">
        <v>54</v>
      </c>
      <c r="G23" s="114">
        <v>74</v>
      </c>
      <c r="H23" s="114">
        <v>54</v>
      </c>
      <c r="I23" s="140">
        <v>53</v>
      </c>
      <c r="J23" s="115">
        <v>15</v>
      </c>
      <c r="K23" s="116">
        <v>28.30188679245283</v>
      </c>
    </row>
    <row r="24" spans="1:11" ht="14.1" customHeight="1" x14ac:dyDescent="0.2">
      <c r="A24" s="306">
        <v>24</v>
      </c>
      <c r="B24" s="307" t="s">
        <v>241</v>
      </c>
      <c r="C24" s="308"/>
      <c r="D24" s="113">
        <v>1.726064820563765</v>
      </c>
      <c r="E24" s="115">
        <v>278</v>
      </c>
      <c r="F24" s="114">
        <v>162</v>
      </c>
      <c r="G24" s="114">
        <v>216</v>
      </c>
      <c r="H24" s="114">
        <v>183</v>
      </c>
      <c r="I24" s="140">
        <v>233</v>
      </c>
      <c r="J24" s="115">
        <v>45</v>
      </c>
      <c r="K24" s="116">
        <v>19.313304721030043</v>
      </c>
    </row>
    <row r="25" spans="1:11" ht="14.1" customHeight="1" x14ac:dyDescent="0.2">
      <c r="A25" s="306">
        <v>25</v>
      </c>
      <c r="B25" s="307" t="s">
        <v>242</v>
      </c>
      <c r="C25" s="308"/>
      <c r="D25" s="113">
        <v>2.9616292065068919</v>
      </c>
      <c r="E25" s="115">
        <v>477</v>
      </c>
      <c r="F25" s="114">
        <v>318</v>
      </c>
      <c r="G25" s="114">
        <v>370</v>
      </c>
      <c r="H25" s="114">
        <v>328</v>
      </c>
      <c r="I25" s="140">
        <v>484</v>
      </c>
      <c r="J25" s="115">
        <v>-7</v>
      </c>
      <c r="K25" s="116">
        <v>-1.4462809917355373</v>
      </c>
    </row>
    <row r="26" spans="1:11" ht="14.1" customHeight="1" x14ac:dyDescent="0.2">
      <c r="A26" s="306">
        <v>26</v>
      </c>
      <c r="B26" s="307" t="s">
        <v>243</v>
      </c>
      <c r="C26" s="308"/>
      <c r="D26" s="113">
        <v>2.8809139451136221</v>
      </c>
      <c r="E26" s="115">
        <v>464</v>
      </c>
      <c r="F26" s="114">
        <v>254</v>
      </c>
      <c r="G26" s="114">
        <v>334</v>
      </c>
      <c r="H26" s="114">
        <v>269</v>
      </c>
      <c r="I26" s="140">
        <v>411</v>
      </c>
      <c r="J26" s="115">
        <v>53</v>
      </c>
      <c r="K26" s="116">
        <v>12.895377128953772</v>
      </c>
    </row>
    <row r="27" spans="1:11" ht="14.1" customHeight="1" x14ac:dyDescent="0.2">
      <c r="A27" s="306">
        <v>27</v>
      </c>
      <c r="B27" s="307" t="s">
        <v>244</v>
      </c>
      <c r="C27" s="308"/>
      <c r="D27" s="113">
        <v>0.83198807897677884</v>
      </c>
      <c r="E27" s="115">
        <v>134</v>
      </c>
      <c r="F27" s="114">
        <v>70</v>
      </c>
      <c r="G27" s="114">
        <v>101</v>
      </c>
      <c r="H27" s="114">
        <v>84</v>
      </c>
      <c r="I27" s="140">
        <v>124</v>
      </c>
      <c r="J27" s="115">
        <v>10</v>
      </c>
      <c r="K27" s="116">
        <v>8.064516129032258</v>
      </c>
    </row>
    <row r="28" spans="1:11" ht="14.1" customHeight="1" x14ac:dyDescent="0.2">
      <c r="A28" s="306">
        <v>28</v>
      </c>
      <c r="B28" s="307" t="s">
        <v>245</v>
      </c>
      <c r="C28" s="308"/>
      <c r="D28" s="113">
        <v>0.23593691791878804</v>
      </c>
      <c r="E28" s="115">
        <v>38</v>
      </c>
      <c r="F28" s="114">
        <v>42</v>
      </c>
      <c r="G28" s="114">
        <v>36</v>
      </c>
      <c r="H28" s="114">
        <v>30</v>
      </c>
      <c r="I28" s="140">
        <v>23</v>
      </c>
      <c r="J28" s="115">
        <v>15</v>
      </c>
      <c r="K28" s="116">
        <v>65.217391304347828</v>
      </c>
    </row>
    <row r="29" spans="1:11" ht="14.1" customHeight="1" x14ac:dyDescent="0.2">
      <c r="A29" s="306">
        <v>29</v>
      </c>
      <c r="B29" s="307" t="s">
        <v>246</v>
      </c>
      <c r="C29" s="308"/>
      <c r="D29" s="113">
        <v>8.1398236681981864</v>
      </c>
      <c r="E29" s="115">
        <v>1311</v>
      </c>
      <c r="F29" s="114">
        <v>1434</v>
      </c>
      <c r="G29" s="114">
        <v>1146</v>
      </c>
      <c r="H29" s="114">
        <v>1069</v>
      </c>
      <c r="I29" s="140">
        <v>1344</v>
      </c>
      <c r="J29" s="115">
        <v>-33</v>
      </c>
      <c r="K29" s="116">
        <v>-2.4553571428571428</v>
      </c>
    </row>
    <row r="30" spans="1:11" ht="14.1" customHeight="1" x14ac:dyDescent="0.2">
      <c r="A30" s="306" t="s">
        <v>247</v>
      </c>
      <c r="B30" s="307" t="s">
        <v>248</v>
      </c>
      <c r="C30" s="308"/>
      <c r="D30" s="113">
        <v>3.6011424313920277</v>
      </c>
      <c r="E30" s="115">
        <v>580</v>
      </c>
      <c r="F30" s="114">
        <v>570</v>
      </c>
      <c r="G30" s="114">
        <v>487</v>
      </c>
      <c r="H30" s="114">
        <v>555</v>
      </c>
      <c r="I30" s="140">
        <v>606</v>
      </c>
      <c r="J30" s="115">
        <v>-26</v>
      </c>
      <c r="K30" s="116">
        <v>-4.2904290429042904</v>
      </c>
    </row>
    <row r="31" spans="1:11" ht="14.1" customHeight="1" x14ac:dyDescent="0.2">
      <c r="A31" s="306" t="s">
        <v>249</v>
      </c>
      <c r="B31" s="307" t="s">
        <v>250</v>
      </c>
      <c r="C31" s="308"/>
      <c r="D31" s="113">
        <v>4.501428039240035</v>
      </c>
      <c r="E31" s="115">
        <v>725</v>
      </c>
      <c r="F31" s="114">
        <v>859</v>
      </c>
      <c r="G31" s="114">
        <v>649</v>
      </c>
      <c r="H31" s="114">
        <v>508</v>
      </c>
      <c r="I31" s="140">
        <v>733</v>
      </c>
      <c r="J31" s="115">
        <v>-8</v>
      </c>
      <c r="K31" s="116">
        <v>-1.0914051841746248</v>
      </c>
    </row>
    <row r="32" spans="1:11" ht="14.1" customHeight="1" x14ac:dyDescent="0.2">
      <c r="A32" s="306">
        <v>31</v>
      </c>
      <c r="B32" s="307" t="s">
        <v>251</v>
      </c>
      <c r="C32" s="308"/>
      <c r="D32" s="113">
        <v>0.31665217931205764</v>
      </c>
      <c r="E32" s="115">
        <v>51</v>
      </c>
      <c r="F32" s="114">
        <v>25</v>
      </c>
      <c r="G32" s="114">
        <v>50</v>
      </c>
      <c r="H32" s="114">
        <v>35</v>
      </c>
      <c r="I32" s="140">
        <v>41</v>
      </c>
      <c r="J32" s="115">
        <v>10</v>
      </c>
      <c r="K32" s="116">
        <v>24.390243902439025</v>
      </c>
    </row>
    <row r="33" spans="1:11" ht="14.1" customHeight="1" x14ac:dyDescent="0.2">
      <c r="A33" s="306">
        <v>32</v>
      </c>
      <c r="B33" s="307" t="s">
        <v>252</v>
      </c>
      <c r="C33" s="308"/>
      <c r="D33" s="113">
        <v>2.5518440332795231</v>
      </c>
      <c r="E33" s="115">
        <v>411</v>
      </c>
      <c r="F33" s="114">
        <v>377</v>
      </c>
      <c r="G33" s="114">
        <v>479</v>
      </c>
      <c r="H33" s="114">
        <v>394</v>
      </c>
      <c r="I33" s="140">
        <v>361</v>
      </c>
      <c r="J33" s="115">
        <v>50</v>
      </c>
      <c r="K33" s="116">
        <v>13.850415512465373</v>
      </c>
    </row>
    <row r="34" spans="1:11" ht="14.1" customHeight="1" x14ac:dyDescent="0.2">
      <c r="A34" s="306">
        <v>33</v>
      </c>
      <c r="B34" s="307" t="s">
        <v>253</v>
      </c>
      <c r="C34" s="308"/>
      <c r="D34" s="113">
        <v>1.8812864770892834</v>
      </c>
      <c r="E34" s="115">
        <v>303</v>
      </c>
      <c r="F34" s="114">
        <v>220</v>
      </c>
      <c r="G34" s="114">
        <v>357</v>
      </c>
      <c r="H34" s="114">
        <v>198</v>
      </c>
      <c r="I34" s="140">
        <v>247</v>
      </c>
      <c r="J34" s="115">
        <v>56</v>
      </c>
      <c r="K34" s="116">
        <v>22.672064777327936</v>
      </c>
    </row>
    <row r="35" spans="1:11" ht="14.1" customHeight="1" x14ac:dyDescent="0.2">
      <c r="A35" s="306">
        <v>34</v>
      </c>
      <c r="B35" s="307" t="s">
        <v>254</v>
      </c>
      <c r="C35" s="308"/>
      <c r="D35" s="113">
        <v>2.8374518812864773</v>
      </c>
      <c r="E35" s="115">
        <v>457</v>
      </c>
      <c r="F35" s="114">
        <v>319</v>
      </c>
      <c r="G35" s="114">
        <v>308</v>
      </c>
      <c r="H35" s="114">
        <v>256</v>
      </c>
      <c r="I35" s="140">
        <v>391</v>
      </c>
      <c r="J35" s="115">
        <v>66</v>
      </c>
      <c r="K35" s="116">
        <v>16.879795396419436</v>
      </c>
    </row>
    <row r="36" spans="1:11" ht="14.1" customHeight="1" x14ac:dyDescent="0.2">
      <c r="A36" s="306">
        <v>41</v>
      </c>
      <c r="B36" s="307" t="s">
        <v>255</v>
      </c>
      <c r="C36" s="308"/>
      <c r="D36" s="113">
        <v>0.14280392400347697</v>
      </c>
      <c r="E36" s="115">
        <v>23</v>
      </c>
      <c r="F36" s="114">
        <v>13</v>
      </c>
      <c r="G36" s="114">
        <v>30</v>
      </c>
      <c r="H36" s="114">
        <v>20</v>
      </c>
      <c r="I36" s="140" t="s">
        <v>514</v>
      </c>
      <c r="J36" s="115" t="s">
        <v>514</v>
      </c>
      <c r="K36" s="116" t="s">
        <v>514</v>
      </c>
    </row>
    <row r="37" spans="1:11" ht="14.1" customHeight="1" x14ac:dyDescent="0.2">
      <c r="A37" s="306">
        <v>42</v>
      </c>
      <c r="B37" s="307" t="s">
        <v>256</v>
      </c>
      <c r="C37" s="308"/>
      <c r="D37" s="113">
        <v>0.12417732522041475</v>
      </c>
      <c r="E37" s="115">
        <v>20</v>
      </c>
      <c r="F37" s="114">
        <v>14</v>
      </c>
      <c r="G37" s="114">
        <v>13</v>
      </c>
      <c r="H37" s="114" t="s">
        <v>514</v>
      </c>
      <c r="I37" s="140">
        <v>19</v>
      </c>
      <c r="J37" s="115">
        <v>1</v>
      </c>
      <c r="K37" s="116">
        <v>5.2631578947368425</v>
      </c>
    </row>
    <row r="38" spans="1:11" ht="14.1" customHeight="1" x14ac:dyDescent="0.2">
      <c r="A38" s="306">
        <v>43</v>
      </c>
      <c r="B38" s="307" t="s">
        <v>257</v>
      </c>
      <c r="C38" s="308"/>
      <c r="D38" s="113">
        <v>0.83819694523779953</v>
      </c>
      <c r="E38" s="115">
        <v>135</v>
      </c>
      <c r="F38" s="114">
        <v>65</v>
      </c>
      <c r="G38" s="114">
        <v>115</v>
      </c>
      <c r="H38" s="114">
        <v>93</v>
      </c>
      <c r="I38" s="140">
        <v>102</v>
      </c>
      <c r="J38" s="115">
        <v>33</v>
      </c>
      <c r="K38" s="116">
        <v>32.352941176470587</v>
      </c>
    </row>
    <row r="39" spans="1:11" ht="14.1" customHeight="1" x14ac:dyDescent="0.2">
      <c r="A39" s="306">
        <v>51</v>
      </c>
      <c r="B39" s="307" t="s">
        <v>258</v>
      </c>
      <c r="C39" s="308"/>
      <c r="D39" s="113">
        <v>4.3710418477585993</v>
      </c>
      <c r="E39" s="115">
        <v>704</v>
      </c>
      <c r="F39" s="114">
        <v>627</v>
      </c>
      <c r="G39" s="114">
        <v>739</v>
      </c>
      <c r="H39" s="114">
        <v>716</v>
      </c>
      <c r="I39" s="140">
        <v>651</v>
      </c>
      <c r="J39" s="115">
        <v>53</v>
      </c>
      <c r="K39" s="116">
        <v>8.1413210445468511</v>
      </c>
    </row>
    <row r="40" spans="1:11" ht="14.1" customHeight="1" x14ac:dyDescent="0.2">
      <c r="A40" s="306" t="s">
        <v>259</v>
      </c>
      <c r="B40" s="307" t="s">
        <v>260</v>
      </c>
      <c r="C40" s="308"/>
      <c r="D40" s="113">
        <v>3.8246616167887746</v>
      </c>
      <c r="E40" s="115">
        <v>616</v>
      </c>
      <c r="F40" s="114">
        <v>539</v>
      </c>
      <c r="G40" s="114">
        <v>658</v>
      </c>
      <c r="H40" s="114">
        <v>619</v>
      </c>
      <c r="I40" s="140">
        <v>559</v>
      </c>
      <c r="J40" s="115">
        <v>57</v>
      </c>
      <c r="K40" s="116">
        <v>10.196779964221825</v>
      </c>
    </row>
    <row r="41" spans="1:11" ht="14.1" customHeight="1" x14ac:dyDescent="0.2">
      <c r="A41" s="306"/>
      <c r="B41" s="307" t="s">
        <v>261</v>
      </c>
      <c r="C41" s="308"/>
      <c r="D41" s="113">
        <v>3.1354774618154724</v>
      </c>
      <c r="E41" s="115">
        <v>505</v>
      </c>
      <c r="F41" s="114">
        <v>455</v>
      </c>
      <c r="G41" s="114">
        <v>527</v>
      </c>
      <c r="H41" s="114">
        <v>526</v>
      </c>
      <c r="I41" s="140">
        <v>453</v>
      </c>
      <c r="J41" s="115">
        <v>52</v>
      </c>
      <c r="K41" s="116">
        <v>11.479028697571744</v>
      </c>
    </row>
    <row r="42" spans="1:11" ht="14.1" customHeight="1" x14ac:dyDescent="0.2">
      <c r="A42" s="306">
        <v>52</v>
      </c>
      <c r="B42" s="307" t="s">
        <v>262</v>
      </c>
      <c r="C42" s="308"/>
      <c r="D42" s="113">
        <v>4.6876940270706573</v>
      </c>
      <c r="E42" s="115">
        <v>755</v>
      </c>
      <c r="F42" s="114">
        <v>562</v>
      </c>
      <c r="G42" s="114">
        <v>570</v>
      </c>
      <c r="H42" s="114">
        <v>687</v>
      </c>
      <c r="I42" s="140">
        <v>741</v>
      </c>
      <c r="J42" s="115">
        <v>14</v>
      </c>
      <c r="K42" s="116">
        <v>1.8893387314439947</v>
      </c>
    </row>
    <row r="43" spans="1:11" ht="14.1" customHeight="1" x14ac:dyDescent="0.2">
      <c r="A43" s="306" t="s">
        <v>263</v>
      </c>
      <c r="B43" s="307" t="s">
        <v>264</v>
      </c>
      <c r="C43" s="308"/>
      <c r="D43" s="113">
        <v>4.1661492611449154</v>
      </c>
      <c r="E43" s="115">
        <v>671</v>
      </c>
      <c r="F43" s="114">
        <v>473</v>
      </c>
      <c r="G43" s="114">
        <v>496</v>
      </c>
      <c r="H43" s="114">
        <v>601</v>
      </c>
      <c r="I43" s="140">
        <v>644</v>
      </c>
      <c r="J43" s="115">
        <v>27</v>
      </c>
      <c r="K43" s="116">
        <v>4.1925465838509313</v>
      </c>
    </row>
    <row r="44" spans="1:11" ht="14.1" customHeight="1" x14ac:dyDescent="0.2">
      <c r="A44" s="306">
        <v>53</v>
      </c>
      <c r="B44" s="307" t="s">
        <v>265</v>
      </c>
      <c r="C44" s="308"/>
      <c r="D44" s="113">
        <v>0.82577921271575805</v>
      </c>
      <c r="E44" s="115">
        <v>133</v>
      </c>
      <c r="F44" s="114">
        <v>229</v>
      </c>
      <c r="G44" s="114">
        <v>211</v>
      </c>
      <c r="H44" s="114">
        <v>117</v>
      </c>
      <c r="I44" s="140">
        <v>134</v>
      </c>
      <c r="J44" s="115">
        <v>-1</v>
      </c>
      <c r="K44" s="116">
        <v>-0.74626865671641796</v>
      </c>
    </row>
    <row r="45" spans="1:11" ht="14.1" customHeight="1" x14ac:dyDescent="0.2">
      <c r="A45" s="306" t="s">
        <v>266</v>
      </c>
      <c r="B45" s="307" t="s">
        <v>267</v>
      </c>
      <c r="C45" s="308"/>
      <c r="D45" s="113">
        <v>0.7947348814106544</v>
      </c>
      <c r="E45" s="115">
        <v>128</v>
      </c>
      <c r="F45" s="114">
        <v>222</v>
      </c>
      <c r="G45" s="114">
        <v>208</v>
      </c>
      <c r="H45" s="114">
        <v>112</v>
      </c>
      <c r="I45" s="140">
        <v>124</v>
      </c>
      <c r="J45" s="115">
        <v>4</v>
      </c>
      <c r="K45" s="116">
        <v>3.225806451612903</v>
      </c>
    </row>
    <row r="46" spans="1:11" ht="14.1" customHeight="1" x14ac:dyDescent="0.2">
      <c r="A46" s="306">
        <v>54</v>
      </c>
      <c r="B46" s="307" t="s">
        <v>268</v>
      </c>
      <c r="C46" s="308"/>
      <c r="D46" s="113">
        <v>4.7311560908978016</v>
      </c>
      <c r="E46" s="115">
        <v>762</v>
      </c>
      <c r="F46" s="114">
        <v>829</v>
      </c>
      <c r="G46" s="114">
        <v>682</v>
      </c>
      <c r="H46" s="114">
        <v>678</v>
      </c>
      <c r="I46" s="140">
        <v>689</v>
      </c>
      <c r="J46" s="115">
        <v>73</v>
      </c>
      <c r="K46" s="116">
        <v>10.595065312046444</v>
      </c>
    </row>
    <row r="47" spans="1:11" ht="14.1" customHeight="1" x14ac:dyDescent="0.2">
      <c r="A47" s="306">
        <v>61</v>
      </c>
      <c r="B47" s="307" t="s">
        <v>269</v>
      </c>
      <c r="C47" s="308"/>
      <c r="D47" s="113">
        <v>1.8750776108282627</v>
      </c>
      <c r="E47" s="115">
        <v>302</v>
      </c>
      <c r="F47" s="114">
        <v>225</v>
      </c>
      <c r="G47" s="114">
        <v>252</v>
      </c>
      <c r="H47" s="114">
        <v>232</v>
      </c>
      <c r="I47" s="140">
        <v>272</v>
      </c>
      <c r="J47" s="115">
        <v>30</v>
      </c>
      <c r="K47" s="116">
        <v>11.029411764705882</v>
      </c>
    </row>
    <row r="48" spans="1:11" ht="14.1" customHeight="1" x14ac:dyDescent="0.2">
      <c r="A48" s="306">
        <v>62</v>
      </c>
      <c r="B48" s="307" t="s">
        <v>270</v>
      </c>
      <c r="C48" s="308"/>
      <c r="D48" s="113">
        <v>13.535328449025208</v>
      </c>
      <c r="E48" s="115">
        <v>2180</v>
      </c>
      <c r="F48" s="114">
        <v>1430</v>
      </c>
      <c r="G48" s="114">
        <v>1684</v>
      </c>
      <c r="H48" s="114">
        <v>1276</v>
      </c>
      <c r="I48" s="140">
        <v>1444</v>
      </c>
      <c r="J48" s="115">
        <v>736</v>
      </c>
      <c r="K48" s="116">
        <v>50.969529085872573</v>
      </c>
    </row>
    <row r="49" spans="1:11" ht="14.1" customHeight="1" x14ac:dyDescent="0.2">
      <c r="A49" s="306">
        <v>63</v>
      </c>
      <c r="B49" s="307" t="s">
        <v>271</v>
      </c>
      <c r="C49" s="308"/>
      <c r="D49" s="113">
        <v>8.3881783186390173</v>
      </c>
      <c r="E49" s="115">
        <v>1351</v>
      </c>
      <c r="F49" s="114">
        <v>1642</v>
      </c>
      <c r="G49" s="114">
        <v>1490</v>
      </c>
      <c r="H49" s="114">
        <v>1010</v>
      </c>
      <c r="I49" s="140">
        <v>1279</v>
      </c>
      <c r="J49" s="115">
        <v>72</v>
      </c>
      <c r="K49" s="116">
        <v>5.6293979671618448</v>
      </c>
    </row>
    <row r="50" spans="1:11" ht="14.1" customHeight="1" x14ac:dyDescent="0.2">
      <c r="A50" s="306" t="s">
        <v>272</v>
      </c>
      <c r="B50" s="307" t="s">
        <v>273</v>
      </c>
      <c r="C50" s="308"/>
      <c r="D50" s="113">
        <v>2.1048056624860298</v>
      </c>
      <c r="E50" s="115">
        <v>339</v>
      </c>
      <c r="F50" s="114">
        <v>326</v>
      </c>
      <c r="G50" s="114">
        <v>385</v>
      </c>
      <c r="H50" s="114">
        <v>267</v>
      </c>
      <c r="I50" s="140">
        <v>309</v>
      </c>
      <c r="J50" s="115">
        <v>30</v>
      </c>
      <c r="K50" s="116">
        <v>9.7087378640776691</v>
      </c>
    </row>
    <row r="51" spans="1:11" ht="14.1" customHeight="1" x14ac:dyDescent="0.2">
      <c r="A51" s="306" t="s">
        <v>274</v>
      </c>
      <c r="B51" s="307" t="s">
        <v>275</v>
      </c>
      <c r="C51" s="308"/>
      <c r="D51" s="113">
        <v>5.7804544890103067</v>
      </c>
      <c r="E51" s="115">
        <v>931</v>
      </c>
      <c r="F51" s="114">
        <v>1222</v>
      </c>
      <c r="G51" s="114">
        <v>1034</v>
      </c>
      <c r="H51" s="114">
        <v>690</v>
      </c>
      <c r="I51" s="140">
        <v>905</v>
      </c>
      <c r="J51" s="115">
        <v>26</v>
      </c>
      <c r="K51" s="116">
        <v>2.8729281767955803</v>
      </c>
    </row>
    <row r="52" spans="1:11" ht="14.1" customHeight="1" x14ac:dyDescent="0.2">
      <c r="A52" s="306">
        <v>71</v>
      </c>
      <c r="B52" s="307" t="s">
        <v>276</v>
      </c>
      <c r="C52" s="308"/>
      <c r="D52" s="113">
        <v>6.7862908232956665</v>
      </c>
      <c r="E52" s="115">
        <v>1093</v>
      </c>
      <c r="F52" s="114">
        <v>643</v>
      </c>
      <c r="G52" s="114">
        <v>883</v>
      </c>
      <c r="H52" s="114">
        <v>880</v>
      </c>
      <c r="I52" s="140">
        <v>1072</v>
      </c>
      <c r="J52" s="115">
        <v>21</v>
      </c>
      <c r="K52" s="116">
        <v>1.958955223880597</v>
      </c>
    </row>
    <row r="53" spans="1:11" ht="14.1" customHeight="1" x14ac:dyDescent="0.2">
      <c r="A53" s="306" t="s">
        <v>277</v>
      </c>
      <c r="B53" s="307" t="s">
        <v>278</v>
      </c>
      <c r="C53" s="308"/>
      <c r="D53" s="113">
        <v>2.0551347323978639</v>
      </c>
      <c r="E53" s="115">
        <v>331</v>
      </c>
      <c r="F53" s="114">
        <v>158</v>
      </c>
      <c r="G53" s="114">
        <v>200</v>
      </c>
      <c r="H53" s="114">
        <v>213</v>
      </c>
      <c r="I53" s="140">
        <v>262</v>
      </c>
      <c r="J53" s="115">
        <v>69</v>
      </c>
      <c r="K53" s="116">
        <v>26.335877862595421</v>
      </c>
    </row>
    <row r="54" spans="1:11" ht="14.1" customHeight="1" x14ac:dyDescent="0.2">
      <c r="A54" s="306" t="s">
        <v>279</v>
      </c>
      <c r="B54" s="307" t="s">
        <v>280</v>
      </c>
      <c r="C54" s="308"/>
      <c r="D54" s="113">
        <v>4.1723581274059356</v>
      </c>
      <c r="E54" s="115">
        <v>672</v>
      </c>
      <c r="F54" s="114">
        <v>421</v>
      </c>
      <c r="G54" s="114">
        <v>601</v>
      </c>
      <c r="H54" s="114">
        <v>602</v>
      </c>
      <c r="I54" s="140">
        <v>709</v>
      </c>
      <c r="J54" s="115">
        <v>-37</v>
      </c>
      <c r="K54" s="116">
        <v>-5.2186177715091677</v>
      </c>
    </row>
    <row r="55" spans="1:11" ht="14.1" customHeight="1" x14ac:dyDescent="0.2">
      <c r="A55" s="306">
        <v>72</v>
      </c>
      <c r="B55" s="307" t="s">
        <v>281</v>
      </c>
      <c r="C55" s="308"/>
      <c r="D55" s="113">
        <v>2.1668943250962376</v>
      </c>
      <c r="E55" s="115">
        <v>349</v>
      </c>
      <c r="F55" s="114">
        <v>210</v>
      </c>
      <c r="G55" s="114">
        <v>266</v>
      </c>
      <c r="H55" s="114">
        <v>320</v>
      </c>
      <c r="I55" s="140">
        <v>309</v>
      </c>
      <c r="J55" s="115">
        <v>40</v>
      </c>
      <c r="K55" s="116">
        <v>12.944983818770227</v>
      </c>
    </row>
    <row r="56" spans="1:11" ht="14.1" customHeight="1" x14ac:dyDescent="0.2">
      <c r="A56" s="306" t="s">
        <v>282</v>
      </c>
      <c r="B56" s="307" t="s">
        <v>283</v>
      </c>
      <c r="C56" s="308"/>
      <c r="D56" s="113">
        <v>0.92512107289208989</v>
      </c>
      <c r="E56" s="115">
        <v>149</v>
      </c>
      <c r="F56" s="114">
        <v>92</v>
      </c>
      <c r="G56" s="114">
        <v>106</v>
      </c>
      <c r="H56" s="114">
        <v>118</v>
      </c>
      <c r="I56" s="140">
        <v>145</v>
      </c>
      <c r="J56" s="115">
        <v>4</v>
      </c>
      <c r="K56" s="116">
        <v>2.7586206896551726</v>
      </c>
    </row>
    <row r="57" spans="1:11" ht="14.1" customHeight="1" x14ac:dyDescent="0.2">
      <c r="A57" s="306" t="s">
        <v>284</v>
      </c>
      <c r="B57" s="307" t="s">
        <v>285</v>
      </c>
      <c r="C57" s="308"/>
      <c r="D57" s="113">
        <v>0.76369055010555076</v>
      </c>
      <c r="E57" s="115">
        <v>123</v>
      </c>
      <c r="F57" s="114">
        <v>72</v>
      </c>
      <c r="G57" s="114">
        <v>80</v>
      </c>
      <c r="H57" s="114">
        <v>102</v>
      </c>
      <c r="I57" s="140">
        <v>94</v>
      </c>
      <c r="J57" s="115">
        <v>29</v>
      </c>
      <c r="K57" s="116">
        <v>30.851063829787233</v>
      </c>
    </row>
    <row r="58" spans="1:11" ht="14.1" customHeight="1" x14ac:dyDescent="0.2">
      <c r="A58" s="306">
        <v>73</v>
      </c>
      <c r="B58" s="307" t="s">
        <v>286</v>
      </c>
      <c r="C58" s="308"/>
      <c r="D58" s="113">
        <v>2.1731031913572583</v>
      </c>
      <c r="E58" s="115">
        <v>350</v>
      </c>
      <c r="F58" s="114">
        <v>162</v>
      </c>
      <c r="G58" s="114">
        <v>286</v>
      </c>
      <c r="H58" s="114">
        <v>249</v>
      </c>
      <c r="I58" s="140">
        <v>322</v>
      </c>
      <c r="J58" s="115">
        <v>28</v>
      </c>
      <c r="K58" s="116">
        <v>8.695652173913043</v>
      </c>
    </row>
    <row r="59" spans="1:11" ht="14.1" customHeight="1" x14ac:dyDescent="0.2">
      <c r="A59" s="306" t="s">
        <v>287</v>
      </c>
      <c r="B59" s="307" t="s">
        <v>288</v>
      </c>
      <c r="C59" s="308"/>
      <c r="D59" s="113">
        <v>1.7198559543027443</v>
      </c>
      <c r="E59" s="115">
        <v>277</v>
      </c>
      <c r="F59" s="114">
        <v>126</v>
      </c>
      <c r="G59" s="114">
        <v>228</v>
      </c>
      <c r="H59" s="114">
        <v>200</v>
      </c>
      <c r="I59" s="140">
        <v>247</v>
      </c>
      <c r="J59" s="115">
        <v>30</v>
      </c>
      <c r="K59" s="116">
        <v>12.145748987854251</v>
      </c>
    </row>
    <row r="60" spans="1:11" ht="14.1" customHeight="1" x14ac:dyDescent="0.2">
      <c r="A60" s="306">
        <v>81</v>
      </c>
      <c r="B60" s="307" t="s">
        <v>289</v>
      </c>
      <c r="C60" s="308"/>
      <c r="D60" s="113">
        <v>6.2274928598037995</v>
      </c>
      <c r="E60" s="115">
        <v>1003</v>
      </c>
      <c r="F60" s="114">
        <v>866</v>
      </c>
      <c r="G60" s="114">
        <v>1035</v>
      </c>
      <c r="H60" s="114">
        <v>838</v>
      </c>
      <c r="I60" s="140">
        <v>946</v>
      </c>
      <c r="J60" s="115">
        <v>57</v>
      </c>
      <c r="K60" s="116">
        <v>6.0253699788583512</v>
      </c>
    </row>
    <row r="61" spans="1:11" ht="14.1" customHeight="1" x14ac:dyDescent="0.2">
      <c r="A61" s="306" t="s">
        <v>290</v>
      </c>
      <c r="B61" s="307" t="s">
        <v>291</v>
      </c>
      <c r="C61" s="308"/>
      <c r="D61" s="113">
        <v>1.3783683099466038</v>
      </c>
      <c r="E61" s="115">
        <v>222</v>
      </c>
      <c r="F61" s="114">
        <v>224</v>
      </c>
      <c r="G61" s="114">
        <v>345</v>
      </c>
      <c r="H61" s="114">
        <v>253</v>
      </c>
      <c r="I61" s="140">
        <v>287</v>
      </c>
      <c r="J61" s="115">
        <v>-65</v>
      </c>
      <c r="K61" s="116">
        <v>-22.648083623693381</v>
      </c>
    </row>
    <row r="62" spans="1:11" ht="14.1" customHeight="1" x14ac:dyDescent="0.2">
      <c r="A62" s="306" t="s">
        <v>292</v>
      </c>
      <c r="B62" s="307" t="s">
        <v>293</v>
      </c>
      <c r="C62" s="308"/>
      <c r="D62" s="113">
        <v>2.5518440332795231</v>
      </c>
      <c r="E62" s="115">
        <v>411</v>
      </c>
      <c r="F62" s="114">
        <v>391</v>
      </c>
      <c r="G62" s="114">
        <v>409</v>
      </c>
      <c r="H62" s="114">
        <v>331</v>
      </c>
      <c r="I62" s="140">
        <v>355</v>
      </c>
      <c r="J62" s="115">
        <v>56</v>
      </c>
      <c r="K62" s="116">
        <v>15.774647887323944</v>
      </c>
    </row>
    <row r="63" spans="1:11" ht="14.1" customHeight="1" x14ac:dyDescent="0.2">
      <c r="A63" s="306"/>
      <c r="B63" s="307" t="s">
        <v>294</v>
      </c>
      <c r="C63" s="308"/>
      <c r="D63" s="113">
        <v>2.3779957779709426</v>
      </c>
      <c r="E63" s="115">
        <v>383</v>
      </c>
      <c r="F63" s="114">
        <v>351</v>
      </c>
      <c r="G63" s="114">
        <v>363</v>
      </c>
      <c r="H63" s="114">
        <v>291</v>
      </c>
      <c r="I63" s="140">
        <v>313</v>
      </c>
      <c r="J63" s="115">
        <v>70</v>
      </c>
      <c r="K63" s="116">
        <v>22.364217252396166</v>
      </c>
    </row>
    <row r="64" spans="1:11" ht="14.1" customHeight="1" x14ac:dyDescent="0.2">
      <c r="A64" s="306" t="s">
        <v>295</v>
      </c>
      <c r="B64" s="307" t="s">
        <v>296</v>
      </c>
      <c r="C64" s="308"/>
      <c r="D64" s="113">
        <v>0.84440581149882032</v>
      </c>
      <c r="E64" s="115">
        <v>136</v>
      </c>
      <c r="F64" s="114">
        <v>97</v>
      </c>
      <c r="G64" s="114">
        <v>105</v>
      </c>
      <c r="H64" s="114">
        <v>116</v>
      </c>
      <c r="I64" s="140">
        <v>137</v>
      </c>
      <c r="J64" s="115">
        <v>-1</v>
      </c>
      <c r="K64" s="116">
        <v>-0.72992700729927007</v>
      </c>
    </row>
    <row r="65" spans="1:11" ht="14.1" customHeight="1" x14ac:dyDescent="0.2">
      <c r="A65" s="306" t="s">
        <v>297</v>
      </c>
      <c r="B65" s="307" t="s">
        <v>298</v>
      </c>
      <c r="C65" s="308"/>
      <c r="D65" s="113">
        <v>0.58363342853594935</v>
      </c>
      <c r="E65" s="115">
        <v>94</v>
      </c>
      <c r="F65" s="114">
        <v>69</v>
      </c>
      <c r="G65" s="114">
        <v>109</v>
      </c>
      <c r="H65" s="114">
        <v>74</v>
      </c>
      <c r="I65" s="140">
        <v>69</v>
      </c>
      <c r="J65" s="115">
        <v>25</v>
      </c>
      <c r="K65" s="116">
        <v>36.231884057971016</v>
      </c>
    </row>
    <row r="66" spans="1:11" ht="14.1" customHeight="1" x14ac:dyDescent="0.2">
      <c r="A66" s="306">
        <v>82</v>
      </c>
      <c r="B66" s="307" t="s">
        <v>299</v>
      </c>
      <c r="C66" s="308"/>
      <c r="D66" s="113">
        <v>3.3341611821681361</v>
      </c>
      <c r="E66" s="115">
        <v>537</v>
      </c>
      <c r="F66" s="114">
        <v>486</v>
      </c>
      <c r="G66" s="114">
        <v>524</v>
      </c>
      <c r="H66" s="114">
        <v>445</v>
      </c>
      <c r="I66" s="140">
        <v>515</v>
      </c>
      <c r="J66" s="115">
        <v>22</v>
      </c>
      <c r="K66" s="116">
        <v>4.2718446601941746</v>
      </c>
    </row>
    <row r="67" spans="1:11" ht="14.1" customHeight="1" x14ac:dyDescent="0.2">
      <c r="A67" s="306" t="s">
        <v>300</v>
      </c>
      <c r="B67" s="307" t="s">
        <v>301</v>
      </c>
      <c r="C67" s="308"/>
      <c r="D67" s="113">
        <v>1.8874953433503043</v>
      </c>
      <c r="E67" s="115">
        <v>304</v>
      </c>
      <c r="F67" s="114">
        <v>361</v>
      </c>
      <c r="G67" s="114">
        <v>319</v>
      </c>
      <c r="H67" s="114">
        <v>294</v>
      </c>
      <c r="I67" s="140">
        <v>289</v>
      </c>
      <c r="J67" s="115">
        <v>15</v>
      </c>
      <c r="K67" s="116">
        <v>5.1903114186851207</v>
      </c>
    </row>
    <row r="68" spans="1:11" ht="14.1" customHeight="1" x14ac:dyDescent="0.2">
      <c r="A68" s="306" t="s">
        <v>302</v>
      </c>
      <c r="B68" s="307" t="s">
        <v>303</v>
      </c>
      <c r="C68" s="308"/>
      <c r="D68" s="113">
        <v>0.83819694523779953</v>
      </c>
      <c r="E68" s="115">
        <v>135</v>
      </c>
      <c r="F68" s="114">
        <v>81</v>
      </c>
      <c r="G68" s="114">
        <v>115</v>
      </c>
      <c r="H68" s="114">
        <v>101</v>
      </c>
      <c r="I68" s="140">
        <v>158</v>
      </c>
      <c r="J68" s="115">
        <v>-23</v>
      </c>
      <c r="K68" s="116">
        <v>-14.556962025316455</v>
      </c>
    </row>
    <row r="69" spans="1:11" ht="14.1" customHeight="1" x14ac:dyDescent="0.2">
      <c r="A69" s="306">
        <v>83</v>
      </c>
      <c r="B69" s="307" t="s">
        <v>304</v>
      </c>
      <c r="C69" s="308"/>
      <c r="D69" s="113">
        <v>5.6376505650068296</v>
      </c>
      <c r="E69" s="115">
        <v>908</v>
      </c>
      <c r="F69" s="114">
        <v>762</v>
      </c>
      <c r="G69" s="114">
        <v>1442</v>
      </c>
      <c r="H69" s="114">
        <v>812</v>
      </c>
      <c r="I69" s="140">
        <v>880</v>
      </c>
      <c r="J69" s="115">
        <v>28</v>
      </c>
      <c r="K69" s="116">
        <v>3.1818181818181817</v>
      </c>
    </row>
    <row r="70" spans="1:11" ht="14.1" customHeight="1" x14ac:dyDescent="0.2">
      <c r="A70" s="306" t="s">
        <v>305</v>
      </c>
      <c r="B70" s="307" t="s">
        <v>306</v>
      </c>
      <c r="C70" s="308"/>
      <c r="D70" s="113">
        <v>4.8429156835961757</v>
      </c>
      <c r="E70" s="115">
        <v>780</v>
      </c>
      <c r="F70" s="114">
        <v>648</v>
      </c>
      <c r="G70" s="114">
        <v>1313</v>
      </c>
      <c r="H70" s="114">
        <v>683</v>
      </c>
      <c r="I70" s="140">
        <v>768</v>
      </c>
      <c r="J70" s="115">
        <v>12</v>
      </c>
      <c r="K70" s="116">
        <v>1.5625</v>
      </c>
    </row>
    <row r="71" spans="1:11" ht="14.1" customHeight="1" x14ac:dyDescent="0.2">
      <c r="A71" s="306"/>
      <c r="B71" s="307" t="s">
        <v>307</v>
      </c>
      <c r="C71" s="308"/>
      <c r="D71" s="113">
        <v>3.5514715013038618</v>
      </c>
      <c r="E71" s="115">
        <v>572</v>
      </c>
      <c r="F71" s="114">
        <v>496</v>
      </c>
      <c r="G71" s="114">
        <v>805</v>
      </c>
      <c r="H71" s="114">
        <v>510</v>
      </c>
      <c r="I71" s="140">
        <v>568</v>
      </c>
      <c r="J71" s="115">
        <v>4</v>
      </c>
      <c r="K71" s="116">
        <v>0.70422535211267601</v>
      </c>
    </row>
    <row r="72" spans="1:11" ht="14.1" customHeight="1" x14ac:dyDescent="0.2">
      <c r="A72" s="306">
        <v>84</v>
      </c>
      <c r="B72" s="307" t="s">
        <v>308</v>
      </c>
      <c r="C72" s="308"/>
      <c r="D72" s="113">
        <v>2.0054638023096985</v>
      </c>
      <c r="E72" s="115">
        <v>323</v>
      </c>
      <c r="F72" s="114">
        <v>187</v>
      </c>
      <c r="G72" s="114">
        <v>511</v>
      </c>
      <c r="H72" s="114">
        <v>186</v>
      </c>
      <c r="I72" s="140">
        <v>325</v>
      </c>
      <c r="J72" s="115">
        <v>-2</v>
      </c>
      <c r="K72" s="116">
        <v>-0.61538461538461542</v>
      </c>
    </row>
    <row r="73" spans="1:11" ht="14.1" customHeight="1" x14ac:dyDescent="0.2">
      <c r="A73" s="306" t="s">
        <v>309</v>
      </c>
      <c r="B73" s="307" t="s">
        <v>310</v>
      </c>
      <c r="C73" s="308"/>
      <c r="D73" s="113">
        <v>1.2231466534210853</v>
      </c>
      <c r="E73" s="115">
        <v>197</v>
      </c>
      <c r="F73" s="114">
        <v>79</v>
      </c>
      <c r="G73" s="114">
        <v>286</v>
      </c>
      <c r="H73" s="114">
        <v>115</v>
      </c>
      <c r="I73" s="140">
        <v>176</v>
      </c>
      <c r="J73" s="115">
        <v>21</v>
      </c>
      <c r="K73" s="116">
        <v>11.931818181818182</v>
      </c>
    </row>
    <row r="74" spans="1:11" ht="14.1" customHeight="1" x14ac:dyDescent="0.2">
      <c r="A74" s="306" t="s">
        <v>311</v>
      </c>
      <c r="B74" s="307" t="s">
        <v>312</v>
      </c>
      <c r="C74" s="308"/>
      <c r="D74" s="113">
        <v>0.21110145287470508</v>
      </c>
      <c r="E74" s="115">
        <v>34</v>
      </c>
      <c r="F74" s="114">
        <v>15</v>
      </c>
      <c r="G74" s="114">
        <v>58</v>
      </c>
      <c r="H74" s="114">
        <v>18</v>
      </c>
      <c r="I74" s="140">
        <v>41</v>
      </c>
      <c r="J74" s="115">
        <v>-7</v>
      </c>
      <c r="K74" s="116">
        <v>-17.073170731707318</v>
      </c>
    </row>
    <row r="75" spans="1:11" ht="14.1" customHeight="1" x14ac:dyDescent="0.2">
      <c r="A75" s="306" t="s">
        <v>313</v>
      </c>
      <c r="B75" s="307" t="s">
        <v>314</v>
      </c>
      <c r="C75" s="308"/>
      <c r="D75" s="113">
        <v>0.16763938904755993</v>
      </c>
      <c r="E75" s="115">
        <v>27</v>
      </c>
      <c r="F75" s="114">
        <v>15</v>
      </c>
      <c r="G75" s="114">
        <v>24</v>
      </c>
      <c r="H75" s="114">
        <v>14</v>
      </c>
      <c r="I75" s="140">
        <v>18</v>
      </c>
      <c r="J75" s="115">
        <v>9</v>
      </c>
      <c r="K75" s="116">
        <v>50</v>
      </c>
    </row>
    <row r="76" spans="1:11" ht="14.1" customHeight="1" x14ac:dyDescent="0.2">
      <c r="A76" s="306">
        <v>91</v>
      </c>
      <c r="B76" s="307" t="s">
        <v>315</v>
      </c>
      <c r="C76" s="308"/>
      <c r="D76" s="113">
        <v>0.97479200298025581</v>
      </c>
      <c r="E76" s="115">
        <v>157</v>
      </c>
      <c r="F76" s="114">
        <v>125</v>
      </c>
      <c r="G76" s="114">
        <v>323</v>
      </c>
      <c r="H76" s="114">
        <v>122</v>
      </c>
      <c r="I76" s="140">
        <v>160</v>
      </c>
      <c r="J76" s="115">
        <v>-3</v>
      </c>
      <c r="K76" s="116">
        <v>-1.875</v>
      </c>
    </row>
    <row r="77" spans="1:11" ht="14.1" customHeight="1" x14ac:dyDescent="0.2">
      <c r="A77" s="306">
        <v>92</v>
      </c>
      <c r="B77" s="307" t="s">
        <v>316</v>
      </c>
      <c r="C77" s="308"/>
      <c r="D77" s="113">
        <v>1.7074382217807029</v>
      </c>
      <c r="E77" s="115">
        <v>275</v>
      </c>
      <c r="F77" s="114">
        <v>176</v>
      </c>
      <c r="G77" s="114">
        <v>223</v>
      </c>
      <c r="H77" s="114">
        <v>171</v>
      </c>
      <c r="I77" s="140">
        <v>200</v>
      </c>
      <c r="J77" s="115">
        <v>75</v>
      </c>
      <c r="K77" s="116">
        <v>37.5</v>
      </c>
    </row>
    <row r="78" spans="1:11" ht="14.1" customHeight="1" x14ac:dyDescent="0.2">
      <c r="A78" s="306">
        <v>93</v>
      </c>
      <c r="B78" s="307" t="s">
        <v>317</v>
      </c>
      <c r="C78" s="308"/>
      <c r="D78" s="113">
        <v>0.14901279026449771</v>
      </c>
      <c r="E78" s="115">
        <v>24</v>
      </c>
      <c r="F78" s="114">
        <v>13</v>
      </c>
      <c r="G78" s="114">
        <v>52</v>
      </c>
      <c r="H78" s="114">
        <v>24</v>
      </c>
      <c r="I78" s="140">
        <v>35</v>
      </c>
      <c r="J78" s="115">
        <v>-11</v>
      </c>
      <c r="K78" s="116">
        <v>-31.428571428571427</v>
      </c>
    </row>
    <row r="79" spans="1:11" ht="14.1" customHeight="1" x14ac:dyDescent="0.2">
      <c r="A79" s="306">
        <v>94</v>
      </c>
      <c r="B79" s="307" t="s">
        <v>318</v>
      </c>
      <c r="C79" s="308"/>
      <c r="D79" s="113">
        <v>0.33527877809511986</v>
      </c>
      <c r="E79" s="115">
        <v>54</v>
      </c>
      <c r="F79" s="114">
        <v>58</v>
      </c>
      <c r="G79" s="114">
        <v>60</v>
      </c>
      <c r="H79" s="114">
        <v>33</v>
      </c>
      <c r="I79" s="140">
        <v>45</v>
      </c>
      <c r="J79" s="115">
        <v>9</v>
      </c>
      <c r="K79" s="116">
        <v>20</v>
      </c>
    </row>
    <row r="80" spans="1:11" ht="14.1" customHeight="1" x14ac:dyDescent="0.2">
      <c r="A80" s="306" t="s">
        <v>319</v>
      </c>
      <c r="B80" s="307" t="s">
        <v>320</v>
      </c>
      <c r="C80" s="308"/>
      <c r="D80" s="113">
        <v>0</v>
      </c>
      <c r="E80" s="115">
        <v>0</v>
      </c>
      <c r="F80" s="114">
        <v>0</v>
      </c>
      <c r="G80" s="114">
        <v>3</v>
      </c>
      <c r="H80" s="114" t="s">
        <v>514</v>
      </c>
      <c r="I80" s="140" t="s">
        <v>514</v>
      </c>
      <c r="J80" s="115" t="s">
        <v>514</v>
      </c>
      <c r="K80" s="116" t="s">
        <v>514</v>
      </c>
    </row>
    <row r="81" spans="1:11" ht="14.1" customHeight="1" x14ac:dyDescent="0.2">
      <c r="A81" s="310" t="s">
        <v>321</v>
      </c>
      <c r="B81" s="311" t="s">
        <v>334</v>
      </c>
      <c r="C81" s="312"/>
      <c r="D81" s="125">
        <v>0.13038619148143549</v>
      </c>
      <c r="E81" s="143">
        <v>21</v>
      </c>
      <c r="F81" s="144">
        <v>25</v>
      </c>
      <c r="G81" s="144">
        <v>48</v>
      </c>
      <c r="H81" s="144">
        <v>20</v>
      </c>
      <c r="I81" s="145">
        <v>19</v>
      </c>
      <c r="J81" s="143">
        <v>2</v>
      </c>
      <c r="K81" s="146">
        <v>10.526315789473685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131842</v>
      </c>
      <c r="C10" s="114">
        <v>67953</v>
      </c>
      <c r="D10" s="114">
        <v>63889</v>
      </c>
      <c r="E10" s="114">
        <v>97510</v>
      </c>
      <c r="F10" s="114">
        <v>30676</v>
      </c>
      <c r="G10" s="114">
        <v>19404</v>
      </c>
      <c r="H10" s="114">
        <v>32996</v>
      </c>
      <c r="I10" s="115">
        <v>40720</v>
      </c>
      <c r="J10" s="114">
        <v>29782</v>
      </c>
      <c r="K10" s="114">
        <v>10938</v>
      </c>
      <c r="L10" s="423">
        <v>12291</v>
      </c>
      <c r="M10" s="424">
        <v>12625</v>
      </c>
    </row>
    <row r="11" spans="1:13" ht="11.1" customHeight="1" x14ac:dyDescent="0.2">
      <c r="A11" s="422" t="s">
        <v>388</v>
      </c>
      <c r="B11" s="115">
        <v>135710</v>
      </c>
      <c r="C11" s="114">
        <v>70564</v>
      </c>
      <c r="D11" s="114">
        <v>65146</v>
      </c>
      <c r="E11" s="114">
        <v>100722</v>
      </c>
      <c r="F11" s="114">
        <v>31423</v>
      </c>
      <c r="G11" s="114">
        <v>19198</v>
      </c>
      <c r="H11" s="114">
        <v>34298</v>
      </c>
      <c r="I11" s="115">
        <v>42658</v>
      </c>
      <c r="J11" s="114">
        <v>30922</v>
      </c>
      <c r="K11" s="114">
        <v>11736</v>
      </c>
      <c r="L11" s="423">
        <v>13875</v>
      </c>
      <c r="M11" s="424">
        <v>10382</v>
      </c>
    </row>
    <row r="12" spans="1:13" ht="11.1" customHeight="1" x14ac:dyDescent="0.2">
      <c r="A12" s="422" t="s">
        <v>389</v>
      </c>
      <c r="B12" s="115">
        <v>138171</v>
      </c>
      <c r="C12" s="114">
        <v>72014</v>
      </c>
      <c r="D12" s="114">
        <v>66157</v>
      </c>
      <c r="E12" s="114">
        <v>102878</v>
      </c>
      <c r="F12" s="114">
        <v>31627</v>
      </c>
      <c r="G12" s="114">
        <v>21094</v>
      </c>
      <c r="H12" s="114">
        <v>34835</v>
      </c>
      <c r="I12" s="115">
        <v>42943</v>
      </c>
      <c r="J12" s="114">
        <v>30755</v>
      </c>
      <c r="K12" s="114">
        <v>12188</v>
      </c>
      <c r="L12" s="423">
        <v>16763</v>
      </c>
      <c r="M12" s="424">
        <v>14852</v>
      </c>
    </row>
    <row r="13" spans="1:13" s="110" customFormat="1" ht="11.1" customHeight="1" x14ac:dyDescent="0.2">
      <c r="A13" s="422" t="s">
        <v>390</v>
      </c>
      <c r="B13" s="115">
        <v>134114</v>
      </c>
      <c r="C13" s="114">
        <v>69515</v>
      </c>
      <c r="D13" s="114">
        <v>64599</v>
      </c>
      <c r="E13" s="114">
        <v>98823</v>
      </c>
      <c r="F13" s="114">
        <v>31617</v>
      </c>
      <c r="G13" s="114">
        <v>19918</v>
      </c>
      <c r="H13" s="114">
        <v>34408</v>
      </c>
      <c r="I13" s="115">
        <v>42099</v>
      </c>
      <c r="J13" s="114">
        <v>30552</v>
      </c>
      <c r="K13" s="114">
        <v>11547</v>
      </c>
      <c r="L13" s="423">
        <v>9032</v>
      </c>
      <c r="M13" s="424">
        <v>13514</v>
      </c>
    </row>
    <row r="14" spans="1:13" ht="15" customHeight="1" x14ac:dyDescent="0.2">
      <c r="A14" s="422" t="s">
        <v>391</v>
      </c>
      <c r="B14" s="115">
        <v>133727</v>
      </c>
      <c r="C14" s="114">
        <v>69172</v>
      </c>
      <c r="D14" s="114">
        <v>64555</v>
      </c>
      <c r="E14" s="114">
        <v>95169</v>
      </c>
      <c r="F14" s="114">
        <v>35796</v>
      </c>
      <c r="G14" s="114">
        <v>19122</v>
      </c>
      <c r="H14" s="114">
        <v>34894</v>
      </c>
      <c r="I14" s="115">
        <v>41522</v>
      </c>
      <c r="J14" s="114">
        <v>30217</v>
      </c>
      <c r="K14" s="114">
        <v>11305</v>
      </c>
      <c r="L14" s="423">
        <v>12055</v>
      </c>
      <c r="M14" s="424">
        <v>12587</v>
      </c>
    </row>
    <row r="15" spans="1:13" ht="11.1" customHeight="1" x14ac:dyDescent="0.2">
      <c r="A15" s="422" t="s">
        <v>388</v>
      </c>
      <c r="B15" s="115">
        <v>137894</v>
      </c>
      <c r="C15" s="114">
        <v>71595</v>
      </c>
      <c r="D15" s="114">
        <v>66299</v>
      </c>
      <c r="E15" s="114">
        <v>97328</v>
      </c>
      <c r="F15" s="114">
        <v>37866</v>
      </c>
      <c r="G15" s="114">
        <v>19200</v>
      </c>
      <c r="H15" s="114">
        <v>36413</v>
      </c>
      <c r="I15" s="115">
        <v>43692</v>
      </c>
      <c r="J15" s="114">
        <v>31319</v>
      </c>
      <c r="K15" s="114">
        <v>12373</v>
      </c>
      <c r="L15" s="423">
        <v>14051</v>
      </c>
      <c r="M15" s="424">
        <v>9954</v>
      </c>
    </row>
    <row r="16" spans="1:13" ht="11.1" customHeight="1" x14ac:dyDescent="0.2">
      <c r="A16" s="422" t="s">
        <v>389</v>
      </c>
      <c r="B16" s="115">
        <v>140597</v>
      </c>
      <c r="C16" s="114">
        <v>72990</v>
      </c>
      <c r="D16" s="114">
        <v>67607</v>
      </c>
      <c r="E16" s="114">
        <v>101353</v>
      </c>
      <c r="F16" s="114">
        <v>38608</v>
      </c>
      <c r="G16" s="114">
        <v>21271</v>
      </c>
      <c r="H16" s="114">
        <v>36884</v>
      </c>
      <c r="I16" s="115">
        <v>43724</v>
      </c>
      <c r="J16" s="114">
        <v>30865</v>
      </c>
      <c r="K16" s="114">
        <v>12859</v>
      </c>
      <c r="L16" s="423">
        <v>15943</v>
      </c>
      <c r="M16" s="424">
        <v>13782</v>
      </c>
    </row>
    <row r="17" spans="1:13" s="110" customFormat="1" ht="11.1" customHeight="1" x14ac:dyDescent="0.2">
      <c r="A17" s="422" t="s">
        <v>390</v>
      </c>
      <c r="B17" s="115">
        <v>136728</v>
      </c>
      <c r="C17" s="114">
        <v>70883</v>
      </c>
      <c r="D17" s="114">
        <v>65845</v>
      </c>
      <c r="E17" s="114">
        <v>98706</v>
      </c>
      <c r="F17" s="114">
        <v>37546</v>
      </c>
      <c r="G17" s="114">
        <v>20157</v>
      </c>
      <c r="H17" s="114">
        <v>36401</v>
      </c>
      <c r="I17" s="115">
        <v>42775</v>
      </c>
      <c r="J17" s="114">
        <v>30474</v>
      </c>
      <c r="K17" s="114">
        <v>12301</v>
      </c>
      <c r="L17" s="423">
        <v>8981</v>
      </c>
      <c r="M17" s="424">
        <v>13246</v>
      </c>
    </row>
    <row r="18" spans="1:13" ht="15" customHeight="1" x14ac:dyDescent="0.2">
      <c r="A18" s="422" t="s">
        <v>392</v>
      </c>
      <c r="B18" s="115">
        <v>136824</v>
      </c>
      <c r="C18" s="114">
        <v>70817</v>
      </c>
      <c r="D18" s="114">
        <v>66007</v>
      </c>
      <c r="E18" s="114">
        <v>98212</v>
      </c>
      <c r="F18" s="114">
        <v>38400</v>
      </c>
      <c r="G18" s="114">
        <v>19375</v>
      </c>
      <c r="H18" s="114">
        <v>36969</v>
      </c>
      <c r="I18" s="115">
        <v>42152</v>
      </c>
      <c r="J18" s="114">
        <v>30137</v>
      </c>
      <c r="K18" s="114">
        <v>12015</v>
      </c>
      <c r="L18" s="423">
        <v>12939</v>
      </c>
      <c r="M18" s="424">
        <v>12979</v>
      </c>
    </row>
    <row r="19" spans="1:13" ht="11.1" customHeight="1" x14ac:dyDescent="0.2">
      <c r="A19" s="422" t="s">
        <v>388</v>
      </c>
      <c r="B19" s="115">
        <v>139893</v>
      </c>
      <c r="C19" s="114">
        <v>72491</v>
      </c>
      <c r="D19" s="114">
        <v>67402</v>
      </c>
      <c r="E19" s="114">
        <v>99607</v>
      </c>
      <c r="F19" s="114">
        <v>40004</v>
      </c>
      <c r="G19" s="114">
        <v>19007</v>
      </c>
      <c r="H19" s="114">
        <v>38370</v>
      </c>
      <c r="I19" s="115">
        <v>44302</v>
      </c>
      <c r="J19" s="114">
        <v>31277</v>
      </c>
      <c r="K19" s="114">
        <v>13025</v>
      </c>
      <c r="L19" s="423">
        <v>13355</v>
      </c>
      <c r="M19" s="424">
        <v>10485</v>
      </c>
    </row>
    <row r="20" spans="1:13" ht="11.1" customHeight="1" x14ac:dyDescent="0.2">
      <c r="A20" s="422" t="s">
        <v>389</v>
      </c>
      <c r="B20" s="115">
        <v>142709</v>
      </c>
      <c r="C20" s="114">
        <v>73925</v>
      </c>
      <c r="D20" s="114">
        <v>68784</v>
      </c>
      <c r="E20" s="114">
        <v>102139</v>
      </c>
      <c r="F20" s="114">
        <v>40317</v>
      </c>
      <c r="G20" s="114">
        <v>20988</v>
      </c>
      <c r="H20" s="114">
        <v>38867</v>
      </c>
      <c r="I20" s="115">
        <v>44487</v>
      </c>
      <c r="J20" s="114">
        <v>30988</v>
      </c>
      <c r="K20" s="114">
        <v>13499</v>
      </c>
      <c r="L20" s="423">
        <v>15605</v>
      </c>
      <c r="M20" s="424">
        <v>13270</v>
      </c>
    </row>
    <row r="21" spans="1:13" s="110" customFormat="1" ht="11.1" customHeight="1" x14ac:dyDescent="0.2">
      <c r="A21" s="422" t="s">
        <v>390</v>
      </c>
      <c r="B21" s="115">
        <v>139249</v>
      </c>
      <c r="C21" s="114">
        <v>71902</v>
      </c>
      <c r="D21" s="114">
        <v>67347</v>
      </c>
      <c r="E21" s="114">
        <v>99781</v>
      </c>
      <c r="F21" s="114">
        <v>39336</v>
      </c>
      <c r="G21" s="114">
        <v>19949</v>
      </c>
      <c r="H21" s="114">
        <v>38377</v>
      </c>
      <c r="I21" s="115">
        <v>43708</v>
      </c>
      <c r="J21" s="114">
        <v>30813</v>
      </c>
      <c r="K21" s="114">
        <v>12895</v>
      </c>
      <c r="L21" s="423">
        <v>9057</v>
      </c>
      <c r="M21" s="424">
        <v>13102</v>
      </c>
    </row>
    <row r="22" spans="1:13" ht="15" customHeight="1" x14ac:dyDescent="0.2">
      <c r="A22" s="422" t="s">
        <v>393</v>
      </c>
      <c r="B22" s="115">
        <v>139668</v>
      </c>
      <c r="C22" s="114">
        <v>71830</v>
      </c>
      <c r="D22" s="114">
        <v>67838</v>
      </c>
      <c r="E22" s="114">
        <v>99380</v>
      </c>
      <c r="F22" s="114">
        <v>39588</v>
      </c>
      <c r="G22" s="114">
        <v>19232</v>
      </c>
      <c r="H22" s="114">
        <v>39122</v>
      </c>
      <c r="I22" s="115">
        <v>43374</v>
      </c>
      <c r="J22" s="114">
        <v>30544</v>
      </c>
      <c r="K22" s="114">
        <v>12830</v>
      </c>
      <c r="L22" s="423">
        <v>12936</v>
      </c>
      <c r="M22" s="424">
        <v>12766</v>
      </c>
    </row>
    <row r="23" spans="1:13" ht="11.1" customHeight="1" x14ac:dyDescent="0.2">
      <c r="A23" s="422" t="s">
        <v>388</v>
      </c>
      <c r="B23" s="115">
        <v>142618</v>
      </c>
      <c r="C23" s="114">
        <v>73755</v>
      </c>
      <c r="D23" s="114">
        <v>68863</v>
      </c>
      <c r="E23" s="114">
        <v>101315</v>
      </c>
      <c r="F23" s="114">
        <v>40599</v>
      </c>
      <c r="G23" s="114">
        <v>18755</v>
      </c>
      <c r="H23" s="114">
        <v>40452</v>
      </c>
      <c r="I23" s="115">
        <v>45246</v>
      </c>
      <c r="J23" s="114">
        <v>31548</v>
      </c>
      <c r="K23" s="114">
        <v>13698</v>
      </c>
      <c r="L23" s="423">
        <v>13269</v>
      </c>
      <c r="M23" s="424">
        <v>10530</v>
      </c>
    </row>
    <row r="24" spans="1:13" ht="11.1" customHeight="1" x14ac:dyDescent="0.2">
      <c r="A24" s="422" t="s">
        <v>389</v>
      </c>
      <c r="B24" s="115">
        <v>145948</v>
      </c>
      <c r="C24" s="114">
        <v>75433</v>
      </c>
      <c r="D24" s="114">
        <v>70515</v>
      </c>
      <c r="E24" s="114">
        <v>101131</v>
      </c>
      <c r="F24" s="114">
        <v>41171</v>
      </c>
      <c r="G24" s="114">
        <v>20873</v>
      </c>
      <c r="H24" s="114">
        <v>41160</v>
      </c>
      <c r="I24" s="115">
        <v>45493</v>
      </c>
      <c r="J24" s="114">
        <v>31311</v>
      </c>
      <c r="K24" s="114">
        <v>14182</v>
      </c>
      <c r="L24" s="423">
        <v>16230</v>
      </c>
      <c r="M24" s="424">
        <v>13558</v>
      </c>
    </row>
    <row r="25" spans="1:13" s="110" customFormat="1" ht="11.1" customHeight="1" x14ac:dyDescent="0.2">
      <c r="A25" s="422" t="s">
        <v>390</v>
      </c>
      <c r="B25" s="115">
        <v>141691</v>
      </c>
      <c r="C25" s="114">
        <v>72825</v>
      </c>
      <c r="D25" s="114">
        <v>68866</v>
      </c>
      <c r="E25" s="114">
        <v>97402</v>
      </c>
      <c r="F25" s="114">
        <v>40669</v>
      </c>
      <c r="G25" s="114">
        <v>19556</v>
      </c>
      <c r="H25" s="114">
        <v>40682</v>
      </c>
      <c r="I25" s="115">
        <v>44116</v>
      </c>
      <c r="J25" s="114">
        <v>30782</v>
      </c>
      <c r="K25" s="114">
        <v>13334</v>
      </c>
      <c r="L25" s="423">
        <v>9013</v>
      </c>
      <c r="M25" s="424">
        <v>13453</v>
      </c>
    </row>
    <row r="26" spans="1:13" ht="15" customHeight="1" x14ac:dyDescent="0.2">
      <c r="A26" s="422" t="s">
        <v>394</v>
      </c>
      <c r="B26" s="115">
        <v>141341</v>
      </c>
      <c r="C26" s="114">
        <v>72408</v>
      </c>
      <c r="D26" s="114">
        <v>68933</v>
      </c>
      <c r="E26" s="114">
        <v>96751</v>
      </c>
      <c r="F26" s="114">
        <v>41026</v>
      </c>
      <c r="G26" s="114">
        <v>18800</v>
      </c>
      <c r="H26" s="114">
        <v>41301</v>
      </c>
      <c r="I26" s="115">
        <v>43805</v>
      </c>
      <c r="J26" s="114">
        <v>30663</v>
      </c>
      <c r="K26" s="114">
        <v>13142</v>
      </c>
      <c r="L26" s="423">
        <v>13078</v>
      </c>
      <c r="M26" s="424">
        <v>13014</v>
      </c>
    </row>
    <row r="27" spans="1:13" ht="11.1" customHeight="1" x14ac:dyDescent="0.2">
      <c r="A27" s="422" t="s">
        <v>388</v>
      </c>
      <c r="B27" s="115">
        <v>145050</v>
      </c>
      <c r="C27" s="114">
        <v>74621</v>
      </c>
      <c r="D27" s="114">
        <v>70429</v>
      </c>
      <c r="E27" s="114">
        <v>99163</v>
      </c>
      <c r="F27" s="114">
        <v>42363</v>
      </c>
      <c r="G27" s="114">
        <v>18648</v>
      </c>
      <c r="H27" s="114">
        <v>42925</v>
      </c>
      <c r="I27" s="115">
        <v>45919</v>
      </c>
      <c r="J27" s="114">
        <v>31825</v>
      </c>
      <c r="K27" s="114">
        <v>14094</v>
      </c>
      <c r="L27" s="423">
        <v>13468</v>
      </c>
      <c r="M27" s="424">
        <v>10155</v>
      </c>
    </row>
    <row r="28" spans="1:13" ht="11.1" customHeight="1" x14ac:dyDescent="0.2">
      <c r="A28" s="422" t="s">
        <v>389</v>
      </c>
      <c r="B28" s="115">
        <v>147670</v>
      </c>
      <c r="C28" s="114">
        <v>75976</v>
      </c>
      <c r="D28" s="114">
        <v>71694</v>
      </c>
      <c r="E28" s="114">
        <v>104263</v>
      </c>
      <c r="F28" s="114">
        <v>43136</v>
      </c>
      <c r="G28" s="114">
        <v>20550</v>
      </c>
      <c r="H28" s="114">
        <v>43451</v>
      </c>
      <c r="I28" s="115">
        <v>46187</v>
      </c>
      <c r="J28" s="114">
        <v>31570</v>
      </c>
      <c r="K28" s="114">
        <v>14617</v>
      </c>
      <c r="L28" s="423">
        <v>16431</v>
      </c>
      <c r="M28" s="424">
        <v>14170</v>
      </c>
    </row>
    <row r="29" spans="1:13" s="110" customFormat="1" ht="11.1" customHeight="1" x14ac:dyDescent="0.2">
      <c r="A29" s="422" t="s">
        <v>390</v>
      </c>
      <c r="B29" s="115">
        <v>143417</v>
      </c>
      <c r="C29" s="114">
        <v>73378</v>
      </c>
      <c r="D29" s="114">
        <v>70039</v>
      </c>
      <c r="E29" s="114">
        <v>100816</v>
      </c>
      <c r="F29" s="114">
        <v>42503</v>
      </c>
      <c r="G29" s="114">
        <v>19445</v>
      </c>
      <c r="H29" s="114">
        <v>42966</v>
      </c>
      <c r="I29" s="115">
        <v>44890</v>
      </c>
      <c r="J29" s="114">
        <v>31269</v>
      </c>
      <c r="K29" s="114">
        <v>13621</v>
      </c>
      <c r="L29" s="423">
        <v>9152</v>
      </c>
      <c r="M29" s="424">
        <v>13492</v>
      </c>
    </row>
    <row r="30" spans="1:13" ht="15" customHeight="1" x14ac:dyDescent="0.2">
      <c r="A30" s="422" t="s">
        <v>395</v>
      </c>
      <c r="B30" s="115">
        <v>145543</v>
      </c>
      <c r="C30" s="114">
        <v>74266</v>
      </c>
      <c r="D30" s="114">
        <v>71277</v>
      </c>
      <c r="E30" s="114">
        <v>101465</v>
      </c>
      <c r="F30" s="114">
        <v>44011</v>
      </c>
      <c r="G30" s="114">
        <v>18932</v>
      </c>
      <c r="H30" s="114">
        <v>44128</v>
      </c>
      <c r="I30" s="115">
        <v>43548</v>
      </c>
      <c r="J30" s="114">
        <v>30075</v>
      </c>
      <c r="K30" s="114">
        <v>13473</v>
      </c>
      <c r="L30" s="423">
        <v>15383</v>
      </c>
      <c r="M30" s="424">
        <v>13448</v>
      </c>
    </row>
    <row r="31" spans="1:13" ht="11.1" customHeight="1" x14ac:dyDescent="0.2">
      <c r="A31" s="422" t="s">
        <v>388</v>
      </c>
      <c r="B31" s="115">
        <v>148916</v>
      </c>
      <c r="C31" s="114">
        <v>76202</v>
      </c>
      <c r="D31" s="114">
        <v>72714</v>
      </c>
      <c r="E31" s="114">
        <v>103328</v>
      </c>
      <c r="F31" s="114">
        <v>45527</v>
      </c>
      <c r="G31" s="114">
        <v>18851</v>
      </c>
      <c r="H31" s="114">
        <v>45517</v>
      </c>
      <c r="I31" s="115">
        <v>45279</v>
      </c>
      <c r="J31" s="114">
        <v>30777</v>
      </c>
      <c r="K31" s="114">
        <v>14502</v>
      </c>
      <c r="L31" s="423">
        <v>13282</v>
      </c>
      <c r="M31" s="424">
        <v>10055</v>
      </c>
    </row>
    <row r="32" spans="1:13" ht="11.1" customHeight="1" x14ac:dyDescent="0.2">
      <c r="A32" s="422" t="s">
        <v>389</v>
      </c>
      <c r="B32" s="115">
        <v>152099</v>
      </c>
      <c r="C32" s="114">
        <v>77864</v>
      </c>
      <c r="D32" s="114">
        <v>74235</v>
      </c>
      <c r="E32" s="114">
        <v>105931</v>
      </c>
      <c r="F32" s="114">
        <v>46146</v>
      </c>
      <c r="G32" s="114">
        <v>20630</v>
      </c>
      <c r="H32" s="114">
        <v>46160</v>
      </c>
      <c r="I32" s="115">
        <v>45550</v>
      </c>
      <c r="J32" s="114">
        <v>30395</v>
      </c>
      <c r="K32" s="114">
        <v>15155</v>
      </c>
      <c r="L32" s="423">
        <v>17347</v>
      </c>
      <c r="M32" s="424">
        <v>14653</v>
      </c>
    </row>
    <row r="33" spans="1:13" s="110" customFormat="1" ht="11.1" customHeight="1" x14ac:dyDescent="0.2">
      <c r="A33" s="422" t="s">
        <v>390</v>
      </c>
      <c r="B33" s="115">
        <v>148859</v>
      </c>
      <c r="C33" s="114">
        <v>75947</v>
      </c>
      <c r="D33" s="114">
        <v>72912</v>
      </c>
      <c r="E33" s="114">
        <v>103144</v>
      </c>
      <c r="F33" s="114">
        <v>45700</v>
      </c>
      <c r="G33" s="114">
        <v>19610</v>
      </c>
      <c r="H33" s="114">
        <v>45895</v>
      </c>
      <c r="I33" s="115">
        <v>44163</v>
      </c>
      <c r="J33" s="114">
        <v>29923</v>
      </c>
      <c r="K33" s="114">
        <v>14240</v>
      </c>
      <c r="L33" s="423">
        <v>9754</v>
      </c>
      <c r="M33" s="424">
        <v>13243</v>
      </c>
    </row>
    <row r="34" spans="1:13" ht="15" customHeight="1" x14ac:dyDescent="0.2">
      <c r="A34" s="422" t="s">
        <v>396</v>
      </c>
      <c r="B34" s="115">
        <v>149854</v>
      </c>
      <c r="C34" s="114">
        <v>76286</v>
      </c>
      <c r="D34" s="114">
        <v>73568</v>
      </c>
      <c r="E34" s="114">
        <v>103462</v>
      </c>
      <c r="F34" s="114">
        <v>46386</v>
      </c>
      <c r="G34" s="114">
        <v>19039</v>
      </c>
      <c r="H34" s="114">
        <v>47017</v>
      </c>
      <c r="I34" s="115">
        <v>44162</v>
      </c>
      <c r="J34" s="114">
        <v>29863</v>
      </c>
      <c r="K34" s="114">
        <v>14299</v>
      </c>
      <c r="L34" s="423">
        <v>15353</v>
      </c>
      <c r="M34" s="424">
        <v>14374</v>
      </c>
    </row>
    <row r="35" spans="1:13" ht="11.1" customHeight="1" x14ac:dyDescent="0.2">
      <c r="A35" s="422" t="s">
        <v>388</v>
      </c>
      <c r="B35" s="115">
        <v>152463</v>
      </c>
      <c r="C35" s="114">
        <v>77706</v>
      </c>
      <c r="D35" s="114">
        <v>74757</v>
      </c>
      <c r="E35" s="114">
        <v>104852</v>
      </c>
      <c r="F35" s="114">
        <v>47608</v>
      </c>
      <c r="G35" s="114">
        <v>18800</v>
      </c>
      <c r="H35" s="114">
        <v>48256</v>
      </c>
      <c r="I35" s="115">
        <v>45735</v>
      </c>
      <c r="J35" s="114">
        <v>30546</v>
      </c>
      <c r="K35" s="114">
        <v>15189</v>
      </c>
      <c r="L35" s="423">
        <v>12952</v>
      </c>
      <c r="M35" s="424">
        <v>10434</v>
      </c>
    </row>
    <row r="36" spans="1:13" ht="11.1" customHeight="1" x14ac:dyDescent="0.2">
      <c r="A36" s="422" t="s">
        <v>389</v>
      </c>
      <c r="B36" s="115">
        <v>156015</v>
      </c>
      <c r="C36" s="114">
        <v>79445</v>
      </c>
      <c r="D36" s="114">
        <v>76570</v>
      </c>
      <c r="E36" s="114">
        <v>107417</v>
      </c>
      <c r="F36" s="114">
        <v>48597</v>
      </c>
      <c r="G36" s="114">
        <v>20708</v>
      </c>
      <c r="H36" s="114">
        <v>49204</v>
      </c>
      <c r="I36" s="115">
        <v>45841</v>
      </c>
      <c r="J36" s="114">
        <v>29953</v>
      </c>
      <c r="K36" s="114">
        <v>15888</v>
      </c>
      <c r="L36" s="423">
        <v>17597</v>
      </c>
      <c r="M36" s="424">
        <v>14739</v>
      </c>
    </row>
    <row r="37" spans="1:13" s="110" customFormat="1" ht="11.1" customHeight="1" x14ac:dyDescent="0.2">
      <c r="A37" s="422" t="s">
        <v>390</v>
      </c>
      <c r="B37" s="115">
        <v>152856</v>
      </c>
      <c r="C37" s="114">
        <v>77708</v>
      </c>
      <c r="D37" s="114">
        <v>75148</v>
      </c>
      <c r="E37" s="114">
        <v>104876</v>
      </c>
      <c r="F37" s="114">
        <v>47979</v>
      </c>
      <c r="G37" s="114">
        <v>19760</v>
      </c>
      <c r="H37" s="114">
        <v>48845</v>
      </c>
      <c r="I37" s="115">
        <v>44803</v>
      </c>
      <c r="J37" s="114">
        <v>29633</v>
      </c>
      <c r="K37" s="114">
        <v>15170</v>
      </c>
      <c r="L37" s="423">
        <v>10704</v>
      </c>
      <c r="M37" s="424">
        <v>13857</v>
      </c>
    </row>
    <row r="38" spans="1:13" ht="15" customHeight="1" x14ac:dyDescent="0.2">
      <c r="A38" s="425" t="s">
        <v>397</v>
      </c>
      <c r="B38" s="115">
        <v>153402</v>
      </c>
      <c r="C38" s="114">
        <v>77927</v>
      </c>
      <c r="D38" s="114">
        <v>75475</v>
      </c>
      <c r="E38" s="114">
        <v>104900</v>
      </c>
      <c r="F38" s="114">
        <v>48502</v>
      </c>
      <c r="G38" s="114">
        <v>19093</v>
      </c>
      <c r="H38" s="114">
        <v>49649</v>
      </c>
      <c r="I38" s="115">
        <v>44225</v>
      </c>
      <c r="J38" s="114">
        <v>29236</v>
      </c>
      <c r="K38" s="114">
        <v>14989</v>
      </c>
      <c r="L38" s="423">
        <v>14542</v>
      </c>
      <c r="M38" s="424">
        <v>14011</v>
      </c>
    </row>
    <row r="39" spans="1:13" ht="11.1" customHeight="1" x14ac:dyDescent="0.2">
      <c r="A39" s="422" t="s">
        <v>388</v>
      </c>
      <c r="B39" s="115">
        <v>156465</v>
      </c>
      <c r="C39" s="114">
        <v>79638</v>
      </c>
      <c r="D39" s="114">
        <v>76827</v>
      </c>
      <c r="E39" s="114">
        <v>106436</v>
      </c>
      <c r="F39" s="114">
        <v>50029</v>
      </c>
      <c r="G39" s="114">
        <v>19023</v>
      </c>
      <c r="H39" s="114">
        <v>51115</v>
      </c>
      <c r="I39" s="115">
        <v>46338</v>
      </c>
      <c r="J39" s="114">
        <v>30213</v>
      </c>
      <c r="K39" s="114">
        <v>16125</v>
      </c>
      <c r="L39" s="423">
        <v>14044</v>
      </c>
      <c r="M39" s="424">
        <v>10885</v>
      </c>
    </row>
    <row r="40" spans="1:13" ht="11.1" customHeight="1" x14ac:dyDescent="0.2">
      <c r="A40" s="425" t="s">
        <v>389</v>
      </c>
      <c r="B40" s="115">
        <v>159244</v>
      </c>
      <c r="C40" s="114">
        <v>81344</v>
      </c>
      <c r="D40" s="114">
        <v>77900</v>
      </c>
      <c r="E40" s="114">
        <v>108889</v>
      </c>
      <c r="F40" s="114">
        <v>50355</v>
      </c>
      <c r="G40" s="114">
        <v>20893</v>
      </c>
      <c r="H40" s="114">
        <v>51706</v>
      </c>
      <c r="I40" s="115">
        <v>46544</v>
      </c>
      <c r="J40" s="114">
        <v>29687</v>
      </c>
      <c r="K40" s="114">
        <v>16857</v>
      </c>
      <c r="L40" s="423">
        <v>18515</v>
      </c>
      <c r="M40" s="424">
        <v>15873</v>
      </c>
    </row>
    <row r="41" spans="1:13" s="110" customFormat="1" ht="11.1" customHeight="1" x14ac:dyDescent="0.2">
      <c r="A41" s="422" t="s">
        <v>390</v>
      </c>
      <c r="B41" s="115">
        <v>156374</v>
      </c>
      <c r="C41" s="114">
        <v>79511</v>
      </c>
      <c r="D41" s="114">
        <v>76863</v>
      </c>
      <c r="E41" s="114">
        <v>106405</v>
      </c>
      <c r="F41" s="114">
        <v>49969</v>
      </c>
      <c r="G41" s="114">
        <v>20096</v>
      </c>
      <c r="H41" s="114">
        <v>51425</v>
      </c>
      <c r="I41" s="115">
        <v>45410</v>
      </c>
      <c r="J41" s="114">
        <v>29325</v>
      </c>
      <c r="K41" s="114">
        <v>16085</v>
      </c>
      <c r="L41" s="423">
        <v>10931</v>
      </c>
      <c r="M41" s="424">
        <v>14007</v>
      </c>
    </row>
    <row r="42" spans="1:13" ht="15" customHeight="1" x14ac:dyDescent="0.2">
      <c r="A42" s="422" t="s">
        <v>398</v>
      </c>
      <c r="B42" s="115">
        <v>157410</v>
      </c>
      <c r="C42" s="114">
        <v>80084</v>
      </c>
      <c r="D42" s="114">
        <v>77326</v>
      </c>
      <c r="E42" s="114">
        <v>106873</v>
      </c>
      <c r="F42" s="114">
        <v>50537</v>
      </c>
      <c r="G42" s="114">
        <v>19462</v>
      </c>
      <c r="H42" s="114">
        <v>52362</v>
      </c>
      <c r="I42" s="115">
        <v>45119</v>
      </c>
      <c r="J42" s="114">
        <v>28971</v>
      </c>
      <c r="K42" s="114">
        <v>16148</v>
      </c>
      <c r="L42" s="423">
        <v>15738</v>
      </c>
      <c r="M42" s="424">
        <v>14744</v>
      </c>
    </row>
    <row r="43" spans="1:13" ht="11.1" customHeight="1" x14ac:dyDescent="0.2">
      <c r="A43" s="422" t="s">
        <v>388</v>
      </c>
      <c r="B43" s="115">
        <v>159888</v>
      </c>
      <c r="C43" s="114">
        <v>81516</v>
      </c>
      <c r="D43" s="114">
        <v>78372</v>
      </c>
      <c r="E43" s="114">
        <v>108074</v>
      </c>
      <c r="F43" s="114">
        <v>51814</v>
      </c>
      <c r="G43" s="114">
        <v>19137</v>
      </c>
      <c r="H43" s="114">
        <v>53665</v>
      </c>
      <c r="I43" s="115">
        <v>47186</v>
      </c>
      <c r="J43" s="114">
        <v>29856</v>
      </c>
      <c r="K43" s="114">
        <v>17330</v>
      </c>
      <c r="L43" s="423">
        <v>14297</v>
      </c>
      <c r="M43" s="424">
        <v>11986</v>
      </c>
    </row>
    <row r="44" spans="1:13" ht="11.1" customHeight="1" x14ac:dyDescent="0.2">
      <c r="A44" s="422" t="s">
        <v>389</v>
      </c>
      <c r="B44" s="115">
        <v>162195</v>
      </c>
      <c r="C44" s="114">
        <v>82731</v>
      </c>
      <c r="D44" s="114">
        <v>79464</v>
      </c>
      <c r="E44" s="114">
        <v>109858</v>
      </c>
      <c r="F44" s="114">
        <v>52337</v>
      </c>
      <c r="G44" s="114">
        <v>20942</v>
      </c>
      <c r="H44" s="114">
        <v>54195</v>
      </c>
      <c r="I44" s="115">
        <v>46929</v>
      </c>
      <c r="J44" s="114">
        <v>29122</v>
      </c>
      <c r="K44" s="114">
        <v>17807</v>
      </c>
      <c r="L44" s="423">
        <v>19631</v>
      </c>
      <c r="M44" s="424">
        <v>17503</v>
      </c>
    </row>
    <row r="45" spans="1:13" s="110" customFormat="1" ht="11.1" customHeight="1" x14ac:dyDescent="0.2">
      <c r="A45" s="422" t="s">
        <v>390</v>
      </c>
      <c r="B45" s="115">
        <v>159155</v>
      </c>
      <c r="C45" s="114">
        <v>80934</v>
      </c>
      <c r="D45" s="114">
        <v>78221</v>
      </c>
      <c r="E45" s="114">
        <v>107250</v>
      </c>
      <c r="F45" s="114">
        <v>51905</v>
      </c>
      <c r="G45" s="114">
        <v>20014</v>
      </c>
      <c r="H45" s="114">
        <v>53740</v>
      </c>
      <c r="I45" s="115">
        <v>45882</v>
      </c>
      <c r="J45" s="114">
        <v>28879</v>
      </c>
      <c r="K45" s="114">
        <v>17003</v>
      </c>
      <c r="L45" s="423">
        <v>10888</v>
      </c>
      <c r="M45" s="424">
        <v>14150</v>
      </c>
    </row>
    <row r="46" spans="1:13" ht="15" customHeight="1" x14ac:dyDescent="0.2">
      <c r="A46" s="422" t="s">
        <v>399</v>
      </c>
      <c r="B46" s="115">
        <v>159515</v>
      </c>
      <c r="C46" s="114">
        <v>80969</v>
      </c>
      <c r="D46" s="114">
        <v>78546</v>
      </c>
      <c r="E46" s="114">
        <v>107034</v>
      </c>
      <c r="F46" s="114">
        <v>52481</v>
      </c>
      <c r="G46" s="114">
        <v>19463</v>
      </c>
      <c r="H46" s="114">
        <v>54403</v>
      </c>
      <c r="I46" s="115">
        <v>45345</v>
      </c>
      <c r="J46" s="114">
        <v>28402</v>
      </c>
      <c r="K46" s="114">
        <v>16943</v>
      </c>
      <c r="L46" s="423">
        <v>14874</v>
      </c>
      <c r="M46" s="424">
        <v>14586</v>
      </c>
    </row>
    <row r="47" spans="1:13" ht="11.1" customHeight="1" x14ac:dyDescent="0.2">
      <c r="A47" s="422" t="s">
        <v>388</v>
      </c>
      <c r="B47" s="115">
        <v>162120</v>
      </c>
      <c r="C47" s="114">
        <v>82425</v>
      </c>
      <c r="D47" s="114">
        <v>79695</v>
      </c>
      <c r="E47" s="114">
        <v>108306</v>
      </c>
      <c r="F47" s="114">
        <v>53814</v>
      </c>
      <c r="G47" s="114">
        <v>18988</v>
      </c>
      <c r="H47" s="114">
        <v>55754</v>
      </c>
      <c r="I47" s="115">
        <v>47227</v>
      </c>
      <c r="J47" s="114">
        <v>29283</v>
      </c>
      <c r="K47" s="114">
        <v>17944</v>
      </c>
      <c r="L47" s="423">
        <v>14862</v>
      </c>
      <c r="M47" s="424">
        <v>12443</v>
      </c>
    </row>
    <row r="48" spans="1:13" ht="11.1" customHeight="1" x14ac:dyDescent="0.2">
      <c r="A48" s="422" t="s">
        <v>389</v>
      </c>
      <c r="B48" s="115">
        <v>165066</v>
      </c>
      <c r="C48" s="114">
        <v>83952</v>
      </c>
      <c r="D48" s="114">
        <v>81114</v>
      </c>
      <c r="E48" s="114">
        <v>110681</v>
      </c>
      <c r="F48" s="114">
        <v>54385</v>
      </c>
      <c r="G48" s="114">
        <v>20966</v>
      </c>
      <c r="H48" s="114">
        <v>56234</v>
      </c>
      <c r="I48" s="115">
        <v>47341</v>
      </c>
      <c r="J48" s="114">
        <v>28715</v>
      </c>
      <c r="K48" s="114">
        <v>18626</v>
      </c>
      <c r="L48" s="423">
        <v>18823</v>
      </c>
      <c r="M48" s="424">
        <v>16037</v>
      </c>
    </row>
    <row r="49" spans="1:17" s="110" customFormat="1" ht="11.1" customHeight="1" x14ac:dyDescent="0.2">
      <c r="A49" s="422" t="s">
        <v>390</v>
      </c>
      <c r="B49" s="115">
        <v>162182</v>
      </c>
      <c r="C49" s="114">
        <v>82186</v>
      </c>
      <c r="D49" s="114">
        <v>79996</v>
      </c>
      <c r="E49" s="114">
        <v>108091</v>
      </c>
      <c r="F49" s="114">
        <v>54091</v>
      </c>
      <c r="G49" s="114">
        <v>20125</v>
      </c>
      <c r="H49" s="114">
        <v>55787</v>
      </c>
      <c r="I49" s="115">
        <v>46416</v>
      </c>
      <c r="J49" s="114">
        <v>28541</v>
      </c>
      <c r="K49" s="114">
        <v>17875</v>
      </c>
      <c r="L49" s="423">
        <v>10317</v>
      </c>
      <c r="M49" s="424">
        <v>13328</v>
      </c>
    </row>
    <row r="50" spans="1:17" ht="15" customHeight="1" x14ac:dyDescent="0.2">
      <c r="A50" s="422" t="s">
        <v>400</v>
      </c>
      <c r="B50" s="143">
        <v>161679</v>
      </c>
      <c r="C50" s="144">
        <v>81955</v>
      </c>
      <c r="D50" s="144">
        <v>79724</v>
      </c>
      <c r="E50" s="144">
        <v>107395</v>
      </c>
      <c r="F50" s="144">
        <v>54284</v>
      </c>
      <c r="G50" s="144">
        <v>19341</v>
      </c>
      <c r="H50" s="144">
        <v>56227</v>
      </c>
      <c r="I50" s="143">
        <v>43917</v>
      </c>
      <c r="J50" s="144">
        <v>27077</v>
      </c>
      <c r="K50" s="144">
        <v>16840</v>
      </c>
      <c r="L50" s="426">
        <v>15465</v>
      </c>
      <c r="M50" s="427">
        <v>16106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1.3566122308246873</v>
      </c>
      <c r="C6" s="480">
        <f>'Tabelle 3.3'!J11</f>
        <v>-3.1491895468078068</v>
      </c>
      <c r="D6" s="481">
        <f t="shared" ref="D6:E9" si="0">IF(OR(AND(B6&gt;=-50,B6&lt;=50),ISNUMBER(B6)=FALSE),B6,"")</f>
        <v>1.3566122308246873</v>
      </c>
      <c r="E6" s="481">
        <f t="shared" si="0"/>
        <v>-3.1491895468078068</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1.4830148993482757</v>
      </c>
      <c r="C7" s="480">
        <f>'Tabelle 3.1'!J23</f>
        <v>-3.0848062839072679</v>
      </c>
      <c r="D7" s="481">
        <f t="shared" si="0"/>
        <v>1.4830148993482757</v>
      </c>
      <c r="E7" s="481">
        <f>IF(OR(AND(C7&gt;=-50,C7&lt;=50),ISNUMBER(C7)=FALSE),C7,"")</f>
        <v>-3.0848062839072679</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1.3566122308246873</v>
      </c>
      <c r="C14" s="480">
        <f>'Tabelle 3.3'!J11</f>
        <v>-3.1491895468078068</v>
      </c>
      <c r="D14" s="481">
        <f>IF(OR(AND(B14&gt;=-50,B14&lt;=50),ISNUMBER(B14)=FALSE),B14,"")</f>
        <v>1.3566122308246873</v>
      </c>
      <c r="E14" s="481">
        <f>IF(OR(AND(C14&gt;=-50,C14&lt;=50),ISNUMBER(C14)=FALSE),C14,"")</f>
        <v>-3.1491895468078068</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3.2894736842105261E-2</v>
      </c>
      <c r="C15" s="480">
        <f>'Tabelle 3.3'!J12</f>
        <v>3.968978102189781</v>
      </c>
      <c r="D15" s="481">
        <f t="shared" ref="D15:E45" si="3">IF(OR(AND(B15&gt;=-50,B15&lt;=50),ISNUMBER(B15)=FALSE),B15,"")</f>
        <v>3.2894736842105261E-2</v>
      </c>
      <c r="E15" s="481">
        <f t="shared" si="3"/>
        <v>3.968978102189781</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0.32131381649410923</v>
      </c>
      <c r="C16" s="480">
        <f>'Tabelle 3.3'!J13</f>
        <v>0.65075921908893708</v>
      </c>
      <c r="D16" s="481">
        <f t="shared" si="3"/>
        <v>0.32131381649410923</v>
      </c>
      <c r="E16" s="481">
        <f t="shared" si="3"/>
        <v>0.65075921908893708</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0.21747726374060894</v>
      </c>
      <c r="C17" s="480">
        <f>'Tabelle 3.3'!J14</f>
        <v>2.4</v>
      </c>
      <c r="D17" s="481">
        <f t="shared" si="3"/>
        <v>0.21747726374060894</v>
      </c>
      <c r="E17" s="481">
        <f t="shared" si="3"/>
        <v>2.4</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-1.2579797221179121</v>
      </c>
      <c r="C18" s="480">
        <f>'Tabelle 3.3'!J15</f>
        <v>8.9041095890410951</v>
      </c>
      <c r="D18" s="481">
        <f t="shared" si="3"/>
        <v>-1.2579797221179121</v>
      </c>
      <c r="E18" s="481">
        <f t="shared" si="3"/>
        <v>8.9041095890410951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0.84472049689440998</v>
      </c>
      <c r="C19" s="480">
        <f>'Tabelle 3.3'!J16</f>
        <v>-1.7721518987341771</v>
      </c>
      <c r="D19" s="481">
        <f t="shared" si="3"/>
        <v>0.84472049689440998</v>
      </c>
      <c r="E19" s="481">
        <f t="shared" si="3"/>
        <v>-1.7721518987341771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1.7797552836484982</v>
      </c>
      <c r="C20" s="480">
        <f>'Tabelle 3.3'!J17</f>
        <v>-3.9130434782608696</v>
      </c>
      <c r="D20" s="481">
        <f t="shared" si="3"/>
        <v>1.7797552836484982</v>
      </c>
      <c r="E20" s="481">
        <f t="shared" si="3"/>
        <v>-3.9130434782608696</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2.9141845113508293</v>
      </c>
      <c r="C21" s="480">
        <f>'Tabelle 3.3'!J18</f>
        <v>0.70381231671554256</v>
      </c>
      <c r="D21" s="481">
        <f t="shared" si="3"/>
        <v>2.9141845113508293</v>
      </c>
      <c r="E21" s="481">
        <f t="shared" si="3"/>
        <v>0.70381231671554256</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-0.52975397315479866</v>
      </c>
      <c r="C22" s="480">
        <f>'Tabelle 3.3'!J19</f>
        <v>-3.3087413369103511</v>
      </c>
      <c r="D22" s="481">
        <f t="shared" si="3"/>
        <v>-0.52975397315479866</v>
      </c>
      <c r="E22" s="481">
        <f t="shared" si="3"/>
        <v>-3.3087413369103511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2.3058077532785703</v>
      </c>
      <c r="C23" s="480">
        <f>'Tabelle 3.3'!J20</f>
        <v>-4.6639231824417013</v>
      </c>
      <c r="D23" s="481">
        <f t="shared" si="3"/>
        <v>2.3058077532785703</v>
      </c>
      <c r="E23" s="481">
        <f t="shared" si="3"/>
        <v>-4.6639231824417013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1.1801810967545019</v>
      </c>
      <c r="C24" s="480">
        <f>'Tabelle 3.3'!J21</f>
        <v>-9.7139141742522757</v>
      </c>
      <c r="D24" s="481">
        <f t="shared" si="3"/>
        <v>1.1801810967545019</v>
      </c>
      <c r="E24" s="481">
        <f t="shared" si="3"/>
        <v>-9.7139141742522757</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7.4619990787655457</v>
      </c>
      <c r="C25" s="480">
        <f>'Tabelle 3.3'!J22</f>
        <v>-6.0037523452157595</v>
      </c>
      <c r="D25" s="481">
        <f t="shared" si="3"/>
        <v>7.4619990787655457</v>
      </c>
      <c r="E25" s="481">
        <f t="shared" si="3"/>
        <v>-6.0037523452157595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1.1331444759206799</v>
      </c>
      <c r="C26" s="480">
        <f>'Tabelle 3.3'!J23</f>
        <v>6.5533980582524274</v>
      </c>
      <c r="D26" s="481">
        <f t="shared" si="3"/>
        <v>1.1331444759206799</v>
      </c>
      <c r="E26" s="481">
        <f t="shared" si="3"/>
        <v>6.5533980582524274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2.7230590961761298</v>
      </c>
      <c r="C27" s="480">
        <f>'Tabelle 3.3'!J24</f>
        <v>-2.0729927007299271</v>
      </c>
      <c r="D27" s="481">
        <f t="shared" si="3"/>
        <v>2.7230590961761298</v>
      </c>
      <c r="E27" s="481">
        <f t="shared" si="3"/>
        <v>-2.0729927007299271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0.1945234176268143</v>
      </c>
      <c r="C28" s="480">
        <f>'Tabelle 3.3'!J25</f>
        <v>-9.9655280476339705</v>
      </c>
      <c r="D28" s="481">
        <f t="shared" si="3"/>
        <v>0.1945234176268143</v>
      </c>
      <c r="E28" s="481">
        <f t="shared" si="3"/>
        <v>-9.9655280476339705</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-9.598330725091289</v>
      </c>
      <c r="C29" s="480">
        <f>'Tabelle 3.3'!J26</f>
        <v>12.345679012345679</v>
      </c>
      <c r="D29" s="481">
        <f t="shared" si="3"/>
        <v>-9.598330725091289</v>
      </c>
      <c r="E29" s="481">
        <f t="shared" si="3"/>
        <v>12.345679012345679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2.6217809494260007</v>
      </c>
      <c r="C30" s="480">
        <f>'Tabelle 3.3'!J27</f>
        <v>2.255639097744361</v>
      </c>
      <c r="D30" s="481">
        <f t="shared" si="3"/>
        <v>2.6217809494260007</v>
      </c>
      <c r="E30" s="481">
        <f t="shared" si="3"/>
        <v>2.255639097744361</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2.8475241969420675</v>
      </c>
      <c r="C31" s="480">
        <f>'Tabelle 3.3'!J28</f>
        <v>-4.1474654377880187</v>
      </c>
      <c r="D31" s="481">
        <f t="shared" si="3"/>
        <v>2.8475241969420675</v>
      </c>
      <c r="E31" s="481">
        <f t="shared" si="3"/>
        <v>-4.1474654377880187</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3.0295525837873534</v>
      </c>
      <c r="C32" s="480">
        <f>'Tabelle 3.3'!J29</f>
        <v>-0.74487895716945995</v>
      </c>
      <c r="D32" s="481">
        <f t="shared" si="3"/>
        <v>3.0295525837873534</v>
      </c>
      <c r="E32" s="481">
        <f t="shared" si="3"/>
        <v>-0.74487895716945995</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3.0451808989420774</v>
      </c>
      <c r="C33" s="480">
        <f>'Tabelle 3.3'!J30</f>
        <v>3.3649698015530629</v>
      </c>
      <c r="D33" s="481">
        <f t="shared" si="3"/>
        <v>3.0451808989420774</v>
      </c>
      <c r="E33" s="481">
        <f t="shared" si="3"/>
        <v>3.3649698015530629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-0.66974252120851319</v>
      </c>
      <c r="C34" s="480">
        <f>'Tabelle 3.3'!J31</f>
        <v>-0.46985121378230227</v>
      </c>
      <c r="D34" s="481">
        <f t="shared" si="3"/>
        <v>-0.66974252120851319</v>
      </c>
      <c r="E34" s="481">
        <f t="shared" si="3"/>
        <v>-0.46985121378230227</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t="str">
        <f>'Tabelle 3.3'!J32</f>
        <v>*</v>
      </c>
      <c r="D35" s="481">
        <f t="shared" si="3"/>
        <v>0</v>
      </c>
      <c r="E35" s="481" t="str">
        <f t="shared" si="3"/>
        <v>*</v>
      </c>
      <c r="F35" s="476" t="str">
        <f t="shared" si="4"/>
        <v/>
      </c>
      <c r="G35" s="476" t="str">
        <f t="shared" si="4"/>
        <v/>
      </c>
      <c r="H35" s="482" t="str">
        <f t="shared" si="5"/>
        <v/>
      </c>
      <c r="I35" s="482">
        <f t="shared" si="5"/>
        <v>-0.75</v>
      </c>
      <c r="J35" s="476" t="e">
        <f t="shared" si="6"/>
        <v>#N/A</v>
      </c>
      <c r="K35" s="476" t="e">
        <f t="shared" si="7"/>
        <v>#N/A</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3.2894736842105261E-2</v>
      </c>
      <c r="C37" s="480">
        <f>'Tabelle 3.3'!J34</f>
        <v>3.968978102189781</v>
      </c>
      <c r="D37" s="481">
        <f t="shared" si="3"/>
        <v>3.2894736842105261E-2</v>
      </c>
      <c r="E37" s="481">
        <f t="shared" si="3"/>
        <v>3.968978102189781</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1.3290785274862651</v>
      </c>
      <c r="C38" s="480">
        <f>'Tabelle 3.3'!J35</f>
        <v>1.4555669050051072</v>
      </c>
      <c r="D38" s="481">
        <f t="shared" si="3"/>
        <v>1.3290785274862651</v>
      </c>
      <c r="E38" s="481">
        <f t="shared" si="3"/>
        <v>1.4555669050051072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1.3951680705594949</v>
      </c>
      <c r="C39" s="480">
        <f>'Tabelle 3.3'!J36</f>
        <v>-3.9991843601050134</v>
      </c>
      <c r="D39" s="481">
        <f t="shared" si="3"/>
        <v>1.3951680705594949</v>
      </c>
      <c r="E39" s="481">
        <f t="shared" si="3"/>
        <v>-3.9991843601050134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1.3951680705594949</v>
      </c>
      <c r="C45" s="480">
        <f>'Tabelle 3.3'!J36</f>
        <v>-3.9991843601050134</v>
      </c>
      <c r="D45" s="481">
        <f t="shared" si="3"/>
        <v>1.3951680705594949</v>
      </c>
      <c r="E45" s="481">
        <f t="shared" si="3"/>
        <v>-3.9991843601050134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141341</v>
      </c>
      <c r="C51" s="487">
        <v>30663</v>
      </c>
      <c r="D51" s="487">
        <v>13142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145050</v>
      </c>
      <c r="C52" s="487">
        <v>31825</v>
      </c>
      <c r="D52" s="487">
        <v>14094</v>
      </c>
      <c r="E52" s="488">
        <f t="shared" ref="E52:G70" si="11">IF($A$51=37802,IF(COUNTBLANK(B$51:B$70)&gt;0,#N/A,B52/B$51*100),IF(COUNTBLANK(B$51:B$75)&gt;0,#N/A,B52/B$51*100))</f>
        <v>102.62415010506504</v>
      </c>
      <c r="F52" s="488">
        <f t="shared" si="11"/>
        <v>103.78958353716206</v>
      </c>
      <c r="G52" s="488">
        <f t="shared" si="11"/>
        <v>107.24395069243646</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147670</v>
      </c>
      <c r="C53" s="487">
        <v>31570</v>
      </c>
      <c r="D53" s="487">
        <v>14617</v>
      </c>
      <c r="E53" s="488">
        <f t="shared" si="11"/>
        <v>104.47782313695248</v>
      </c>
      <c r="F53" s="488">
        <f t="shared" si="11"/>
        <v>102.95796236506538</v>
      </c>
      <c r="G53" s="488">
        <f t="shared" si="11"/>
        <v>111.22355805813422</v>
      </c>
      <c r="H53" s="489">
        <f>IF(ISERROR(L53)=TRUE,IF(MONTH(A53)=MONTH(MAX(A$51:A$75)),A53,""),"")</f>
        <v>41883</v>
      </c>
      <c r="I53" s="488">
        <f t="shared" si="12"/>
        <v>104.47782313695248</v>
      </c>
      <c r="J53" s="488">
        <f t="shared" si="10"/>
        <v>102.95796236506538</v>
      </c>
      <c r="K53" s="488">
        <f t="shared" si="10"/>
        <v>111.22355805813422</v>
      </c>
      <c r="L53" s="488" t="e">
        <f t="shared" si="13"/>
        <v>#N/A</v>
      </c>
    </row>
    <row r="54" spans="1:14" ht="15" customHeight="1" x14ac:dyDescent="0.2">
      <c r="A54" s="490" t="s">
        <v>463</v>
      </c>
      <c r="B54" s="487">
        <v>143417</v>
      </c>
      <c r="C54" s="487">
        <v>31269</v>
      </c>
      <c r="D54" s="487">
        <v>13621</v>
      </c>
      <c r="E54" s="488">
        <f t="shared" si="11"/>
        <v>101.46878824969401</v>
      </c>
      <c r="F54" s="488">
        <f t="shared" si="11"/>
        <v>101.9763232560415</v>
      </c>
      <c r="G54" s="488">
        <f t="shared" si="11"/>
        <v>103.6448029219297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145543</v>
      </c>
      <c r="C55" s="487">
        <v>30075</v>
      </c>
      <c r="D55" s="487">
        <v>13473</v>
      </c>
      <c r="E55" s="488">
        <f t="shared" si="11"/>
        <v>102.97295193892784</v>
      </c>
      <c r="F55" s="488">
        <f t="shared" si="11"/>
        <v>98.082379414930045</v>
      </c>
      <c r="G55" s="488">
        <f t="shared" si="11"/>
        <v>102.51864252016436</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148916</v>
      </c>
      <c r="C56" s="487">
        <v>30777</v>
      </c>
      <c r="D56" s="487">
        <v>14502</v>
      </c>
      <c r="E56" s="488">
        <f t="shared" si="11"/>
        <v>105.35937909028519</v>
      </c>
      <c r="F56" s="488">
        <f t="shared" si="11"/>
        <v>100.37178358281969</v>
      </c>
      <c r="G56" s="488">
        <f t="shared" si="11"/>
        <v>110.34850098919495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152099</v>
      </c>
      <c r="C57" s="487">
        <v>30395</v>
      </c>
      <c r="D57" s="487">
        <v>15155</v>
      </c>
      <c r="E57" s="488">
        <f t="shared" si="11"/>
        <v>107.61137957139117</v>
      </c>
      <c r="F57" s="488">
        <f t="shared" si="11"/>
        <v>99.125982454423905</v>
      </c>
      <c r="G57" s="488">
        <f t="shared" si="11"/>
        <v>115.31730330238929</v>
      </c>
      <c r="H57" s="489">
        <f t="shared" si="14"/>
        <v>42248</v>
      </c>
      <c r="I57" s="488">
        <f t="shared" si="12"/>
        <v>107.61137957139117</v>
      </c>
      <c r="J57" s="488">
        <f t="shared" si="10"/>
        <v>99.125982454423905</v>
      </c>
      <c r="K57" s="488">
        <f t="shared" si="10"/>
        <v>115.31730330238929</v>
      </c>
      <c r="L57" s="488" t="e">
        <f t="shared" si="13"/>
        <v>#N/A</v>
      </c>
    </row>
    <row r="58" spans="1:14" ht="15" customHeight="1" x14ac:dyDescent="0.2">
      <c r="A58" s="490" t="s">
        <v>466</v>
      </c>
      <c r="B58" s="487">
        <v>148859</v>
      </c>
      <c r="C58" s="487">
        <v>29923</v>
      </c>
      <c r="D58" s="487">
        <v>14240</v>
      </c>
      <c r="E58" s="488">
        <f t="shared" si="11"/>
        <v>105.31905108920978</v>
      </c>
      <c r="F58" s="488">
        <f t="shared" si="11"/>
        <v>97.586667971170471</v>
      </c>
      <c r="G58" s="488">
        <f t="shared" si="11"/>
        <v>108.35489271039415</v>
      </c>
      <c r="H58" s="489" t="str">
        <f t="shared" si="14"/>
        <v/>
      </c>
      <c r="I58" s="488" t="str">
        <f t="shared" si="12"/>
        <v/>
      </c>
      <c r="J58" s="488" t="str">
        <f t="shared" si="10"/>
        <v/>
      </c>
      <c r="K58" s="488" t="str">
        <f t="shared" si="10"/>
        <v/>
      </c>
      <c r="L58" s="488" t="e">
        <f t="shared" si="13"/>
        <v>#N/A</v>
      </c>
    </row>
    <row r="59" spans="1:14" ht="15" customHeight="1" x14ac:dyDescent="0.2">
      <c r="A59" s="490" t="s">
        <v>467</v>
      </c>
      <c r="B59" s="487">
        <v>149854</v>
      </c>
      <c r="C59" s="487">
        <v>29863</v>
      </c>
      <c r="D59" s="487">
        <v>14299</v>
      </c>
      <c r="E59" s="488">
        <f t="shared" si="11"/>
        <v>106.02302233605252</v>
      </c>
      <c r="F59" s="488">
        <f t="shared" si="11"/>
        <v>97.390992401265365</v>
      </c>
      <c r="G59" s="488">
        <f t="shared" si="11"/>
        <v>108.80383503271953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152463</v>
      </c>
      <c r="C60" s="487">
        <v>30546</v>
      </c>
      <c r="D60" s="487">
        <v>15189</v>
      </c>
      <c r="E60" s="488">
        <f t="shared" si="11"/>
        <v>107.86891277124117</v>
      </c>
      <c r="F60" s="488">
        <f t="shared" si="11"/>
        <v>99.618432638685064</v>
      </c>
      <c r="G60" s="488">
        <f t="shared" si="11"/>
        <v>115.57601582711916</v>
      </c>
      <c r="H60" s="489" t="str">
        <f t="shared" si="14"/>
        <v/>
      </c>
      <c r="I60" s="488" t="str">
        <f t="shared" si="12"/>
        <v/>
      </c>
      <c r="J60" s="488" t="str">
        <f t="shared" si="10"/>
        <v/>
      </c>
      <c r="K60" s="488" t="str">
        <f t="shared" si="10"/>
        <v/>
      </c>
      <c r="L60" s="488" t="e">
        <f t="shared" si="13"/>
        <v>#N/A</v>
      </c>
    </row>
    <row r="61" spans="1:14" ht="15" customHeight="1" x14ac:dyDescent="0.2">
      <c r="A61" s="490">
        <v>42614</v>
      </c>
      <c r="B61" s="487">
        <v>156015</v>
      </c>
      <c r="C61" s="487">
        <v>29953</v>
      </c>
      <c r="D61" s="487">
        <v>15888</v>
      </c>
      <c r="E61" s="488">
        <f t="shared" si="11"/>
        <v>110.38198399615115</v>
      </c>
      <c r="F61" s="488">
        <f t="shared" si="11"/>
        <v>97.684505756123016</v>
      </c>
      <c r="G61" s="488">
        <f t="shared" si="11"/>
        <v>120.89484096788921</v>
      </c>
      <c r="H61" s="489">
        <f t="shared" si="14"/>
        <v>42614</v>
      </c>
      <c r="I61" s="488">
        <f t="shared" si="12"/>
        <v>110.38198399615115</v>
      </c>
      <c r="J61" s="488">
        <f t="shared" si="10"/>
        <v>97.684505756123016</v>
      </c>
      <c r="K61" s="488">
        <f t="shared" si="10"/>
        <v>120.89484096788921</v>
      </c>
      <c r="L61" s="488" t="e">
        <f t="shared" si="13"/>
        <v>#N/A</v>
      </c>
    </row>
    <row r="62" spans="1:14" ht="15" customHeight="1" x14ac:dyDescent="0.2">
      <c r="A62" s="490" t="s">
        <v>469</v>
      </c>
      <c r="B62" s="487">
        <v>152856</v>
      </c>
      <c r="C62" s="487">
        <v>29633</v>
      </c>
      <c r="D62" s="487">
        <v>15170</v>
      </c>
      <c r="E62" s="488">
        <f t="shared" si="11"/>
        <v>108.1469637260243</v>
      </c>
      <c r="F62" s="488">
        <f t="shared" si="11"/>
        <v>96.640902716629157</v>
      </c>
      <c r="G62" s="488">
        <f t="shared" si="11"/>
        <v>115.43144118094659</v>
      </c>
      <c r="H62" s="489" t="str">
        <f t="shared" si="14"/>
        <v/>
      </c>
      <c r="I62" s="488" t="str">
        <f t="shared" si="12"/>
        <v/>
      </c>
      <c r="J62" s="488" t="str">
        <f t="shared" si="10"/>
        <v/>
      </c>
      <c r="K62" s="488" t="str">
        <f t="shared" si="10"/>
        <v/>
      </c>
      <c r="L62" s="488" t="e">
        <f t="shared" si="13"/>
        <v>#N/A</v>
      </c>
    </row>
    <row r="63" spans="1:14" ht="15" customHeight="1" x14ac:dyDescent="0.2">
      <c r="A63" s="490" t="s">
        <v>470</v>
      </c>
      <c r="B63" s="487">
        <v>153402</v>
      </c>
      <c r="C63" s="487">
        <v>29236</v>
      </c>
      <c r="D63" s="487">
        <v>14989</v>
      </c>
      <c r="E63" s="488">
        <f t="shared" si="11"/>
        <v>108.5332635257993</v>
      </c>
      <c r="F63" s="488">
        <f t="shared" si="11"/>
        <v>95.346182695757093</v>
      </c>
      <c r="G63" s="488">
        <f t="shared" si="11"/>
        <v>114.0541774463552</v>
      </c>
      <c r="H63" s="489" t="str">
        <f t="shared" si="14"/>
        <v/>
      </c>
      <c r="I63" s="488" t="str">
        <f t="shared" si="12"/>
        <v/>
      </c>
      <c r="J63" s="488" t="str">
        <f t="shared" si="10"/>
        <v/>
      </c>
      <c r="K63" s="488" t="str">
        <f t="shared" si="10"/>
        <v/>
      </c>
      <c r="L63" s="488" t="e">
        <f t="shared" si="13"/>
        <v>#N/A</v>
      </c>
    </row>
    <row r="64" spans="1:14" ht="15" customHeight="1" x14ac:dyDescent="0.2">
      <c r="A64" s="490" t="s">
        <v>471</v>
      </c>
      <c r="B64" s="487">
        <v>156465</v>
      </c>
      <c r="C64" s="487">
        <v>30213</v>
      </c>
      <c r="D64" s="487">
        <v>16125</v>
      </c>
      <c r="E64" s="488">
        <f t="shared" si="11"/>
        <v>110.70036295200967</v>
      </c>
      <c r="F64" s="488">
        <f t="shared" si="11"/>
        <v>98.53243322571177</v>
      </c>
      <c r="G64" s="488">
        <f t="shared" si="11"/>
        <v>122.69821944909451</v>
      </c>
      <c r="H64" s="489" t="str">
        <f t="shared" si="14"/>
        <v/>
      </c>
      <c r="I64" s="488" t="str">
        <f t="shared" si="12"/>
        <v/>
      </c>
      <c r="J64" s="488" t="str">
        <f t="shared" si="10"/>
        <v/>
      </c>
      <c r="K64" s="488" t="str">
        <f t="shared" si="10"/>
        <v/>
      </c>
      <c r="L64" s="488" t="e">
        <f t="shared" si="13"/>
        <v>#N/A</v>
      </c>
    </row>
    <row r="65" spans="1:12" ht="15" customHeight="1" x14ac:dyDescent="0.2">
      <c r="A65" s="490">
        <v>42979</v>
      </c>
      <c r="B65" s="487">
        <v>159244</v>
      </c>
      <c r="C65" s="487">
        <v>29687</v>
      </c>
      <c r="D65" s="487">
        <v>16857</v>
      </c>
      <c r="E65" s="488">
        <f t="shared" si="11"/>
        <v>112.66652988163376</v>
      </c>
      <c r="F65" s="488">
        <f t="shared" si="11"/>
        <v>96.817010729543753</v>
      </c>
      <c r="G65" s="488">
        <f t="shared" si="11"/>
        <v>128.26814792269062</v>
      </c>
      <c r="H65" s="489">
        <f t="shared" si="14"/>
        <v>42979</v>
      </c>
      <c r="I65" s="488">
        <f t="shared" si="12"/>
        <v>112.66652988163376</v>
      </c>
      <c r="J65" s="488">
        <f t="shared" si="10"/>
        <v>96.817010729543753</v>
      </c>
      <c r="K65" s="488">
        <f t="shared" si="10"/>
        <v>128.26814792269062</v>
      </c>
      <c r="L65" s="488" t="e">
        <f t="shared" si="13"/>
        <v>#N/A</v>
      </c>
    </row>
    <row r="66" spans="1:12" ht="15" customHeight="1" x14ac:dyDescent="0.2">
      <c r="A66" s="490" t="s">
        <v>472</v>
      </c>
      <c r="B66" s="487">
        <v>156374</v>
      </c>
      <c r="C66" s="487">
        <v>29325</v>
      </c>
      <c r="D66" s="487">
        <v>16085</v>
      </c>
      <c r="E66" s="488">
        <f t="shared" si="11"/>
        <v>110.63597965204717</v>
      </c>
      <c r="F66" s="488">
        <f t="shared" si="11"/>
        <v>95.636434791116329</v>
      </c>
      <c r="G66" s="488">
        <f t="shared" si="11"/>
        <v>122.3938517729417</v>
      </c>
      <c r="H66" s="489" t="str">
        <f t="shared" si="14"/>
        <v/>
      </c>
      <c r="I66" s="488" t="str">
        <f t="shared" si="12"/>
        <v/>
      </c>
      <c r="J66" s="488" t="str">
        <f t="shared" si="10"/>
        <v/>
      </c>
      <c r="K66" s="488" t="str">
        <f t="shared" si="10"/>
        <v/>
      </c>
      <c r="L66" s="488" t="e">
        <f t="shared" si="13"/>
        <v>#N/A</v>
      </c>
    </row>
    <row r="67" spans="1:12" ht="15" customHeight="1" x14ac:dyDescent="0.2">
      <c r="A67" s="490" t="s">
        <v>473</v>
      </c>
      <c r="B67" s="487">
        <v>157410</v>
      </c>
      <c r="C67" s="487">
        <v>28971</v>
      </c>
      <c r="D67" s="487">
        <v>16148</v>
      </c>
      <c r="E67" s="488">
        <f t="shared" si="11"/>
        <v>111.36895875931259</v>
      </c>
      <c r="F67" s="488">
        <f t="shared" si="11"/>
        <v>94.481948928676246</v>
      </c>
      <c r="G67" s="488">
        <f t="shared" si="11"/>
        <v>122.87323086288235</v>
      </c>
      <c r="H67" s="489" t="str">
        <f t="shared" si="14"/>
        <v/>
      </c>
      <c r="I67" s="488" t="str">
        <f t="shared" si="12"/>
        <v/>
      </c>
      <c r="J67" s="488" t="str">
        <f t="shared" si="12"/>
        <v/>
      </c>
      <c r="K67" s="488" t="str">
        <f t="shared" si="12"/>
        <v/>
      </c>
      <c r="L67" s="488" t="e">
        <f t="shared" si="13"/>
        <v>#N/A</v>
      </c>
    </row>
    <row r="68" spans="1:12" ht="15" customHeight="1" x14ac:dyDescent="0.2">
      <c r="A68" s="490" t="s">
        <v>474</v>
      </c>
      <c r="B68" s="487">
        <v>159888</v>
      </c>
      <c r="C68" s="487">
        <v>29856</v>
      </c>
      <c r="D68" s="487">
        <v>17330</v>
      </c>
      <c r="E68" s="488">
        <f t="shared" si="11"/>
        <v>113.12216554290686</v>
      </c>
      <c r="F68" s="488">
        <f t="shared" si="11"/>
        <v>97.36816358477644</v>
      </c>
      <c r="G68" s="488">
        <f t="shared" si="11"/>
        <v>131.86729569319738</v>
      </c>
      <c r="H68" s="489" t="str">
        <f t="shared" si="14"/>
        <v/>
      </c>
      <c r="I68" s="488" t="str">
        <f t="shared" si="12"/>
        <v/>
      </c>
      <c r="J68" s="488" t="str">
        <f t="shared" si="12"/>
        <v/>
      </c>
      <c r="K68" s="488" t="str">
        <f t="shared" si="12"/>
        <v/>
      </c>
      <c r="L68" s="488" t="e">
        <f t="shared" si="13"/>
        <v>#N/A</v>
      </c>
    </row>
    <row r="69" spans="1:12" ht="15" customHeight="1" x14ac:dyDescent="0.2">
      <c r="A69" s="490">
        <v>43344</v>
      </c>
      <c r="B69" s="487">
        <v>162195</v>
      </c>
      <c r="C69" s="487">
        <v>29122</v>
      </c>
      <c r="D69" s="487">
        <v>17807</v>
      </c>
      <c r="E69" s="488">
        <f t="shared" si="11"/>
        <v>114.75438832327491</v>
      </c>
      <c r="F69" s="488">
        <f t="shared" si="11"/>
        <v>94.974399112937419</v>
      </c>
      <c r="G69" s="488">
        <f t="shared" si="11"/>
        <v>135.49688023131944</v>
      </c>
      <c r="H69" s="489">
        <f t="shared" si="14"/>
        <v>43344</v>
      </c>
      <c r="I69" s="488">
        <f t="shared" si="12"/>
        <v>114.75438832327491</v>
      </c>
      <c r="J69" s="488">
        <f t="shared" si="12"/>
        <v>94.974399112937419</v>
      </c>
      <c r="K69" s="488">
        <f t="shared" si="12"/>
        <v>135.49688023131944</v>
      </c>
      <c r="L69" s="488" t="e">
        <f t="shared" si="13"/>
        <v>#N/A</v>
      </c>
    </row>
    <row r="70" spans="1:12" ht="15" customHeight="1" x14ac:dyDescent="0.2">
      <c r="A70" s="490" t="s">
        <v>475</v>
      </c>
      <c r="B70" s="487">
        <v>159155</v>
      </c>
      <c r="C70" s="487">
        <v>28879</v>
      </c>
      <c r="D70" s="487">
        <v>17003</v>
      </c>
      <c r="E70" s="488">
        <f t="shared" si="11"/>
        <v>112.60356159925287</v>
      </c>
      <c r="F70" s="488">
        <f t="shared" si="11"/>
        <v>94.181913054821777</v>
      </c>
      <c r="G70" s="488">
        <f t="shared" si="11"/>
        <v>129.3790899406483</v>
      </c>
      <c r="H70" s="489" t="str">
        <f t="shared" si="14"/>
        <v/>
      </c>
      <c r="I70" s="488" t="str">
        <f t="shared" si="12"/>
        <v/>
      </c>
      <c r="J70" s="488" t="str">
        <f t="shared" si="12"/>
        <v/>
      </c>
      <c r="K70" s="488" t="str">
        <f t="shared" si="12"/>
        <v/>
      </c>
      <c r="L70" s="488" t="e">
        <f t="shared" si="13"/>
        <v>#N/A</v>
      </c>
    </row>
    <row r="71" spans="1:12" ht="15" customHeight="1" x14ac:dyDescent="0.2">
      <c r="A71" s="490" t="s">
        <v>476</v>
      </c>
      <c r="B71" s="487">
        <v>159515</v>
      </c>
      <c r="C71" s="487">
        <v>28402</v>
      </c>
      <c r="D71" s="487">
        <v>16943</v>
      </c>
      <c r="E71" s="491">
        <f t="shared" ref="E71:G75" si="15">IF($A$51=37802,IF(COUNTBLANK(B$51:B$70)&gt;0,#N/A,IF(ISBLANK(B71)=FALSE,B71/B$51*100,#N/A)),IF(COUNTBLANK(B$51:B$75)&gt;0,#N/A,B71/B$51*100))</f>
        <v>112.8582647639397</v>
      </c>
      <c r="F71" s="491">
        <f t="shared" si="15"/>
        <v>92.626292274076249</v>
      </c>
      <c r="G71" s="491">
        <f t="shared" si="15"/>
        <v>128.92253842641912</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162120</v>
      </c>
      <c r="C72" s="487">
        <v>29283</v>
      </c>
      <c r="D72" s="487">
        <v>17944</v>
      </c>
      <c r="E72" s="491">
        <f t="shared" si="15"/>
        <v>114.70132516396517</v>
      </c>
      <c r="F72" s="491">
        <f t="shared" si="15"/>
        <v>95.499461892182751</v>
      </c>
      <c r="G72" s="491">
        <f t="shared" si="15"/>
        <v>136.53933952214274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165066</v>
      </c>
      <c r="C73" s="487">
        <v>28715</v>
      </c>
      <c r="D73" s="487">
        <v>18626</v>
      </c>
      <c r="E73" s="491">
        <f t="shared" si="15"/>
        <v>116.78564606165232</v>
      </c>
      <c r="F73" s="491">
        <f t="shared" si="15"/>
        <v>93.647066497081184</v>
      </c>
      <c r="G73" s="491">
        <f t="shared" si="15"/>
        <v>141.72880840054788</v>
      </c>
      <c r="H73" s="492">
        <f>IF(A$51=37802,IF(ISERROR(L73)=TRUE,IF(ISBLANK(A73)=FALSE,IF(MONTH(A73)=MONTH(MAX(A$51:A$75)),A73,""),""),""),IF(ISERROR(L73)=TRUE,IF(MONTH(A73)=MONTH(MAX(A$51:A$75)),A73,""),""))</f>
        <v>43709</v>
      </c>
      <c r="I73" s="488">
        <f t="shared" si="12"/>
        <v>116.78564606165232</v>
      </c>
      <c r="J73" s="488">
        <f t="shared" si="12"/>
        <v>93.647066497081184</v>
      </c>
      <c r="K73" s="488">
        <f t="shared" si="12"/>
        <v>141.72880840054788</v>
      </c>
      <c r="L73" s="488" t="e">
        <f t="shared" si="13"/>
        <v>#N/A</v>
      </c>
    </row>
    <row r="74" spans="1:12" ht="15" customHeight="1" x14ac:dyDescent="0.2">
      <c r="A74" s="490" t="s">
        <v>478</v>
      </c>
      <c r="B74" s="487">
        <v>162182</v>
      </c>
      <c r="C74" s="487">
        <v>28541</v>
      </c>
      <c r="D74" s="487">
        <v>17875</v>
      </c>
      <c r="E74" s="491">
        <f t="shared" si="15"/>
        <v>114.74519070899456</v>
      </c>
      <c r="F74" s="491">
        <f t="shared" si="15"/>
        <v>93.07960734435639</v>
      </c>
      <c r="G74" s="491">
        <f t="shared" si="15"/>
        <v>136.01430528077918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161679</v>
      </c>
      <c r="C75" s="493">
        <v>27077</v>
      </c>
      <c r="D75" s="493">
        <v>16840</v>
      </c>
      <c r="E75" s="491">
        <f t="shared" si="15"/>
        <v>114.38931378722381</v>
      </c>
      <c r="F75" s="491">
        <f t="shared" si="15"/>
        <v>88.305123438672013</v>
      </c>
      <c r="G75" s="491">
        <f t="shared" si="15"/>
        <v>128.13879166032567</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116.78564606165232</v>
      </c>
      <c r="J77" s="488">
        <f>IF(J75&lt;&gt;"",J75,IF(J74&lt;&gt;"",J74,IF(J73&lt;&gt;"",J73,IF(J72&lt;&gt;"",J72,IF(J71&lt;&gt;"",J71,IF(J70&lt;&gt;"",J70,""))))))</f>
        <v>93.647066497081184</v>
      </c>
      <c r="K77" s="488">
        <f>IF(K75&lt;&gt;"",K75,IF(K74&lt;&gt;"",K74,IF(K73&lt;&gt;"",K73,IF(K72&lt;&gt;"",K72,IF(K71&lt;&gt;"",K71,IF(K70&lt;&gt;"",K70,""))))))</f>
        <v>141.72880840054788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+16,8%</v>
      </c>
      <c r="J79" s="488" t="str">
        <f>"GeB - ausschließlich: "&amp;IF(J77&gt;100,"+","")&amp;TEXT(J77-100,"0,0")&amp;"%"</f>
        <v>GeB - ausschließlich: -6,4%</v>
      </c>
      <c r="K79" s="488" t="str">
        <f>"GeB - im Nebenjob: "&amp;IF(K77&gt;100,"+","")&amp;TEXT(K77-100,"0,0")&amp;"%"</f>
        <v>GeB - im Nebenjob: +41,7%</v>
      </c>
    </row>
    <row r="81" spans="9:9" ht="15" customHeight="1" x14ac:dyDescent="0.2">
      <c r="I81" s="488" t="str">
        <f>IF(ISERROR(HLOOKUP(1,I$78:K$79,2,FALSE)),"",HLOOKUP(1,I$78:K$79,2,FALSE))</f>
        <v>GeB - im Nebenjob: +41,7%</v>
      </c>
    </row>
    <row r="82" spans="9:9" ht="15" customHeight="1" x14ac:dyDescent="0.2">
      <c r="I82" s="488" t="str">
        <f>IF(ISERROR(HLOOKUP(2,I$78:K$79,2,FALSE)),"",HLOOKUP(2,I$78:K$79,2,FALSE))</f>
        <v>SvB: +16,8%</v>
      </c>
    </row>
    <row r="83" spans="9:9" ht="15" customHeight="1" x14ac:dyDescent="0.2">
      <c r="I83" s="488" t="str">
        <f>IF(ISERROR(HLOOKUP(3,I$78:K$79,2,FALSE)),"",HLOOKUP(3,I$78:K$79,2,FALSE))</f>
        <v>GeB - ausschließlich: -6,4%</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161679</v>
      </c>
      <c r="E12" s="114">
        <v>162182</v>
      </c>
      <c r="F12" s="114">
        <v>165066</v>
      </c>
      <c r="G12" s="114">
        <v>162120</v>
      </c>
      <c r="H12" s="114">
        <v>159515</v>
      </c>
      <c r="I12" s="115">
        <v>2164</v>
      </c>
      <c r="J12" s="116">
        <v>1.3566122308246873</v>
      </c>
      <c r="N12" s="117"/>
    </row>
    <row r="13" spans="1:15" s="110" customFormat="1" ht="13.5" customHeight="1" x14ac:dyDescent="0.2">
      <c r="A13" s="118" t="s">
        <v>105</v>
      </c>
      <c r="B13" s="119" t="s">
        <v>106</v>
      </c>
      <c r="C13" s="113">
        <v>50.689947364840208</v>
      </c>
      <c r="D13" s="114">
        <v>81955</v>
      </c>
      <c r="E13" s="114">
        <v>82186</v>
      </c>
      <c r="F13" s="114">
        <v>83952</v>
      </c>
      <c r="G13" s="114">
        <v>82425</v>
      </c>
      <c r="H13" s="114">
        <v>80969</v>
      </c>
      <c r="I13" s="115">
        <v>986</v>
      </c>
      <c r="J13" s="116">
        <v>1.2177500030876014</v>
      </c>
    </row>
    <row r="14" spans="1:15" s="110" customFormat="1" ht="13.5" customHeight="1" x14ac:dyDescent="0.2">
      <c r="A14" s="120"/>
      <c r="B14" s="119" t="s">
        <v>107</v>
      </c>
      <c r="C14" s="113">
        <v>49.310052635159792</v>
      </c>
      <c r="D14" s="114">
        <v>79724</v>
      </c>
      <c r="E14" s="114">
        <v>79996</v>
      </c>
      <c r="F14" s="114">
        <v>81114</v>
      </c>
      <c r="G14" s="114">
        <v>79695</v>
      </c>
      <c r="H14" s="114">
        <v>78546</v>
      </c>
      <c r="I14" s="115">
        <v>1178</v>
      </c>
      <c r="J14" s="116">
        <v>1.4997581035316885</v>
      </c>
    </row>
    <row r="15" spans="1:15" s="110" customFormat="1" ht="13.5" customHeight="1" x14ac:dyDescent="0.2">
      <c r="A15" s="118" t="s">
        <v>105</v>
      </c>
      <c r="B15" s="121" t="s">
        <v>108</v>
      </c>
      <c r="C15" s="113">
        <v>11.962592544486297</v>
      </c>
      <c r="D15" s="114">
        <v>19341</v>
      </c>
      <c r="E15" s="114">
        <v>20125</v>
      </c>
      <c r="F15" s="114">
        <v>20966</v>
      </c>
      <c r="G15" s="114">
        <v>18988</v>
      </c>
      <c r="H15" s="114">
        <v>19463</v>
      </c>
      <c r="I15" s="115">
        <v>-122</v>
      </c>
      <c r="J15" s="116">
        <v>-0.62683039613625857</v>
      </c>
    </row>
    <row r="16" spans="1:15" s="110" customFormat="1" ht="13.5" customHeight="1" x14ac:dyDescent="0.2">
      <c r="A16" s="118"/>
      <c r="B16" s="121" t="s">
        <v>109</v>
      </c>
      <c r="C16" s="113">
        <v>66.414933293748717</v>
      </c>
      <c r="D16" s="114">
        <v>107379</v>
      </c>
      <c r="E16" s="114">
        <v>107505</v>
      </c>
      <c r="F16" s="114">
        <v>109507</v>
      </c>
      <c r="G16" s="114">
        <v>109202</v>
      </c>
      <c r="H16" s="114">
        <v>107240</v>
      </c>
      <c r="I16" s="115">
        <v>139</v>
      </c>
      <c r="J16" s="116">
        <v>0.12961581499440508</v>
      </c>
    </row>
    <row r="17" spans="1:10" s="110" customFormat="1" ht="13.5" customHeight="1" x14ac:dyDescent="0.2">
      <c r="A17" s="118"/>
      <c r="B17" s="121" t="s">
        <v>110</v>
      </c>
      <c r="C17" s="113">
        <v>20.230827751284952</v>
      </c>
      <c r="D17" s="114">
        <v>32709</v>
      </c>
      <c r="E17" s="114">
        <v>32227</v>
      </c>
      <c r="F17" s="114">
        <v>32258</v>
      </c>
      <c r="G17" s="114">
        <v>31689</v>
      </c>
      <c r="H17" s="114">
        <v>30741</v>
      </c>
      <c r="I17" s="115">
        <v>1968</v>
      </c>
      <c r="J17" s="116">
        <v>6.4018737191373081</v>
      </c>
    </row>
    <row r="18" spans="1:10" s="110" customFormat="1" ht="13.5" customHeight="1" x14ac:dyDescent="0.2">
      <c r="A18" s="120"/>
      <c r="B18" s="121" t="s">
        <v>111</v>
      </c>
      <c r="C18" s="113">
        <v>1.3916464104800252</v>
      </c>
      <c r="D18" s="114">
        <v>2250</v>
      </c>
      <c r="E18" s="114">
        <v>2325</v>
      </c>
      <c r="F18" s="114">
        <v>2335</v>
      </c>
      <c r="G18" s="114">
        <v>2241</v>
      </c>
      <c r="H18" s="114">
        <v>2071</v>
      </c>
      <c r="I18" s="115">
        <v>179</v>
      </c>
      <c r="J18" s="116">
        <v>8.6431675519072915</v>
      </c>
    </row>
    <row r="19" spans="1:10" s="110" customFormat="1" ht="13.5" customHeight="1" x14ac:dyDescent="0.2">
      <c r="A19" s="120"/>
      <c r="B19" s="121" t="s">
        <v>112</v>
      </c>
      <c r="C19" s="113">
        <v>0.35626148108288647</v>
      </c>
      <c r="D19" s="114">
        <v>576</v>
      </c>
      <c r="E19" s="114">
        <v>613</v>
      </c>
      <c r="F19" s="114">
        <v>604</v>
      </c>
      <c r="G19" s="114">
        <v>528</v>
      </c>
      <c r="H19" s="114">
        <v>466</v>
      </c>
      <c r="I19" s="115">
        <v>110</v>
      </c>
      <c r="J19" s="116">
        <v>23.605150214592275</v>
      </c>
    </row>
    <row r="20" spans="1:10" s="110" customFormat="1" ht="13.5" customHeight="1" x14ac:dyDescent="0.2">
      <c r="A20" s="118" t="s">
        <v>113</v>
      </c>
      <c r="B20" s="122" t="s">
        <v>114</v>
      </c>
      <c r="C20" s="113">
        <v>66.424829446001027</v>
      </c>
      <c r="D20" s="114">
        <v>107395</v>
      </c>
      <c r="E20" s="114">
        <v>108091</v>
      </c>
      <c r="F20" s="114">
        <v>110681</v>
      </c>
      <c r="G20" s="114">
        <v>108306</v>
      </c>
      <c r="H20" s="114">
        <v>107034</v>
      </c>
      <c r="I20" s="115">
        <v>361</v>
      </c>
      <c r="J20" s="116">
        <v>0.33727600575518057</v>
      </c>
    </row>
    <row r="21" spans="1:10" s="110" customFormat="1" ht="13.5" customHeight="1" x14ac:dyDescent="0.2">
      <c r="A21" s="120"/>
      <c r="B21" s="122" t="s">
        <v>115</v>
      </c>
      <c r="C21" s="113">
        <v>33.575170553998973</v>
      </c>
      <c r="D21" s="114">
        <v>54284</v>
      </c>
      <c r="E21" s="114">
        <v>54091</v>
      </c>
      <c r="F21" s="114">
        <v>54385</v>
      </c>
      <c r="G21" s="114">
        <v>53814</v>
      </c>
      <c r="H21" s="114">
        <v>52481</v>
      </c>
      <c r="I21" s="115">
        <v>1803</v>
      </c>
      <c r="J21" s="116">
        <v>3.4355290486080676</v>
      </c>
    </row>
    <row r="22" spans="1:10" s="110" customFormat="1" ht="13.5" customHeight="1" x14ac:dyDescent="0.2">
      <c r="A22" s="118" t="s">
        <v>113</v>
      </c>
      <c r="B22" s="122" t="s">
        <v>116</v>
      </c>
      <c r="C22" s="113">
        <v>93.120937165618287</v>
      </c>
      <c r="D22" s="114">
        <v>150557</v>
      </c>
      <c r="E22" s="114">
        <v>151400</v>
      </c>
      <c r="F22" s="114">
        <v>153663</v>
      </c>
      <c r="G22" s="114">
        <v>151167</v>
      </c>
      <c r="H22" s="114">
        <v>149641</v>
      </c>
      <c r="I22" s="115">
        <v>916</v>
      </c>
      <c r="J22" s="116">
        <v>0.61213170187314969</v>
      </c>
    </row>
    <row r="23" spans="1:10" s="110" customFormat="1" ht="13.5" customHeight="1" x14ac:dyDescent="0.2">
      <c r="A23" s="123"/>
      <c r="B23" s="124" t="s">
        <v>117</v>
      </c>
      <c r="C23" s="125">
        <v>6.8487558681090306</v>
      </c>
      <c r="D23" s="114">
        <v>11073</v>
      </c>
      <c r="E23" s="114">
        <v>10730</v>
      </c>
      <c r="F23" s="114">
        <v>11350</v>
      </c>
      <c r="G23" s="114">
        <v>10899</v>
      </c>
      <c r="H23" s="114">
        <v>9826</v>
      </c>
      <c r="I23" s="115">
        <v>1247</v>
      </c>
      <c r="J23" s="116">
        <v>12.690820272745777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43917</v>
      </c>
      <c r="E26" s="114">
        <v>46416</v>
      </c>
      <c r="F26" s="114">
        <v>47341</v>
      </c>
      <c r="G26" s="114">
        <v>47227</v>
      </c>
      <c r="H26" s="140">
        <v>45345</v>
      </c>
      <c r="I26" s="115">
        <v>-1428</v>
      </c>
      <c r="J26" s="116">
        <v>-3.1491895468078068</v>
      </c>
    </row>
    <row r="27" spans="1:10" s="110" customFormat="1" ht="13.5" customHeight="1" x14ac:dyDescent="0.2">
      <c r="A27" s="118" t="s">
        <v>105</v>
      </c>
      <c r="B27" s="119" t="s">
        <v>106</v>
      </c>
      <c r="C27" s="113">
        <v>41.683175080265045</v>
      </c>
      <c r="D27" s="115">
        <v>18306</v>
      </c>
      <c r="E27" s="114">
        <v>19361</v>
      </c>
      <c r="F27" s="114">
        <v>19673</v>
      </c>
      <c r="G27" s="114">
        <v>19607</v>
      </c>
      <c r="H27" s="140">
        <v>18781</v>
      </c>
      <c r="I27" s="115">
        <v>-475</v>
      </c>
      <c r="J27" s="116">
        <v>-2.5291518023534425</v>
      </c>
    </row>
    <row r="28" spans="1:10" s="110" customFormat="1" ht="13.5" customHeight="1" x14ac:dyDescent="0.2">
      <c r="A28" s="120"/>
      <c r="B28" s="119" t="s">
        <v>107</v>
      </c>
      <c r="C28" s="113">
        <v>58.316824919734955</v>
      </c>
      <c r="D28" s="115">
        <v>25611</v>
      </c>
      <c r="E28" s="114">
        <v>27055</v>
      </c>
      <c r="F28" s="114">
        <v>27668</v>
      </c>
      <c r="G28" s="114">
        <v>27620</v>
      </c>
      <c r="H28" s="140">
        <v>26564</v>
      </c>
      <c r="I28" s="115">
        <v>-953</v>
      </c>
      <c r="J28" s="116">
        <v>-3.5875621141394367</v>
      </c>
    </row>
    <row r="29" spans="1:10" s="110" customFormat="1" ht="13.5" customHeight="1" x14ac:dyDescent="0.2">
      <c r="A29" s="118" t="s">
        <v>105</v>
      </c>
      <c r="B29" s="121" t="s">
        <v>108</v>
      </c>
      <c r="C29" s="113">
        <v>19.22945556390464</v>
      </c>
      <c r="D29" s="115">
        <v>8445</v>
      </c>
      <c r="E29" s="114">
        <v>9067</v>
      </c>
      <c r="F29" s="114">
        <v>9431</v>
      </c>
      <c r="G29" s="114">
        <v>9570</v>
      </c>
      <c r="H29" s="140">
        <v>8831</v>
      </c>
      <c r="I29" s="115">
        <v>-386</v>
      </c>
      <c r="J29" s="116">
        <v>-4.3709659155248559</v>
      </c>
    </row>
    <row r="30" spans="1:10" s="110" customFormat="1" ht="13.5" customHeight="1" x14ac:dyDescent="0.2">
      <c r="A30" s="118"/>
      <c r="B30" s="121" t="s">
        <v>109</v>
      </c>
      <c r="C30" s="113">
        <v>46.314638978072274</v>
      </c>
      <c r="D30" s="115">
        <v>20340</v>
      </c>
      <c r="E30" s="114">
        <v>21784</v>
      </c>
      <c r="F30" s="114">
        <v>22093</v>
      </c>
      <c r="G30" s="114">
        <v>22137</v>
      </c>
      <c r="H30" s="140">
        <v>21510</v>
      </c>
      <c r="I30" s="115">
        <v>-1170</v>
      </c>
      <c r="J30" s="116">
        <v>-5.4393305439330542</v>
      </c>
    </row>
    <row r="31" spans="1:10" s="110" customFormat="1" ht="13.5" customHeight="1" x14ac:dyDescent="0.2">
      <c r="A31" s="118"/>
      <c r="B31" s="121" t="s">
        <v>110</v>
      </c>
      <c r="C31" s="113">
        <v>18.685247170799464</v>
      </c>
      <c r="D31" s="115">
        <v>8206</v>
      </c>
      <c r="E31" s="114">
        <v>8427</v>
      </c>
      <c r="F31" s="114">
        <v>8574</v>
      </c>
      <c r="G31" s="114">
        <v>8447</v>
      </c>
      <c r="H31" s="140">
        <v>8168</v>
      </c>
      <c r="I31" s="115">
        <v>38</v>
      </c>
      <c r="J31" s="116">
        <v>0.46523016650342802</v>
      </c>
    </row>
    <row r="32" spans="1:10" s="110" customFormat="1" ht="13.5" customHeight="1" x14ac:dyDescent="0.2">
      <c r="A32" s="120"/>
      <c r="B32" s="121" t="s">
        <v>111</v>
      </c>
      <c r="C32" s="113">
        <v>15.770658287223627</v>
      </c>
      <c r="D32" s="115">
        <v>6926</v>
      </c>
      <c r="E32" s="114">
        <v>7138</v>
      </c>
      <c r="F32" s="114">
        <v>7243</v>
      </c>
      <c r="G32" s="114">
        <v>7073</v>
      </c>
      <c r="H32" s="140">
        <v>6836</v>
      </c>
      <c r="I32" s="115">
        <v>90</v>
      </c>
      <c r="J32" s="116">
        <v>1.3165593914569924</v>
      </c>
    </row>
    <row r="33" spans="1:10" s="110" customFormat="1" ht="13.5" customHeight="1" x14ac:dyDescent="0.2">
      <c r="A33" s="120"/>
      <c r="B33" s="121" t="s">
        <v>112</v>
      </c>
      <c r="C33" s="113">
        <v>1.464125509483799</v>
      </c>
      <c r="D33" s="115">
        <v>643</v>
      </c>
      <c r="E33" s="114">
        <v>619</v>
      </c>
      <c r="F33" s="114">
        <v>678</v>
      </c>
      <c r="G33" s="114">
        <v>586</v>
      </c>
      <c r="H33" s="140">
        <v>579</v>
      </c>
      <c r="I33" s="115">
        <v>64</v>
      </c>
      <c r="J33" s="116">
        <v>11.053540587219343</v>
      </c>
    </row>
    <row r="34" spans="1:10" s="110" customFormat="1" ht="13.5" customHeight="1" x14ac:dyDescent="0.2">
      <c r="A34" s="118" t="s">
        <v>113</v>
      </c>
      <c r="B34" s="122" t="s">
        <v>116</v>
      </c>
      <c r="C34" s="113">
        <v>94.553362023817655</v>
      </c>
      <c r="D34" s="115">
        <v>41525</v>
      </c>
      <c r="E34" s="114">
        <v>43776</v>
      </c>
      <c r="F34" s="114">
        <v>44679</v>
      </c>
      <c r="G34" s="114">
        <v>44560</v>
      </c>
      <c r="H34" s="140">
        <v>42853</v>
      </c>
      <c r="I34" s="115">
        <v>-1328</v>
      </c>
      <c r="J34" s="116">
        <v>-3.0989662334025621</v>
      </c>
    </row>
    <row r="35" spans="1:10" s="110" customFormat="1" ht="13.5" customHeight="1" x14ac:dyDescent="0.2">
      <c r="A35" s="118"/>
      <c r="B35" s="119" t="s">
        <v>117</v>
      </c>
      <c r="C35" s="113">
        <v>5.3464489833094246</v>
      </c>
      <c r="D35" s="115">
        <v>2348</v>
      </c>
      <c r="E35" s="114">
        <v>2592</v>
      </c>
      <c r="F35" s="114">
        <v>2613</v>
      </c>
      <c r="G35" s="114">
        <v>2614</v>
      </c>
      <c r="H35" s="140">
        <v>2443</v>
      </c>
      <c r="I35" s="115">
        <v>-95</v>
      </c>
      <c r="J35" s="116">
        <v>-3.8886614817846907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27077</v>
      </c>
      <c r="E37" s="114">
        <v>28541</v>
      </c>
      <c r="F37" s="114">
        <v>28715</v>
      </c>
      <c r="G37" s="114">
        <v>29283</v>
      </c>
      <c r="H37" s="140">
        <v>28402</v>
      </c>
      <c r="I37" s="115">
        <v>-1325</v>
      </c>
      <c r="J37" s="116">
        <v>-4.6651644250404898</v>
      </c>
    </row>
    <row r="38" spans="1:10" s="110" customFormat="1" ht="13.5" customHeight="1" x14ac:dyDescent="0.2">
      <c r="A38" s="118" t="s">
        <v>105</v>
      </c>
      <c r="B38" s="119" t="s">
        <v>106</v>
      </c>
      <c r="C38" s="113">
        <v>41.784540384828453</v>
      </c>
      <c r="D38" s="115">
        <v>11314</v>
      </c>
      <c r="E38" s="114">
        <v>11914</v>
      </c>
      <c r="F38" s="114">
        <v>11907</v>
      </c>
      <c r="G38" s="114">
        <v>12216</v>
      </c>
      <c r="H38" s="140">
        <v>11802</v>
      </c>
      <c r="I38" s="115">
        <v>-488</v>
      </c>
      <c r="J38" s="116">
        <v>-4.1348923911201494</v>
      </c>
    </row>
    <row r="39" spans="1:10" s="110" customFormat="1" ht="13.5" customHeight="1" x14ac:dyDescent="0.2">
      <c r="A39" s="120"/>
      <c r="B39" s="119" t="s">
        <v>107</v>
      </c>
      <c r="C39" s="113">
        <v>58.215459615171547</v>
      </c>
      <c r="D39" s="115">
        <v>15763</v>
      </c>
      <c r="E39" s="114">
        <v>16627</v>
      </c>
      <c r="F39" s="114">
        <v>16808</v>
      </c>
      <c r="G39" s="114">
        <v>17067</v>
      </c>
      <c r="H39" s="140">
        <v>16600</v>
      </c>
      <c r="I39" s="115">
        <v>-837</v>
      </c>
      <c r="J39" s="116">
        <v>-5.0421686746987948</v>
      </c>
    </row>
    <row r="40" spans="1:10" s="110" customFormat="1" ht="13.5" customHeight="1" x14ac:dyDescent="0.2">
      <c r="A40" s="118" t="s">
        <v>105</v>
      </c>
      <c r="B40" s="121" t="s">
        <v>108</v>
      </c>
      <c r="C40" s="113">
        <v>23.832034568083614</v>
      </c>
      <c r="D40" s="115">
        <v>6453</v>
      </c>
      <c r="E40" s="114">
        <v>6834</v>
      </c>
      <c r="F40" s="114">
        <v>6986</v>
      </c>
      <c r="G40" s="114">
        <v>7448</v>
      </c>
      <c r="H40" s="140">
        <v>6754</v>
      </c>
      <c r="I40" s="115">
        <v>-301</v>
      </c>
      <c r="J40" s="116">
        <v>-4.4566183002665083</v>
      </c>
    </row>
    <row r="41" spans="1:10" s="110" customFormat="1" ht="13.5" customHeight="1" x14ac:dyDescent="0.2">
      <c r="A41" s="118"/>
      <c r="B41" s="121" t="s">
        <v>109</v>
      </c>
      <c r="C41" s="113">
        <v>32.134283709421283</v>
      </c>
      <c r="D41" s="115">
        <v>8701</v>
      </c>
      <c r="E41" s="114">
        <v>9479</v>
      </c>
      <c r="F41" s="114">
        <v>9339</v>
      </c>
      <c r="G41" s="114">
        <v>9574</v>
      </c>
      <c r="H41" s="140">
        <v>9688</v>
      </c>
      <c r="I41" s="115">
        <v>-987</v>
      </c>
      <c r="J41" s="116">
        <v>-10.187861271676301</v>
      </c>
    </row>
    <row r="42" spans="1:10" s="110" customFormat="1" ht="13.5" customHeight="1" x14ac:dyDescent="0.2">
      <c r="A42" s="118"/>
      <c r="B42" s="121" t="s">
        <v>110</v>
      </c>
      <c r="C42" s="113">
        <v>19.211877238985117</v>
      </c>
      <c r="D42" s="115">
        <v>5202</v>
      </c>
      <c r="E42" s="114">
        <v>5313</v>
      </c>
      <c r="F42" s="114">
        <v>5363</v>
      </c>
      <c r="G42" s="114">
        <v>5394</v>
      </c>
      <c r="H42" s="140">
        <v>5318</v>
      </c>
      <c r="I42" s="115">
        <v>-116</v>
      </c>
      <c r="J42" s="116">
        <v>-2.1812711545693868</v>
      </c>
    </row>
    <row r="43" spans="1:10" s="110" customFormat="1" ht="13.5" customHeight="1" x14ac:dyDescent="0.2">
      <c r="A43" s="120"/>
      <c r="B43" s="121" t="s">
        <v>111</v>
      </c>
      <c r="C43" s="113">
        <v>24.82180448350999</v>
      </c>
      <c r="D43" s="115">
        <v>6721</v>
      </c>
      <c r="E43" s="114">
        <v>6915</v>
      </c>
      <c r="F43" s="114">
        <v>7027</v>
      </c>
      <c r="G43" s="114">
        <v>6867</v>
      </c>
      <c r="H43" s="140">
        <v>6642</v>
      </c>
      <c r="I43" s="115">
        <v>79</v>
      </c>
      <c r="J43" s="116">
        <v>1.1894007828967179</v>
      </c>
    </row>
    <row r="44" spans="1:10" s="110" customFormat="1" ht="13.5" customHeight="1" x14ac:dyDescent="0.2">
      <c r="A44" s="120"/>
      <c r="B44" s="121" t="s">
        <v>112</v>
      </c>
      <c r="C44" s="113">
        <v>2.1789710824685158</v>
      </c>
      <c r="D44" s="115">
        <v>590</v>
      </c>
      <c r="E44" s="114">
        <v>567</v>
      </c>
      <c r="F44" s="114">
        <v>624</v>
      </c>
      <c r="G44" s="114">
        <v>539</v>
      </c>
      <c r="H44" s="140">
        <v>539</v>
      </c>
      <c r="I44" s="115">
        <v>51</v>
      </c>
      <c r="J44" s="116">
        <v>9.461966604823747</v>
      </c>
    </row>
    <row r="45" spans="1:10" s="110" customFormat="1" ht="13.5" customHeight="1" x14ac:dyDescent="0.2">
      <c r="A45" s="118" t="s">
        <v>113</v>
      </c>
      <c r="B45" s="122" t="s">
        <v>116</v>
      </c>
      <c r="C45" s="113">
        <v>93.924733168371674</v>
      </c>
      <c r="D45" s="115">
        <v>25432</v>
      </c>
      <c r="E45" s="114">
        <v>26726</v>
      </c>
      <c r="F45" s="114">
        <v>26958</v>
      </c>
      <c r="G45" s="114">
        <v>27473</v>
      </c>
      <c r="H45" s="140">
        <v>26607</v>
      </c>
      <c r="I45" s="115">
        <v>-1175</v>
      </c>
      <c r="J45" s="116">
        <v>-4.4161310933213063</v>
      </c>
    </row>
    <row r="46" spans="1:10" s="110" customFormat="1" ht="13.5" customHeight="1" x14ac:dyDescent="0.2">
      <c r="A46" s="118"/>
      <c r="B46" s="119" t="s">
        <v>117</v>
      </c>
      <c r="C46" s="113">
        <v>5.9164604646009531</v>
      </c>
      <c r="D46" s="115">
        <v>1602</v>
      </c>
      <c r="E46" s="114">
        <v>1768</v>
      </c>
      <c r="F46" s="114">
        <v>1709</v>
      </c>
      <c r="G46" s="114">
        <v>1758</v>
      </c>
      <c r="H46" s="140">
        <v>1747</v>
      </c>
      <c r="I46" s="115">
        <v>-145</v>
      </c>
      <c r="J46" s="116">
        <v>-8.2999427590154546</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16840</v>
      </c>
      <c r="E48" s="114">
        <v>17875</v>
      </c>
      <c r="F48" s="114">
        <v>18626</v>
      </c>
      <c r="G48" s="114">
        <v>17944</v>
      </c>
      <c r="H48" s="140">
        <v>16943</v>
      </c>
      <c r="I48" s="115">
        <v>-103</v>
      </c>
      <c r="J48" s="116">
        <v>-0.6079206752050994</v>
      </c>
    </row>
    <row r="49" spans="1:12" s="110" customFormat="1" ht="13.5" customHeight="1" x14ac:dyDescent="0.2">
      <c r="A49" s="118" t="s">
        <v>105</v>
      </c>
      <c r="B49" s="119" t="s">
        <v>106</v>
      </c>
      <c r="C49" s="113">
        <v>41.520190023752967</v>
      </c>
      <c r="D49" s="115">
        <v>6992</v>
      </c>
      <c r="E49" s="114">
        <v>7447</v>
      </c>
      <c r="F49" s="114">
        <v>7766</v>
      </c>
      <c r="G49" s="114">
        <v>7391</v>
      </c>
      <c r="H49" s="140">
        <v>6979</v>
      </c>
      <c r="I49" s="115">
        <v>13</v>
      </c>
      <c r="J49" s="116">
        <v>0.18627310502937383</v>
      </c>
    </row>
    <row r="50" spans="1:12" s="110" customFormat="1" ht="13.5" customHeight="1" x14ac:dyDescent="0.2">
      <c r="A50" s="120"/>
      <c r="B50" s="119" t="s">
        <v>107</v>
      </c>
      <c r="C50" s="113">
        <v>58.479809976247033</v>
      </c>
      <c r="D50" s="115">
        <v>9848</v>
      </c>
      <c r="E50" s="114">
        <v>10428</v>
      </c>
      <c r="F50" s="114">
        <v>10860</v>
      </c>
      <c r="G50" s="114">
        <v>10553</v>
      </c>
      <c r="H50" s="140">
        <v>9964</v>
      </c>
      <c r="I50" s="115">
        <v>-116</v>
      </c>
      <c r="J50" s="116">
        <v>-1.1641910879164994</v>
      </c>
    </row>
    <row r="51" spans="1:12" s="110" customFormat="1" ht="13.5" customHeight="1" x14ac:dyDescent="0.2">
      <c r="A51" s="118" t="s">
        <v>105</v>
      </c>
      <c r="B51" s="121" t="s">
        <v>108</v>
      </c>
      <c r="C51" s="113">
        <v>11.82897862232779</v>
      </c>
      <c r="D51" s="115">
        <v>1992</v>
      </c>
      <c r="E51" s="114">
        <v>2233</v>
      </c>
      <c r="F51" s="114">
        <v>2445</v>
      </c>
      <c r="G51" s="114">
        <v>2122</v>
      </c>
      <c r="H51" s="140">
        <v>2077</v>
      </c>
      <c r="I51" s="115">
        <v>-85</v>
      </c>
      <c r="J51" s="116">
        <v>-4.0924410207029371</v>
      </c>
    </row>
    <row r="52" spans="1:12" s="110" customFormat="1" ht="13.5" customHeight="1" x14ac:dyDescent="0.2">
      <c r="A52" s="118"/>
      <c r="B52" s="121" t="s">
        <v>109</v>
      </c>
      <c r="C52" s="113">
        <v>69.115201900237523</v>
      </c>
      <c r="D52" s="115">
        <v>11639</v>
      </c>
      <c r="E52" s="114">
        <v>12305</v>
      </c>
      <c r="F52" s="114">
        <v>12754</v>
      </c>
      <c r="G52" s="114">
        <v>12563</v>
      </c>
      <c r="H52" s="140">
        <v>11822</v>
      </c>
      <c r="I52" s="115">
        <v>-183</v>
      </c>
      <c r="J52" s="116">
        <v>-1.547961427846388</v>
      </c>
    </row>
    <row r="53" spans="1:12" s="110" customFormat="1" ht="13.5" customHeight="1" x14ac:dyDescent="0.2">
      <c r="A53" s="118"/>
      <c r="B53" s="121" t="s">
        <v>110</v>
      </c>
      <c r="C53" s="113">
        <v>17.838479809976246</v>
      </c>
      <c r="D53" s="115">
        <v>3004</v>
      </c>
      <c r="E53" s="114">
        <v>3114</v>
      </c>
      <c r="F53" s="114">
        <v>3211</v>
      </c>
      <c r="G53" s="114">
        <v>3053</v>
      </c>
      <c r="H53" s="140">
        <v>2850</v>
      </c>
      <c r="I53" s="115">
        <v>154</v>
      </c>
      <c r="J53" s="116">
        <v>5.4035087719298245</v>
      </c>
    </row>
    <row r="54" spans="1:12" s="110" customFormat="1" ht="13.5" customHeight="1" x14ac:dyDescent="0.2">
      <c r="A54" s="120"/>
      <c r="B54" s="121" t="s">
        <v>111</v>
      </c>
      <c r="C54" s="113">
        <v>1.2173396674584323</v>
      </c>
      <c r="D54" s="115">
        <v>205</v>
      </c>
      <c r="E54" s="114">
        <v>223</v>
      </c>
      <c r="F54" s="114">
        <v>216</v>
      </c>
      <c r="G54" s="114">
        <v>206</v>
      </c>
      <c r="H54" s="140">
        <v>194</v>
      </c>
      <c r="I54" s="115">
        <v>11</v>
      </c>
      <c r="J54" s="116">
        <v>5.6701030927835054</v>
      </c>
    </row>
    <row r="55" spans="1:12" s="110" customFormat="1" ht="13.5" customHeight="1" x14ac:dyDescent="0.2">
      <c r="A55" s="120"/>
      <c r="B55" s="121" t="s">
        <v>112</v>
      </c>
      <c r="C55" s="113">
        <v>0.31472684085510688</v>
      </c>
      <c r="D55" s="115">
        <v>53</v>
      </c>
      <c r="E55" s="114">
        <v>52</v>
      </c>
      <c r="F55" s="114">
        <v>54</v>
      </c>
      <c r="G55" s="114">
        <v>47</v>
      </c>
      <c r="H55" s="140">
        <v>40</v>
      </c>
      <c r="I55" s="115">
        <v>13</v>
      </c>
      <c r="J55" s="116">
        <v>32.5</v>
      </c>
    </row>
    <row r="56" spans="1:12" s="110" customFormat="1" ht="13.5" customHeight="1" x14ac:dyDescent="0.2">
      <c r="A56" s="118" t="s">
        <v>113</v>
      </c>
      <c r="B56" s="122" t="s">
        <v>116</v>
      </c>
      <c r="C56" s="113">
        <v>95.564133016627082</v>
      </c>
      <c r="D56" s="115">
        <v>16093</v>
      </c>
      <c r="E56" s="114">
        <v>17050</v>
      </c>
      <c r="F56" s="114">
        <v>17721</v>
      </c>
      <c r="G56" s="114">
        <v>17087</v>
      </c>
      <c r="H56" s="140">
        <v>16246</v>
      </c>
      <c r="I56" s="115">
        <v>-153</v>
      </c>
      <c r="J56" s="116">
        <v>-0.94177028191554846</v>
      </c>
    </row>
    <row r="57" spans="1:12" s="110" customFormat="1" ht="13.5" customHeight="1" x14ac:dyDescent="0.2">
      <c r="A57" s="142"/>
      <c r="B57" s="124" t="s">
        <v>117</v>
      </c>
      <c r="C57" s="125">
        <v>4.4299287410926365</v>
      </c>
      <c r="D57" s="143">
        <v>746</v>
      </c>
      <c r="E57" s="144">
        <v>824</v>
      </c>
      <c r="F57" s="144">
        <v>904</v>
      </c>
      <c r="G57" s="144">
        <v>856</v>
      </c>
      <c r="H57" s="145">
        <v>696</v>
      </c>
      <c r="I57" s="143">
        <v>50</v>
      </c>
      <c r="J57" s="146">
        <v>7.1839080459770113</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161679</v>
      </c>
      <c r="E12" s="236">
        <v>162182</v>
      </c>
      <c r="F12" s="114">
        <v>165066</v>
      </c>
      <c r="G12" s="114">
        <v>162120</v>
      </c>
      <c r="H12" s="140">
        <v>159515</v>
      </c>
      <c r="I12" s="115">
        <v>2164</v>
      </c>
      <c r="J12" s="116">
        <v>1.3566122308246873</v>
      </c>
    </row>
    <row r="13" spans="1:15" s="110" customFormat="1" ht="12" customHeight="1" x14ac:dyDescent="0.2">
      <c r="A13" s="118" t="s">
        <v>105</v>
      </c>
      <c r="B13" s="119" t="s">
        <v>106</v>
      </c>
      <c r="C13" s="113">
        <v>50.689947364840208</v>
      </c>
      <c r="D13" s="115">
        <v>81955</v>
      </c>
      <c r="E13" s="114">
        <v>82186</v>
      </c>
      <c r="F13" s="114">
        <v>83952</v>
      </c>
      <c r="G13" s="114">
        <v>82425</v>
      </c>
      <c r="H13" s="140">
        <v>80969</v>
      </c>
      <c r="I13" s="115">
        <v>986</v>
      </c>
      <c r="J13" s="116">
        <v>1.2177500030876014</v>
      </c>
    </row>
    <row r="14" spans="1:15" s="110" customFormat="1" ht="12" customHeight="1" x14ac:dyDescent="0.2">
      <c r="A14" s="118"/>
      <c r="B14" s="119" t="s">
        <v>107</v>
      </c>
      <c r="C14" s="113">
        <v>49.310052635159792</v>
      </c>
      <c r="D14" s="115">
        <v>79724</v>
      </c>
      <c r="E14" s="114">
        <v>79996</v>
      </c>
      <c r="F14" s="114">
        <v>81114</v>
      </c>
      <c r="G14" s="114">
        <v>79695</v>
      </c>
      <c r="H14" s="140">
        <v>78546</v>
      </c>
      <c r="I14" s="115">
        <v>1178</v>
      </c>
      <c r="J14" s="116">
        <v>1.4997581035316885</v>
      </c>
    </row>
    <row r="15" spans="1:15" s="110" customFormat="1" ht="12" customHeight="1" x14ac:dyDescent="0.2">
      <c r="A15" s="118" t="s">
        <v>105</v>
      </c>
      <c r="B15" s="121" t="s">
        <v>108</v>
      </c>
      <c r="C15" s="113">
        <v>11.962592544486297</v>
      </c>
      <c r="D15" s="115">
        <v>19341</v>
      </c>
      <c r="E15" s="114">
        <v>20125</v>
      </c>
      <c r="F15" s="114">
        <v>20966</v>
      </c>
      <c r="G15" s="114">
        <v>18988</v>
      </c>
      <c r="H15" s="140">
        <v>19463</v>
      </c>
      <c r="I15" s="115">
        <v>-122</v>
      </c>
      <c r="J15" s="116">
        <v>-0.62683039613625857</v>
      </c>
    </row>
    <row r="16" spans="1:15" s="110" customFormat="1" ht="12" customHeight="1" x14ac:dyDescent="0.2">
      <c r="A16" s="118"/>
      <c r="B16" s="121" t="s">
        <v>109</v>
      </c>
      <c r="C16" s="113">
        <v>66.414933293748717</v>
      </c>
      <c r="D16" s="115">
        <v>107379</v>
      </c>
      <c r="E16" s="114">
        <v>107505</v>
      </c>
      <c r="F16" s="114">
        <v>109507</v>
      </c>
      <c r="G16" s="114">
        <v>109202</v>
      </c>
      <c r="H16" s="140">
        <v>107240</v>
      </c>
      <c r="I16" s="115">
        <v>139</v>
      </c>
      <c r="J16" s="116">
        <v>0.12961581499440508</v>
      </c>
    </row>
    <row r="17" spans="1:10" s="110" customFormat="1" ht="12" customHeight="1" x14ac:dyDescent="0.2">
      <c r="A17" s="118"/>
      <c r="B17" s="121" t="s">
        <v>110</v>
      </c>
      <c r="C17" s="113">
        <v>20.230827751284952</v>
      </c>
      <c r="D17" s="115">
        <v>32709</v>
      </c>
      <c r="E17" s="114">
        <v>32227</v>
      </c>
      <c r="F17" s="114">
        <v>32258</v>
      </c>
      <c r="G17" s="114">
        <v>31689</v>
      </c>
      <c r="H17" s="140">
        <v>30741</v>
      </c>
      <c r="I17" s="115">
        <v>1968</v>
      </c>
      <c r="J17" s="116">
        <v>6.4018737191373081</v>
      </c>
    </row>
    <row r="18" spans="1:10" s="110" customFormat="1" ht="12" customHeight="1" x14ac:dyDescent="0.2">
      <c r="A18" s="120"/>
      <c r="B18" s="121" t="s">
        <v>111</v>
      </c>
      <c r="C18" s="113">
        <v>1.3916464104800252</v>
      </c>
      <c r="D18" s="115">
        <v>2250</v>
      </c>
      <c r="E18" s="114">
        <v>2325</v>
      </c>
      <c r="F18" s="114">
        <v>2335</v>
      </c>
      <c r="G18" s="114">
        <v>2241</v>
      </c>
      <c r="H18" s="140">
        <v>2071</v>
      </c>
      <c r="I18" s="115">
        <v>179</v>
      </c>
      <c r="J18" s="116">
        <v>8.6431675519072915</v>
      </c>
    </row>
    <row r="19" spans="1:10" s="110" customFormat="1" ht="12" customHeight="1" x14ac:dyDescent="0.2">
      <c r="A19" s="120"/>
      <c r="B19" s="121" t="s">
        <v>112</v>
      </c>
      <c r="C19" s="113">
        <v>0.35626148108288647</v>
      </c>
      <c r="D19" s="115">
        <v>576</v>
      </c>
      <c r="E19" s="114">
        <v>613</v>
      </c>
      <c r="F19" s="114">
        <v>604</v>
      </c>
      <c r="G19" s="114">
        <v>528</v>
      </c>
      <c r="H19" s="140">
        <v>466</v>
      </c>
      <c r="I19" s="115">
        <v>110</v>
      </c>
      <c r="J19" s="116">
        <v>23.605150214592275</v>
      </c>
    </row>
    <row r="20" spans="1:10" s="110" customFormat="1" ht="12" customHeight="1" x14ac:dyDescent="0.2">
      <c r="A20" s="118" t="s">
        <v>113</v>
      </c>
      <c r="B20" s="119" t="s">
        <v>181</v>
      </c>
      <c r="C20" s="113">
        <v>66.424829446001027</v>
      </c>
      <c r="D20" s="115">
        <v>107395</v>
      </c>
      <c r="E20" s="114">
        <v>108091</v>
      </c>
      <c r="F20" s="114">
        <v>110681</v>
      </c>
      <c r="G20" s="114">
        <v>108306</v>
      </c>
      <c r="H20" s="140">
        <v>107034</v>
      </c>
      <c r="I20" s="115">
        <v>361</v>
      </c>
      <c r="J20" s="116">
        <v>0.33727600575518057</v>
      </c>
    </row>
    <row r="21" spans="1:10" s="110" customFormat="1" ht="12" customHeight="1" x14ac:dyDescent="0.2">
      <c r="A21" s="118"/>
      <c r="B21" s="119" t="s">
        <v>182</v>
      </c>
      <c r="C21" s="113">
        <v>33.575170553998973</v>
      </c>
      <c r="D21" s="115">
        <v>54284</v>
      </c>
      <c r="E21" s="114">
        <v>54091</v>
      </c>
      <c r="F21" s="114">
        <v>54385</v>
      </c>
      <c r="G21" s="114">
        <v>53814</v>
      </c>
      <c r="H21" s="140">
        <v>52481</v>
      </c>
      <c r="I21" s="115">
        <v>1803</v>
      </c>
      <c r="J21" s="116">
        <v>3.4355290486080676</v>
      </c>
    </row>
    <row r="22" spans="1:10" s="110" customFormat="1" ht="12" customHeight="1" x14ac:dyDescent="0.2">
      <c r="A22" s="118" t="s">
        <v>113</v>
      </c>
      <c r="B22" s="119" t="s">
        <v>116</v>
      </c>
      <c r="C22" s="113">
        <v>93.120937165618287</v>
      </c>
      <c r="D22" s="115">
        <v>150557</v>
      </c>
      <c r="E22" s="114">
        <v>151400</v>
      </c>
      <c r="F22" s="114">
        <v>153663</v>
      </c>
      <c r="G22" s="114">
        <v>151167</v>
      </c>
      <c r="H22" s="140">
        <v>149641</v>
      </c>
      <c r="I22" s="115">
        <v>916</v>
      </c>
      <c r="J22" s="116">
        <v>0.61213170187314969</v>
      </c>
    </row>
    <row r="23" spans="1:10" s="110" customFormat="1" ht="12" customHeight="1" x14ac:dyDescent="0.2">
      <c r="A23" s="118"/>
      <c r="B23" s="119" t="s">
        <v>117</v>
      </c>
      <c r="C23" s="113">
        <v>6.8487558681090306</v>
      </c>
      <c r="D23" s="115">
        <v>11073</v>
      </c>
      <c r="E23" s="114">
        <v>10730</v>
      </c>
      <c r="F23" s="114">
        <v>11350</v>
      </c>
      <c r="G23" s="114">
        <v>10899</v>
      </c>
      <c r="H23" s="140">
        <v>9826</v>
      </c>
      <c r="I23" s="115">
        <v>1247</v>
      </c>
      <c r="J23" s="116">
        <v>12.690820272745777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2595763</v>
      </c>
      <c r="E25" s="236">
        <v>2601084</v>
      </c>
      <c r="F25" s="236">
        <v>2621479</v>
      </c>
      <c r="G25" s="236">
        <v>2575092</v>
      </c>
      <c r="H25" s="241">
        <v>2557830</v>
      </c>
      <c r="I25" s="235">
        <v>37933</v>
      </c>
      <c r="J25" s="116">
        <v>1.4830148993482757</v>
      </c>
    </row>
    <row r="26" spans="1:10" s="110" customFormat="1" ht="12" customHeight="1" x14ac:dyDescent="0.2">
      <c r="A26" s="118" t="s">
        <v>105</v>
      </c>
      <c r="B26" s="119" t="s">
        <v>106</v>
      </c>
      <c r="C26" s="113">
        <v>52.120243643198549</v>
      </c>
      <c r="D26" s="115">
        <v>1352918</v>
      </c>
      <c r="E26" s="114">
        <v>1355495</v>
      </c>
      <c r="F26" s="114">
        <v>1369250</v>
      </c>
      <c r="G26" s="114">
        <v>1343408</v>
      </c>
      <c r="H26" s="140">
        <v>1331957</v>
      </c>
      <c r="I26" s="115">
        <v>20961</v>
      </c>
      <c r="J26" s="116">
        <v>1.5736994512585616</v>
      </c>
    </row>
    <row r="27" spans="1:10" s="110" customFormat="1" ht="12" customHeight="1" x14ac:dyDescent="0.2">
      <c r="A27" s="118"/>
      <c r="B27" s="119" t="s">
        <v>107</v>
      </c>
      <c r="C27" s="113">
        <v>47.879756356801451</v>
      </c>
      <c r="D27" s="115">
        <v>1242845</v>
      </c>
      <c r="E27" s="114">
        <v>1245589</v>
      </c>
      <c r="F27" s="114">
        <v>1252229</v>
      </c>
      <c r="G27" s="114">
        <v>1231684</v>
      </c>
      <c r="H27" s="140">
        <v>1225873</v>
      </c>
      <c r="I27" s="115">
        <v>16972</v>
      </c>
      <c r="J27" s="116">
        <v>1.3844827318980024</v>
      </c>
    </row>
    <row r="28" spans="1:10" s="110" customFormat="1" ht="12" customHeight="1" x14ac:dyDescent="0.2">
      <c r="A28" s="118" t="s">
        <v>105</v>
      </c>
      <c r="B28" s="121" t="s">
        <v>108</v>
      </c>
      <c r="C28" s="113">
        <v>9.5068001200417758</v>
      </c>
      <c r="D28" s="115">
        <v>246774</v>
      </c>
      <c r="E28" s="114">
        <v>254612</v>
      </c>
      <c r="F28" s="114">
        <v>261616</v>
      </c>
      <c r="G28" s="114">
        <v>235599</v>
      </c>
      <c r="H28" s="140">
        <v>241547</v>
      </c>
      <c r="I28" s="115">
        <v>5227</v>
      </c>
      <c r="J28" s="116">
        <v>2.1639680890261523</v>
      </c>
    </row>
    <row r="29" spans="1:10" s="110" customFormat="1" ht="12" customHeight="1" x14ac:dyDescent="0.2">
      <c r="A29" s="118"/>
      <c r="B29" s="121" t="s">
        <v>109</v>
      </c>
      <c r="C29" s="113">
        <v>69.034075915251123</v>
      </c>
      <c r="D29" s="115">
        <v>1791961</v>
      </c>
      <c r="E29" s="114">
        <v>1794355</v>
      </c>
      <c r="F29" s="114">
        <v>1810538</v>
      </c>
      <c r="G29" s="114">
        <v>1801488</v>
      </c>
      <c r="H29" s="140">
        <v>1790947</v>
      </c>
      <c r="I29" s="115">
        <v>1014</v>
      </c>
      <c r="J29" s="116">
        <v>5.6618090875944403E-2</v>
      </c>
    </row>
    <row r="30" spans="1:10" s="110" customFormat="1" ht="12" customHeight="1" x14ac:dyDescent="0.2">
      <c r="A30" s="118"/>
      <c r="B30" s="121" t="s">
        <v>110</v>
      </c>
      <c r="C30" s="113">
        <v>20.250230856977314</v>
      </c>
      <c r="D30" s="115">
        <v>525648</v>
      </c>
      <c r="E30" s="114">
        <v>520514</v>
      </c>
      <c r="F30" s="114">
        <v>518198</v>
      </c>
      <c r="G30" s="114">
        <v>508369</v>
      </c>
      <c r="H30" s="140">
        <v>496846</v>
      </c>
      <c r="I30" s="115">
        <v>28802</v>
      </c>
      <c r="J30" s="116">
        <v>5.7969672695362346</v>
      </c>
    </row>
    <row r="31" spans="1:10" s="110" customFormat="1" ht="12" customHeight="1" x14ac:dyDescent="0.2">
      <c r="A31" s="120"/>
      <c r="B31" s="121" t="s">
        <v>111</v>
      </c>
      <c r="C31" s="113">
        <v>1.2088931077297889</v>
      </c>
      <c r="D31" s="115">
        <v>31380</v>
      </c>
      <c r="E31" s="114">
        <v>31602</v>
      </c>
      <c r="F31" s="114">
        <v>31127</v>
      </c>
      <c r="G31" s="114">
        <v>29636</v>
      </c>
      <c r="H31" s="140">
        <v>28490</v>
      </c>
      <c r="I31" s="115">
        <v>2890</v>
      </c>
      <c r="J31" s="116">
        <v>10.143910143910144</v>
      </c>
    </row>
    <row r="32" spans="1:10" s="110" customFormat="1" ht="12" customHeight="1" x14ac:dyDescent="0.2">
      <c r="A32" s="120"/>
      <c r="B32" s="121" t="s">
        <v>112</v>
      </c>
      <c r="C32" s="113">
        <v>0.34760492387016845</v>
      </c>
      <c r="D32" s="115">
        <v>9023</v>
      </c>
      <c r="E32" s="114">
        <v>8902</v>
      </c>
      <c r="F32" s="114">
        <v>9086</v>
      </c>
      <c r="G32" s="114">
        <v>7812</v>
      </c>
      <c r="H32" s="140">
        <v>7298</v>
      </c>
      <c r="I32" s="115">
        <v>1725</v>
      </c>
      <c r="J32" s="116">
        <v>23.636612770622087</v>
      </c>
    </row>
    <row r="33" spans="1:10" s="110" customFormat="1" ht="12" customHeight="1" x14ac:dyDescent="0.2">
      <c r="A33" s="118" t="s">
        <v>113</v>
      </c>
      <c r="B33" s="119" t="s">
        <v>181</v>
      </c>
      <c r="C33" s="113">
        <v>69.682979532414933</v>
      </c>
      <c r="D33" s="115">
        <v>1808805</v>
      </c>
      <c r="E33" s="114">
        <v>1813688</v>
      </c>
      <c r="F33" s="114">
        <v>1833906</v>
      </c>
      <c r="G33" s="114">
        <v>1799518</v>
      </c>
      <c r="H33" s="140">
        <v>1793983</v>
      </c>
      <c r="I33" s="115">
        <v>14822</v>
      </c>
      <c r="J33" s="116">
        <v>0.82620626839830702</v>
      </c>
    </row>
    <row r="34" spans="1:10" s="110" customFormat="1" ht="12" customHeight="1" x14ac:dyDescent="0.2">
      <c r="A34" s="118"/>
      <c r="B34" s="119" t="s">
        <v>182</v>
      </c>
      <c r="C34" s="113">
        <v>30.31702046758506</v>
      </c>
      <c r="D34" s="115">
        <v>786958</v>
      </c>
      <c r="E34" s="114">
        <v>787396</v>
      </c>
      <c r="F34" s="114">
        <v>787573</v>
      </c>
      <c r="G34" s="114">
        <v>775574</v>
      </c>
      <c r="H34" s="140">
        <v>763847</v>
      </c>
      <c r="I34" s="115">
        <v>23111</v>
      </c>
      <c r="J34" s="116">
        <v>3.025605913226078</v>
      </c>
    </row>
    <row r="35" spans="1:10" s="110" customFormat="1" ht="12" customHeight="1" x14ac:dyDescent="0.2">
      <c r="A35" s="118" t="s">
        <v>113</v>
      </c>
      <c r="B35" s="119" t="s">
        <v>116</v>
      </c>
      <c r="C35" s="113">
        <v>90.839109733823932</v>
      </c>
      <c r="D35" s="115">
        <v>2357968</v>
      </c>
      <c r="E35" s="114">
        <v>2367790</v>
      </c>
      <c r="F35" s="114">
        <v>2385681</v>
      </c>
      <c r="G35" s="114">
        <v>2343983</v>
      </c>
      <c r="H35" s="140">
        <v>2335804</v>
      </c>
      <c r="I35" s="115">
        <v>22164</v>
      </c>
      <c r="J35" s="116">
        <v>0.94888098487715578</v>
      </c>
    </row>
    <row r="36" spans="1:10" s="110" customFormat="1" ht="12" customHeight="1" x14ac:dyDescent="0.2">
      <c r="A36" s="118"/>
      <c r="B36" s="119" t="s">
        <v>117</v>
      </c>
      <c r="C36" s="113">
        <v>9.0876170128012461</v>
      </c>
      <c r="D36" s="115">
        <v>235893</v>
      </c>
      <c r="E36" s="114">
        <v>231413</v>
      </c>
      <c r="F36" s="114">
        <v>233936</v>
      </c>
      <c r="G36" s="114">
        <v>229172</v>
      </c>
      <c r="H36" s="140">
        <v>220158</v>
      </c>
      <c r="I36" s="115">
        <v>15735</v>
      </c>
      <c r="J36" s="116">
        <v>7.1471397814297006</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166559</v>
      </c>
      <c r="E64" s="236">
        <v>167007</v>
      </c>
      <c r="F64" s="236">
        <v>169431</v>
      </c>
      <c r="G64" s="236">
        <v>165909</v>
      </c>
      <c r="H64" s="140">
        <v>163691</v>
      </c>
      <c r="I64" s="115">
        <v>2868</v>
      </c>
      <c r="J64" s="116">
        <v>1.7520816660659413</v>
      </c>
    </row>
    <row r="65" spans="1:12" s="110" customFormat="1" ht="12" customHeight="1" x14ac:dyDescent="0.2">
      <c r="A65" s="118" t="s">
        <v>105</v>
      </c>
      <c r="B65" s="119" t="s">
        <v>106</v>
      </c>
      <c r="C65" s="113">
        <v>50.758590049171765</v>
      </c>
      <c r="D65" s="235">
        <v>84543</v>
      </c>
      <c r="E65" s="236">
        <v>84870</v>
      </c>
      <c r="F65" s="236">
        <v>86297</v>
      </c>
      <c r="G65" s="236">
        <v>84333</v>
      </c>
      <c r="H65" s="140">
        <v>83144</v>
      </c>
      <c r="I65" s="115">
        <v>1399</v>
      </c>
      <c r="J65" s="116">
        <v>1.6826229192725872</v>
      </c>
    </row>
    <row r="66" spans="1:12" s="110" customFormat="1" ht="12" customHeight="1" x14ac:dyDescent="0.2">
      <c r="A66" s="118"/>
      <c r="B66" s="119" t="s">
        <v>107</v>
      </c>
      <c r="C66" s="113">
        <v>49.241409950828235</v>
      </c>
      <c r="D66" s="235">
        <v>82016</v>
      </c>
      <c r="E66" s="236">
        <v>82137</v>
      </c>
      <c r="F66" s="236">
        <v>83134</v>
      </c>
      <c r="G66" s="236">
        <v>81576</v>
      </c>
      <c r="H66" s="140">
        <v>80547</v>
      </c>
      <c r="I66" s="115">
        <v>1469</v>
      </c>
      <c r="J66" s="116">
        <v>1.8237799049002446</v>
      </c>
    </row>
    <row r="67" spans="1:12" s="110" customFormat="1" ht="12" customHeight="1" x14ac:dyDescent="0.2">
      <c r="A67" s="118" t="s">
        <v>105</v>
      </c>
      <c r="B67" s="121" t="s">
        <v>108</v>
      </c>
      <c r="C67" s="113">
        <v>11.824638716610931</v>
      </c>
      <c r="D67" s="235">
        <v>19695</v>
      </c>
      <c r="E67" s="236">
        <v>20508</v>
      </c>
      <c r="F67" s="236">
        <v>21193</v>
      </c>
      <c r="G67" s="236">
        <v>19183</v>
      </c>
      <c r="H67" s="140">
        <v>19752</v>
      </c>
      <c r="I67" s="115">
        <v>-57</v>
      </c>
      <c r="J67" s="116">
        <v>-0.2885783718104496</v>
      </c>
    </row>
    <row r="68" spans="1:12" s="110" customFormat="1" ht="12" customHeight="1" x14ac:dyDescent="0.2">
      <c r="A68" s="118"/>
      <c r="B68" s="121" t="s">
        <v>109</v>
      </c>
      <c r="C68" s="113">
        <v>66.096698467209819</v>
      </c>
      <c r="D68" s="235">
        <v>110090</v>
      </c>
      <c r="E68" s="236">
        <v>110172</v>
      </c>
      <c r="F68" s="236">
        <v>111999</v>
      </c>
      <c r="G68" s="236">
        <v>111274</v>
      </c>
      <c r="H68" s="140">
        <v>109606</v>
      </c>
      <c r="I68" s="115">
        <v>484</v>
      </c>
      <c r="J68" s="116">
        <v>0.44158166523730452</v>
      </c>
    </row>
    <row r="69" spans="1:12" s="110" customFormat="1" ht="12" customHeight="1" x14ac:dyDescent="0.2">
      <c r="A69" s="118"/>
      <c r="B69" s="121" t="s">
        <v>110</v>
      </c>
      <c r="C69" s="113">
        <v>20.65934593747561</v>
      </c>
      <c r="D69" s="235">
        <v>34410</v>
      </c>
      <c r="E69" s="236">
        <v>33897</v>
      </c>
      <c r="F69" s="236">
        <v>33831</v>
      </c>
      <c r="G69" s="236">
        <v>33148</v>
      </c>
      <c r="H69" s="140">
        <v>32222</v>
      </c>
      <c r="I69" s="115">
        <v>2188</v>
      </c>
      <c r="J69" s="116">
        <v>6.7903916578735029</v>
      </c>
    </row>
    <row r="70" spans="1:12" s="110" customFormat="1" ht="12" customHeight="1" x14ac:dyDescent="0.2">
      <c r="A70" s="120"/>
      <c r="B70" s="121" t="s">
        <v>111</v>
      </c>
      <c r="C70" s="113">
        <v>1.4193168787036425</v>
      </c>
      <c r="D70" s="235">
        <v>2364</v>
      </c>
      <c r="E70" s="236">
        <v>2430</v>
      </c>
      <c r="F70" s="236">
        <v>2408</v>
      </c>
      <c r="G70" s="236">
        <v>2304</v>
      </c>
      <c r="H70" s="140">
        <v>2111</v>
      </c>
      <c r="I70" s="115">
        <v>253</v>
      </c>
      <c r="J70" s="116">
        <v>11.984841307437234</v>
      </c>
    </row>
    <row r="71" spans="1:12" s="110" customFormat="1" ht="12" customHeight="1" x14ac:dyDescent="0.2">
      <c r="A71" s="120"/>
      <c r="B71" s="121" t="s">
        <v>112</v>
      </c>
      <c r="C71" s="113">
        <v>0.38364783650238055</v>
      </c>
      <c r="D71" s="235">
        <v>639</v>
      </c>
      <c r="E71" s="236">
        <v>673</v>
      </c>
      <c r="F71" s="236">
        <v>649</v>
      </c>
      <c r="G71" s="236">
        <v>558</v>
      </c>
      <c r="H71" s="140">
        <v>476</v>
      </c>
      <c r="I71" s="115">
        <v>163</v>
      </c>
      <c r="J71" s="116">
        <v>34.243697478991599</v>
      </c>
    </row>
    <row r="72" spans="1:12" s="110" customFormat="1" ht="12" customHeight="1" x14ac:dyDescent="0.2">
      <c r="A72" s="118" t="s">
        <v>113</v>
      </c>
      <c r="B72" s="119" t="s">
        <v>181</v>
      </c>
      <c r="C72" s="113">
        <v>66.154335700862759</v>
      </c>
      <c r="D72" s="235">
        <v>110186</v>
      </c>
      <c r="E72" s="236">
        <v>110881</v>
      </c>
      <c r="F72" s="236">
        <v>113047</v>
      </c>
      <c r="G72" s="236">
        <v>110156</v>
      </c>
      <c r="H72" s="140">
        <v>109187</v>
      </c>
      <c r="I72" s="115">
        <v>999</v>
      </c>
      <c r="J72" s="116">
        <v>0.91494408675025418</v>
      </c>
    </row>
    <row r="73" spans="1:12" s="110" customFormat="1" ht="12" customHeight="1" x14ac:dyDescent="0.2">
      <c r="A73" s="118"/>
      <c r="B73" s="119" t="s">
        <v>182</v>
      </c>
      <c r="C73" s="113">
        <v>33.845664299137241</v>
      </c>
      <c r="D73" s="115">
        <v>56373</v>
      </c>
      <c r="E73" s="114">
        <v>56126</v>
      </c>
      <c r="F73" s="114">
        <v>56384</v>
      </c>
      <c r="G73" s="114">
        <v>55753</v>
      </c>
      <c r="H73" s="140">
        <v>54504</v>
      </c>
      <c r="I73" s="115">
        <v>1869</v>
      </c>
      <c r="J73" s="116">
        <v>3.4291061206516953</v>
      </c>
    </row>
    <row r="74" spans="1:12" s="110" customFormat="1" ht="12" customHeight="1" x14ac:dyDescent="0.2">
      <c r="A74" s="118" t="s">
        <v>113</v>
      </c>
      <c r="B74" s="119" t="s">
        <v>116</v>
      </c>
      <c r="C74" s="113">
        <v>93.437160405622038</v>
      </c>
      <c r="D74" s="115">
        <v>155628</v>
      </c>
      <c r="E74" s="114">
        <v>156171</v>
      </c>
      <c r="F74" s="114">
        <v>158173</v>
      </c>
      <c r="G74" s="114">
        <v>155156</v>
      </c>
      <c r="H74" s="140">
        <v>153927</v>
      </c>
      <c r="I74" s="115">
        <v>1701</v>
      </c>
      <c r="J74" s="116">
        <v>1.1050692860901596</v>
      </c>
    </row>
    <row r="75" spans="1:12" s="110" customFormat="1" ht="12" customHeight="1" x14ac:dyDescent="0.2">
      <c r="A75" s="142"/>
      <c r="B75" s="124" t="s">
        <v>117</v>
      </c>
      <c r="C75" s="125">
        <v>6.528017099045984</v>
      </c>
      <c r="D75" s="143">
        <v>10873</v>
      </c>
      <c r="E75" s="144">
        <v>10777</v>
      </c>
      <c r="F75" s="144">
        <v>11204</v>
      </c>
      <c r="G75" s="144">
        <v>10693</v>
      </c>
      <c r="H75" s="145">
        <v>9711</v>
      </c>
      <c r="I75" s="143">
        <v>1162</v>
      </c>
      <c r="J75" s="146">
        <v>11.965811965811966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161679</v>
      </c>
      <c r="G11" s="114">
        <v>162182</v>
      </c>
      <c r="H11" s="114">
        <v>165066</v>
      </c>
      <c r="I11" s="114">
        <v>162120</v>
      </c>
      <c r="J11" s="140">
        <v>159515</v>
      </c>
      <c r="K11" s="114">
        <v>2164</v>
      </c>
      <c r="L11" s="116">
        <v>1.3566122308246873</v>
      </c>
    </row>
    <row r="12" spans="1:17" s="110" customFormat="1" ht="24.95" customHeight="1" x14ac:dyDescent="0.2">
      <c r="A12" s="604" t="s">
        <v>185</v>
      </c>
      <c r="B12" s="605"/>
      <c r="C12" s="605"/>
      <c r="D12" s="606"/>
      <c r="E12" s="113">
        <v>50.689947364840208</v>
      </c>
      <c r="F12" s="115">
        <v>81955</v>
      </c>
      <c r="G12" s="114">
        <v>82186</v>
      </c>
      <c r="H12" s="114">
        <v>83952</v>
      </c>
      <c r="I12" s="114">
        <v>82425</v>
      </c>
      <c r="J12" s="140">
        <v>80969</v>
      </c>
      <c r="K12" s="114">
        <v>986</v>
      </c>
      <c r="L12" s="116">
        <v>1.2177500030876014</v>
      </c>
    </row>
    <row r="13" spans="1:17" s="110" customFormat="1" ht="15" customHeight="1" x14ac:dyDescent="0.2">
      <c r="A13" s="120"/>
      <c r="B13" s="612" t="s">
        <v>107</v>
      </c>
      <c r="C13" s="612"/>
      <c r="E13" s="113">
        <v>49.310052635159792</v>
      </c>
      <c r="F13" s="115">
        <v>79724</v>
      </c>
      <c r="G13" s="114">
        <v>79996</v>
      </c>
      <c r="H13" s="114">
        <v>81114</v>
      </c>
      <c r="I13" s="114">
        <v>79695</v>
      </c>
      <c r="J13" s="140">
        <v>78546</v>
      </c>
      <c r="K13" s="114">
        <v>1178</v>
      </c>
      <c r="L13" s="116">
        <v>1.4997581035316885</v>
      </c>
    </row>
    <row r="14" spans="1:17" s="110" customFormat="1" ht="24.95" customHeight="1" x14ac:dyDescent="0.2">
      <c r="A14" s="604" t="s">
        <v>186</v>
      </c>
      <c r="B14" s="605"/>
      <c r="C14" s="605"/>
      <c r="D14" s="606"/>
      <c r="E14" s="113">
        <v>11.962592544486297</v>
      </c>
      <c r="F14" s="115">
        <v>19341</v>
      </c>
      <c r="G14" s="114">
        <v>20125</v>
      </c>
      <c r="H14" s="114">
        <v>20966</v>
      </c>
      <c r="I14" s="114">
        <v>18988</v>
      </c>
      <c r="J14" s="140">
        <v>19463</v>
      </c>
      <c r="K14" s="114">
        <v>-122</v>
      </c>
      <c r="L14" s="116">
        <v>-0.62683039613625857</v>
      </c>
    </row>
    <row r="15" spans="1:17" s="110" customFormat="1" ht="15" customHeight="1" x14ac:dyDescent="0.2">
      <c r="A15" s="120"/>
      <c r="B15" s="119"/>
      <c r="C15" s="258" t="s">
        <v>106</v>
      </c>
      <c r="E15" s="113">
        <v>56.305258259655652</v>
      </c>
      <c r="F15" s="115">
        <v>10890</v>
      </c>
      <c r="G15" s="114">
        <v>11295</v>
      </c>
      <c r="H15" s="114">
        <v>11804</v>
      </c>
      <c r="I15" s="114">
        <v>10649</v>
      </c>
      <c r="J15" s="140">
        <v>10937</v>
      </c>
      <c r="K15" s="114">
        <v>-47</v>
      </c>
      <c r="L15" s="116">
        <v>-0.42973393069397459</v>
      </c>
    </row>
    <row r="16" spans="1:17" s="110" customFormat="1" ht="15" customHeight="1" x14ac:dyDescent="0.2">
      <c r="A16" s="120"/>
      <c r="B16" s="119"/>
      <c r="C16" s="258" t="s">
        <v>107</v>
      </c>
      <c r="E16" s="113">
        <v>43.694741740344348</v>
      </c>
      <c r="F16" s="115">
        <v>8451</v>
      </c>
      <c r="G16" s="114">
        <v>8830</v>
      </c>
      <c r="H16" s="114">
        <v>9162</v>
      </c>
      <c r="I16" s="114">
        <v>8339</v>
      </c>
      <c r="J16" s="140">
        <v>8526</v>
      </c>
      <c r="K16" s="114">
        <v>-75</v>
      </c>
      <c r="L16" s="116">
        <v>-0.8796622097114708</v>
      </c>
    </row>
    <row r="17" spans="1:12" s="110" customFormat="1" ht="15" customHeight="1" x14ac:dyDescent="0.2">
      <c r="A17" s="120"/>
      <c r="B17" s="121" t="s">
        <v>109</v>
      </c>
      <c r="C17" s="258"/>
      <c r="E17" s="113">
        <v>66.414933293748717</v>
      </c>
      <c r="F17" s="115">
        <v>107379</v>
      </c>
      <c r="G17" s="114">
        <v>107505</v>
      </c>
      <c r="H17" s="114">
        <v>109507</v>
      </c>
      <c r="I17" s="114">
        <v>109202</v>
      </c>
      <c r="J17" s="140">
        <v>107240</v>
      </c>
      <c r="K17" s="114">
        <v>139</v>
      </c>
      <c r="L17" s="116">
        <v>0.12961581499440508</v>
      </c>
    </row>
    <row r="18" spans="1:12" s="110" customFormat="1" ht="15" customHeight="1" x14ac:dyDescent="0.2">
      <c r="A18" s="120"/>
      <c r="B18" s="119"/>
      <c r="C18" s="258" t="s">
        <v>106</v>
      </c>
      <c r="E18" s="113">
        <v>50.399985099507354</v>
      </c>
      <c r="F18" s="115">
        <v>54119</v>
      </c>
      <c r="G18" s="114">
        <v>54110</v>
      </c>
      <c r="H18" s="114">
        <v>55303</v>
      </c>
      <c r="I18" s="114">
        <v>55229</v>
      </c>
      <c r="J18" s="140">
        <v>54035</v>
      </c>
      <c r="K18" s="114">
        <v>84</v>
      </c>
      <c r="L18" s="116">
        <v>0.15545479781623023</v>
      </c>
    </row>
    <row r="19" spans="1:12" s="110" customFormat="1" ht="15" customHeight="1" x14ac:dyDescent="0.2">
      <c r="A19" s="120"/>
      <c r="B19" s="119"/>
      <c r="C19" s="258" t="s">
        <v>107</v>
      </c>
      <c r="E19" s="113">
        <v>49.600014900492646</v>
      </c>
      <c r="F19" s="115">
        <v>53260</v>
      </c>
      <c r="G19" s="114">
        <v>53395</v>
      </c>
      <c r="H19" s="114">
        <v>54204</v>
      </c>
      <c r="I19" s="114">
        <v>53973</v>
      </c>
      <c r="J19" s="140">
        <v>53205</v>
      </c>
      <c r="K19" s="114">
        <v>55</v>
      </c>
      <c r="L19" s="116">
        <v>0.10337374306926041</v>
      </c>
    </row>
    <row r="20" spans="1:12" s="110" customFormat="1" ht="15" customHeight="1" x14ac:dyDescent="0.2">
      <c r="A20" s="120"/>
      <c r="B20" s="121" t="s">
        <v>110</v>
      </c>
      <c r="C20" s="258"/>
      <c r="E20" s="113">
        <v>20.230827751284952</v>
      </c>
      <c r="F20" s="115">
        <v>32709</v>
      </c>
      <c r="G20" s="114">
        <v>32227</v>
      </c>
      <c r="H20" s="114">
        <v>32258</v>
      </c>
      <c r="I20" s="114">
        <v>31689</v>
      </c>
      <c r="J20" s="140">
        <v>30741</v>
      </c>
      <c r="K20" s="114">
        <v>1968</v>
      </c>
      <c r="L20" s="116">
        <v>6.4018737191373081</v>
      </c>
    </row>
    <row r="21" spans="1:12" s="110" customFormat="1" ht="15" customHeight="1" x14ac:dyDescent="0.2">
      <c r="A21" s="120"/>
      <c r="B21" s="119"/>
      <c r="C21" s="258" t="s">
        <v>106</v>
      </c>
      <c r="E21" s="113">
        <v>47.50374514659574</v>
      </c>
      <c r="F21" s="115">
        <v>15538</v>
      </c>
      <c r="G21" s="114">
        <v>15344</v>
      </c>
      <c r="H21" s="114">
        <v>15393</v>
      </c>
      <c r="I21" s="114">
        <v>15152</v>
      </c>
      <c r="J21" s="140">
        <v>14690</v>
      </c>
      <c r="K21" s="114">
        <v>848</v>
      </c>
      <c r="L21" s="116">
        <v>5.7726344452008167</v>
      </c>
    </row>
    <row r="22" spans="1:12" s="110" customFormat="1" ht="15" customHeight="1" x14ac:dyDescent="0.2">
      <c r="A22" s="120"/>
      <c r="B22" s="119"/>
      <c r="C22" s="258" t="s">
        <v>107</v>
      </c>
      <c r="E22" s="113">
        <v>52.49625485340426</v>
      </c>
      <c r="F22" s="115">
        <v>17171</v>
      </c>
      <c r="G22" s="114">
        <v>16883</v>
      </c>
      <c r="H22" s="114">
        <v>16865</v>
      </c>
      <c r="I22" s="114">
        <v>16537</v>
      </c>
      <c r="J22" s="140">
        <v>16051</v>
      </c>
      <c r="K22" s="114">
        <v>1120</v>
      </c>
      <c r="L22" s="116">
        <v>6.9777583951155693</v>
      </c>
    </row>
    <row r="23" spans="1:12" s="110" customFormat="1" ht="15" customHeight="1" x14ac:dyDescent="0.2">
      <c r="A23" s="120"/>
      <c r="B23" s="121" t="s">
        <v>111</v>
      </c>
      <c r="C23" s="258"/>
      <c r="E23" s="113">
        <v>1.3916464104800252</v>
      </c>
      <c r="F23" s="115">
        <v>2250</v>
      </c>
      <c r="G23" s="114">
        <v>2325</v>
      </c>
      <c r="H23" s="114">
        <v>2335</v>
      </c>
      <c r="I23" s="114">
        <v>2241</v>
      </c>
      <c r="J23" s="140">
        <v>2071</v>
      </c>
      <c r="K23" s="114">
        <v>179</v>
      </c>
      <c r="L23" s="116">
        <v>8.6431675519072915</v>
      </c>
    </row>
    <row r="24" spans="1:12" s="110" customFormat="1" ht="15" customHeight="1" x14ac:dyDescent="0.2">
      <c r="A24" s="120"/>
      <c r="B24" s="119"/>
      <c r="C24" s="258" t="s">
        <v>106</v>
      </c>
      <c r="E24" s="113">
        <v>62.577777777777776</v>
      </c>
      <c r="F24" s="115">
        <v>1408</v>
      </c>
      <c r="G24" s="114">
        <v>1437</v>
      </c>
      <c r="H24" s="114">
        <v>1452</v>
      </c>
      <c r="I24" s="114">
        <v>1395</v>
      </c>
      <c r="J24" s="140">
        <v>1307</v>
      </c>
      <c r="K24" s="114">
        <v>101</v>
      </c>
      <c r="L24" s="116">
        <v>7.7276205049732214</v>
      </c>
    </row>
    <row r="25" spans="1:12" s="110" customFormat="1" ht="15" customHeight="1" x14ac:dyDescent="0.2">
      <c r="A25" s="120"/>
      <c r="B25" s="119"/>
      <c r="C25" s="258" t="s">
        <v>107</v>
      </c>
      <c r="E25" s="113">
        <v>37.422222222222224</v>
      </c>
      <c r="F25" s="115">
        <v>842</v>
      </c>
      <c r="G25" s="114">
        <v>888</v>
      </c>
      <c r="H25" s="114">
        <v>883</v>
      </c>
      <c r="I25" s="114">
        <v>846</v>
      </c>
      <c r="J25" s="140">
        <v>764</v>
      </c>
      <c r="K25" s="114">
        <v>78</v>
      </c>
      <c r="L25" s="116">
        <v>10.209424083769633</v>
      </c>
    </row>
    <row r="26" spans="1:12" s="110" customFormat="1" ht="15" customHeight="1" x14ac:dyDescent="0.2">
      <c r="A26" s="120"/>
      <c r="C26" s="121" t="s">
        <v>187</v>
      </c>
      <c r="D26" s="110" t="s">
        <v>188</v>
      </c>
      <c r="E26" s="113">
        <v>0.35626148108288647</v>
      </c>
      <c r="F26" s="115">
        <v>576</v>
      </c>
      <c r="G26" s="114">
        <v>613</v>
      </c>
      <c r="H26" s="114">
        <v>604</v>
      </c>
      <c r="I26" s="114">
        <v>528</v>
      </c>
      <c r="J26" s="140">
        <v>466</v>
      </c>
      <c r="K26" s="114">
        <v>110</v>
      </c>
      <c r="L26" s="116">
        <v>23.605150214592275</v>
      </c>
    </row>
    <row r="27" spans="1:12" s="110" customFormat="1" ht="15" customHeight="1" x14ac:dyDescent="0.2">
      <c r="A27" s="120"/>
      <c r="B27" s="119"/>
      <c r="D27" s="259" t="s">
        <v>106</v>
      </c>
      <c r="E27" s="113">
        <v>50.520833333333336</v>
      </c>
      <c r="F27" s="115">
        <v>291</v>
      </c>
      <c r="G27" s="114">
        <v>303</v>
      </c>
      <c r="H27" s="114">
        <v>293</v>
      </c>
      <c r="I27" s="114">
        <v>250</v>
      </c>
      <c r="J27" s="140">
        <v>224</v>
      </c>
      <c r="K27" s="114">
        <v>67</v>
      </c>
      <c r="L27" s="116">
        <v>29.910714285714285</v>
      </c>
    </row>
    <row r="28" spans="1:12" s="110" customFormat="1" ht="15" customHeight="1" x14ac:dyDescent="0.2">
      <c r="A28" s="120"/>
      <c r="B28" s="119"/>
      <c r="D28" s="259" t="s">
        <v>107</v>
      </c>
      <c r="E28" s="113">
        <v>49.479166666666664</v>
      </c>
      <c r="F28" s="115">
        <v>285</v>
      </c>
      <c r="G28" s="114">
        <v>310</v>
      </c>
      <c r="H28" s="114">
        <v>311</v>
      </c>
      <c r="I28" s="114">
        <v>278</v>
      </c>
      <c r="J28" s="140">
        <v>242</v>
      </c>
      <c r="K28" s="114">
        <v>43</v>
      </c>
      <c r="L28" s="116">
        <v>17.768595041322314</v>
      </c>
    </row>
    <row r="29" spans="1:12" s="110" customFormat="1" ht="24.95" customHeight="1" x14ac:dyDescent="0.2">
      <c r="A29" s="604" t="s">
        <v>189</v>
      </c>
      <c r="B29" s="605"/>
      <c r="C29" s="605"/>
      <c r="D29" s="606"/>
      <c r="E29" s="113">
        <v>93.120937165618287</v>
      </c>
      <c r="F29" s="115">
        <v>150557</v>
      </c>
      <c r="G29" s="114">
        <v>151400</v>
      </c>
      <c r="H29" s="114">
        <v>153663</v>
      </c>
      <c r="I29" s="114">
        <v>151167</v>
      </c>
      <c r="J29" s="140">
        <v>149641</v>
      </c>
      <c r="K29" s="114">
        <v>916</v>
      </c>
      <c r="L29" s="116">
        <v>0.61213170187314969</v>
      </c>
    </row>
    <row r="30" spans="1:12" s="110" customFormat="1" ht="15" customHeight="1" x14ac:dyDescent="0.2">
      <c r="A30" s="120"/>
      <c r="B30" s="119"/>
      <c r="C30" s="258" t="s">
        <v>106</v>
      </c>
      <c r="E30" s="113">
        <v>49.705427180403433</v>
      </c>
      <c r="F30" s="115">
        <v>74835</v>
      </c>
      <c r="G30" s="114">
        <v>75287</v>
      </c>
      <c r="H30" s="114">
        <v>76721</v>
      </c>
      <c r="I30" s="114">
        <v>75499</v>
      </c>
      <c r="J30" s="140">
        <v>74755</v>
      </c>
      <c r="K30" s="114">
        <v>80</v>
      </c>
      <c r="L30" s="116">
        <v>0.10701625309343857</v>
      </c>
    </row>
    <row r="31" spans="1:12" s="110" customFormat="1" ht="15" customHeight="1" x14ac:dyDescent="0.2">
      <c r="A31" s="120"/>
      <c r="B31" s="119"/>
      <c r="C31" s="258" t="s">
        <v>107</v>
      </c>
      <c r="E31" s="113">
        <v>50.294572819596567</v>
      </c>
      <c r="F31" s="115">
        <v>75722</v>
      </c>
      <c r="G31" s="114">
        <v>76113</v>
      </c>
      <c r="H31" s="114">
        <v>76942</v>
      </c>
      <c r="I31" s="114">
        <v>75668</v>
      </c>
      <c r="J31" s="140">
        <v>74886</v>
      </c>
      <c r="K31" s="114">
        <v>836</v>
      </c>
      <c r="L31" s="116">
        <v>1.1163635392463211</v>
      </c>
    </row>
    <row r="32" spans="1:12" s="110" customFormat="1" ht="15" customHeight="1" x14ac:dyDescent="0.2">
      <c r="A32" s="120"/>
      <c r="B32" s="119" t="s">
        <v>117</v>
      </c>
      <c r="C32" s="258"/>
      <c r="E32" s="113">
        <v>6.8487558681090306</v>
      </c>
      <c r="F32" s="115">
        <v>11073</v>
      </c>
      <c r="G32" s="114">
        <v>10730</v>
      </c>
      <c r="H32" s="114">
        <v>11350</v>
      </c>
      <c r="I32" s="114">
        <v>10899</v>
      </c>
      <c r="J32" s="140">
        <v>9826</v>
      </c>
      <c r="K32" s="114">
        <v>1247</v>
      </c>
      <c r="L32" s="116">
        <v>12.690820272745777</v>
      </c>
    </row>
    <row r="33" spans="1:12" s="110" customFormat="1" ht="15" customHeight="1" x14ac:dyDescent="0.2">
      <c r="A33" s="120"/>
      <c r="B33" s="119"/>
      <c r="C33" s="258" t="s">
        <v>106</v>
      </c>
      <c r="E33" s="113">
        <v>63.939311839609864</v>
      </c>
      <c r="F33" s="115">
        <v>7080</v>
      </c>
      <c r="G33" s="114">
        <v>6859</v>
      </c>
      <c r="H33" s="114">
        <v>7189</v>
      </c>
      <c r="I33" s="114">
        <v>6886</v>
      </c>
      <c r="J33" s="140">
        <v>6182</v>
      </c>
      <c r="K33" s="114">
        <v>898</v>
      </c>
      <c r="L33" s="116">
        <v>14.526043351666127</v>
      </c>
    </row>
    <row r="34" spans="1:12" s="110" customFormat="1" ht="15" customHeight="1" x14ac:dyDescent="0.2">
      <c r="A34" s="120"/>
      <c r="B34" s="119"/>
      <c r="C34" s="258" t="s">
        <v>107</v>
      </c>
      <c r="E34" s="113">
        <v>36.060688160390136</v>
      </c>
      <c r="F34" s="115">
        <v>3993</v>
      </c>
      <c r="G34" s="114">
        <v>3871</v>
      </c>
      <c r="H34" s="114">
        <v>4161</v>
      </c>
      <c r="I34" s="114">
        <v>4013</v>
      </c>
      <c r="J34" s="140">
        <v>3644</v>
      </c>
      <c r="K34" s="114">
        <v>349</v>
      </c>
      <c r="L34" s="116">
        <v>9.5773874862788144</v>
      </c>
    </row>
    <row r="35" spans="1:12" s="110" customFormat="1" ht="24.95" customHeight="1" x14ac:dyDescent="0.2">
      <c r="A35" s="604" t="s">
        <v>190</v>
      </c>
      <c r="B35" s="605"/>
      <c r="C35" s="605"/>
      <c r="D35" s="606"/>
      <c r="E35" s="113">
        <v>66.424829446001027</v>
      </c>
      <c r="F35" s="115">
        <v>107395</v>
      </c>
      <c r="G35" s="114">
        <v>108091</v>
      </c>
      <c r="H35" s="114">
        <v>110681</v>
      </c>
      <c r="I35" s="114">
        <v>108306</v>
      </c>
      <c r="J35" s="140">
        <v>107034</v>
      </c>
      <c r="K35" s="114">
        <v>361</v>
      </c>
      <c r="L35" s="116">
        <v>0.33727600575518057</v>
      </c>
    </row>
    <row r="36" spans="1:12" s="110" customFormat="1" ht="15" customHeight="1" x14ac:dyDescent="0.2">
      <c r="A36" s="120"/>
      <c r="B36" s="119"/>
      <c r="C36" s="258" t="s">
        <v>106</v>
      </c>
      <c r="E36" s="113">
        <v>66.559895712090878</v>
      </c>
      <c r="F36" s="115">
        <v>71482</v>
      </c>
      <c r="G36" s="114">
        <v>71760</v>
      </c>
      <c r="H36" s="114">
        <v>73398</v>
      </c>
      <c r="I36" s="114">
        <v>71999</v>
      </c>
      <c r="J36" s="140">
        <v>71042</v>
      </c>
      <c r="K36" s="114">
        <v>440</v>
      </c>
      <c r="L36" s="116">
        <v>0.61935193265955346</v>
      </c>
    </row>
    <row r="37" spans="1:12" s="110" customFormat="1" ht="15" customHeight="1" x14ac:dyDescent="0.2">
      <c r="A37" s="120"/>
      <c r="B37" s="119"/>
      <c r="C37" s="258" t="s">
        <v>107</v>
      </c>
      <c r="E37" s="113">
        <v>33.440104287909122</v>
      </c>
      <c r="F37" s="115">
        <v>35913</v>
      </c>
      <c r="G37" s="114">
        <v>36331</v>
      </c>
      <c r="H37" s="114">
        <v>37283</v>
      </c>
      <c r="I37" s="114">
        <v>36307</v>
      </c>
      <c r="J37" s="140">
        <v>35992</v>
      </c>
      <c r="K37" s="114">
        <v>-79</v>
      </c>
      <c r="L37" s="116">
        <v>-0.21949322071571462</v>
      </c>
    </row>
    <row r="38" spans="1:12" s="110" customFormat="1" ht="15" customHeight="1" x14ac:dyDescent="0.2">
      <c r="A38" s="120"/>
      <c r="B38" s="119" t="s">
        <v>182</v>
      </c>
      <c r="C38" s="258"/>
      <c r="E38" s="113">
        <v>33.575170553998973</v>
      </c>
      <c r="F38" s="115">
        <v>54284</v>
      </c>
      <c r="G38" s="114">
        <v>54091</v>
      </c>
      <c r="H38" s="114">
        <v>54385</v>
      </c>
      <c r="I38" s="114">
        <v>53814</v>
      </c>
      <c r="J38" s="140">
        <v>52481</v>
      </c>
      <c r="K38" s="114">
        <v>1803</v>
      </c>
      <c r="L38" s="116">
        <v>3.4355290486080676</v>
      </c>
    </row>
    <row r="39" spans="1:12" s="110" customFormat="1" ht="15" customHeight="1" x14ac:dyDescent="0.2">
      <c r="A39" s="120"/>
      <c r="B39" s="119"/>
      <c r="C39" s="258" t="s">
        <v>106</v>
      </c>
      <c r="E39" s="113">
        <v>19.292977672979148</v>
      </c>
      <c r="F39" s="115">
        <v>10473</v>
      </c>
      <c r="G39" s="114">
        <v>10426</v>
      </c>
      <c r="H39" s="114">
        <v>10554</v>
      </c>
      <c r="I39" s="114">
        <v>10426</v>
      </c>
      <c r="J39" s="140">
        <v>9927</v>
      </c>
      <c r="K39" s="114">
        <v>546</v>
      </c>
      <c r="L39" s="116">
        <v>5.5001511030522821</v>
      </c>
    </row>
    <row r="40" spans="1:12" s="110" customFormat="1" ht="15" customHeight="1" x14ac:dyDescent="0.2">
      <c r="A40" s="120"/>
      <c r="B40" s="119"/>
      <c r="C40" s="258" t="s">
        <v>107</v>
      </c>
      <c r="E40" s="113">
        <v>80.707022327020852</v>
      </c>
      <c r="F40" s="115">
        <v>43811</v>
      </c>
      <c r="G40" s="114">
        <v>43665</v>
      </c>
      <c r="H40" s="114">
        <v>43831</v>
      </c>
      <c r="I40" s="114">
        <v>43388</v>
      </c>
      <c r="J40" s="140">
        <v>42554</v>
      </c>
      <c r="K40" s="114">
        <v>1257</v>
      </c>
      <c r="L40" s="116">
        <v>2.9538938760163558</v>
      </c>
    </row>
    <row r="41" spans="1:12" s="110" customFormat="1" ht="24.75" customHeight="1" x14ac:dyDescent="0.2">
      <c r="A41" s="604" t="s">
        <v>518</v>
      </c>
      <c r="B41" s="605"/>
      <c r="C41" s="605"/>
      <c r="D41" s="606"/>
      <c r="E41" s="113">
        <v>5.5226714663005092</v>
      </c>
      <c r="F41" s="115">
        <v>8929</v>
      </c>
      <c r="G41" s="114">
        <v>9788</v>
      </c>
      <c r="H41" s="114">
        <v>10022</v>
      </c>
      <c r="I41" s="114">
        <v>8062</v>
      </c>
      <c r="J41" s="140">
        <v>9066</v>
      </c>
      <c r="K41" s="114">
        <v>-137</v>
      </c>
      <c r="L41" s="116">
        <v>-1.5111405250386059</v>
      </c>
    </row>
    <row r="42" spans="1:12" s="110" customFormat="1" ht="15" customHeight="1" x14ac:dyDescent="0.2">
      <c r="A42" s="120"/>
      <c r="B42" s="119"/>
      <c r="C42" s="258" t="s">
        <v>106</v>
      </c>
      <c r="E42" s="113">
        <v>58.976369134281555</v>
      </c>
      <c r="F42" s="115">
        <v>5266</v>
      </c>
      <c r="G42" s="114">
        <v>5907</v>
      </c>
      <c r="H42" s="114">
        <v>6009</v>
      </c>
      <c r="I42" s="114">
        <v>4766</v>
      </c>
      <c r="J42" s="140">
        <v>5298</v>
      </c>
      <c r="K42" s="114">
        <v>-32</v>
      </c>
      <c r="L42" s="116">
        <v>-0.604001510003775</v>
      </c>
    </row>
    <row r="43" spans="1:12" s="110" customFormat="1" ht="15" customHeight="1" x14ac:dyDescent="0.2">
      <c r="A43" s="123"/>
      <c r="B43" s="124"/>
      <c r="C43" s="260" t="s">
        <v>107</v>
      </c>
      <c r="D43" s="261"/>
      <c r="E43" s="125">
        <v>41.023630865718445</v>
      </c>
      <c r="F43" s="143">
        <v>3663</v>
      </c>
      <c r="G43" s="144">
        <v>3881</v>
      </c>
      <c r="H43" s="144">
        <v>4013</v>
      </c>
      <c r="I43" s="144">
        <v>3296</v>
      </c>
      <c r="J43" s="145">
        <v>3768</v>
      </c>
      <c r="K43" s="144">
        <v>-105</v>
      </c>
      <c r="L43" s="146">
        <v>-2.7866242038216562</v>
      </c>
    </row>
    <row r="44" spans="1:12" s="110" customFormat="1" ht="45.75" customHeight="1" x14ac:dyDescent="0.2">
      <c r="A44" s="604" t="s">
        <v>191</v>
      </c>
      <c r="B44" s="605"/>
      <c r="C44" s="605"/>
      <c r="D44" s="606"/>
      <c r="E44" s="113">
        <v>2.3231217412279888</v>
      </c>
      <c r="F44" s="115">
        <v>3756</v>
      </c>
      <c r="G44" s="114">
        <v>3778</v>
      </c>
      <c r="H44" s="114">
        <v>3813</v>
      </c>
      <c r="I44" s="114">
        <v>3588</v>
      </c>
      <c r="J44" s="140">
        <v>3738</v>
      </c>
      <c r="K44" s="114">
        <v>18</v>
      </c>
      <c r="L44" s="116">
        <v>0.48154093097913325</v>
      </c>
    </row>
    <row r="45" spans="1:12" s="110" customFormat="1" ht="15" customHeight="1" x14ac:dyDescent="0.2">
      <c r="A45" s="120"/>
      <c r="B45" s="119"/>
      <c r="C45" s="258" t="s">
        <v>106</v>
      </c>
      <c r="E45" s="113">
        <v>61.368477103301387</v>
      </c>
      <c r="F45" s="115">
        <v>2305</v>
      </c>
      <c r="G45" s="114">
        <v>2306</v>
      </c>
      <c r="H45" s="114">
        <v>2325</v>
      </c>
      <c r="I45" s="114">
        <v>2201</v>
      </c>
      <c r="J45" s="140">
        <v>2286</v>
      </c>
      <c r="K45" s="114">
        <v>19</v>
      </c>
      <c r="L45" s="116">
        <v>0.8311461067366579</v>
      </c>
    </row>
    <row r="46" spans="1:12" s="110" customFormat="1" ht="15" customHeight="1" x14ac:dyDescent="0.2">
      <c r="A46" s="123"/>
      <c r="B46" s="124"/>
      <c r="C46" s="260" t="s">
        <v>107</v>
      </c>
      <c r="D46" s="261"/>
      <c r="E46" s="125">
        <v>38.631522896698613</v>
      </c>
      <c r="F46" s="143">
        <v>1451</v>
      </c>
      <c r="G46" s="144">
        <v>1472</v>
      </c>
      <c r="H46" s="144">
        <v>1488</v>
      </c>
      <c r="I46" s="144">
        <v>1387</v>
      </c>
      <c r="J46" s="145">
        <v>1452</v>
      </c>
      <c r="K46" s="144">
        <v>-1</v>
      </c>
      <c r="L46" s="146">
        <v>-6.8870523415977963E-2</v>
      </c>
    </row>
    <row r="47" spans="1:12" s="110" customFormat="1" ht="39" customHeight="1" x14ac:dyDescent="0.2">
      <c r="A47" s="604" t="s">
        <v>519</v>
      </c>
      <c r="B47" s="607"/>
      <c r="C47" s="607"/>
      <c r="D47" s="608"/>
      <c r="E47" s="113">
        <v>0.43914175619591905</v>
      </c>
      <c r="F47" s="115">
        <v>710</v>
      </c>
      <c r="G47" s="114">
        <v>723</v>
      </c>
      <c r="H47" s="114">
        <v>687</v>
      </c>
      <c r="I47" s="114">
        <v>630</v>
      </c>
      <c r="J47" s="140">
        <v>691</v>
      </c>
      <c r="K47" s="114">
        <v>19</v>
      </c>
      <c r="L47" s="116">
        <v>2.7496382054992763</v>
      </c>
    </row>
    <row r="48" spans="1:12" s="110" customFormat="1" ht="15" customHeight="1" x14ac:dyDescent="0.2">
      <c r="A48" s="120"/>
      <c r="B48" s="119"/>
      <c r="C48" s="258" t="s">
        <v>106</v>
      </c>
      <c r="E48" s="113">
        <v>32.816901408450704</v>
      </c>
      <c r="F48" s="115">
        <v>233</v>
      </c>
      <c r="G48" s="114">
        <v>241</v>
      </c>
      <c r="H48" s="114">
        <v>228</v>
      </c>
      <c r="I48" s="114">
        <v>222</v>
      </c>
      <c r="J48" s="140">
        <v>241</v>
      </c>
      <c r="K48" s="114">
        <v>-8</v>
      </c>
      <c r="L48" s="116">
        <v>-3.3195020746887969</v>
      </c>
    </row>
    <row r="49" spans="1:12" s="110" customFormat="1" ht="15" customHeight="1" x14ac:dyDescent="0.2">
      <c r="A49" s="123"/>
      <c r="B49" s="124"/>
      <c r="C49" s="260" t="s">
        <v>107</v>
      </c>
      <c r="D49" s="261"/>
      <c r="E49" s="125">
        <v>67.183098591549296</v>
      </c>
      <c r="F49" s="143">
        <v>477</v>
      </c>
      <c r="G49" s="144">
        <v>482</v>
      </c>
      <c r="H49" s="144">
        <v>459</v>
      </c>
      <c r="I49" s="144">
        <v>408</v>
      </c>
      <c r="J49" s="145">
        <v>450</v>
      </c>
      <c r="K49" s="144">
        <v>27</v>
      </c>
      <c r="L49" s="146">
        <v>6</v>
      </c>
    </row>
    <row r="50" spans="1:12" s="110" customFormat="1" ht="24.95" customHeight="1" x14ac:dyDescent="0.2">
      <c r="A50" s="609" t="s">
        <v>192</v>
      </c>
      <c r="B50" s="610"/>
      <c r="C50" s="610"/>
      <c r="D50" s="611"/>
      <c r="E50" s="262">
        <v>13.226825994717929</v>
      </c>
      <c r="F50" s="263">
        <v>21385</v>
      </c>
      <c r="G50" s="264">
        <v>22211</v>
      </c>
      <c r="H50" s="264">
        <v>22738</v>
      </c>
      <c r="I50" s="264">
        <v>21013</v>
      </c>
      <c r="J50" s="265">
        <v>20937</v>
      </c>
      <c r="K50" s="263">
        <v>448</v>
      </c>
      <c r="L50" s="266">
        <v>2.1397525911066535</v>
      </c>
    </row>
    <row r="51" spans="1:12" s="110" customFormat="1" ht="15" customHeight="1" x14ac:dyDescent="0.2">
      <c r="A51" s="120"/>
      <c r="B51" s="119"/>
      <c r="C51" s="258" t="s">
        <v>106</v>
      </c>
      <c r="E51" s="113">
        <v>56.254383913958385</v>
      </c>
      <c r="F51" s="115">
        <v>12030</v>
      </c>
      <c r="G51" s="114">
        <v>12419</v>
      </c>
      <c r="H51" s="114">
        <v>12778</v>
      </c>
      <c r="I51" s="114">
        <v>11729</v>
      </c>
      <c r="J51" s="140">
        <v>11637</v>
      </c>
      <c r="K51" s="114">
        <v>393</v>
      </c>
      <c r="L51" s="116">
        <v>3.3771590616138178</v>
      </c>
    </row>
    <row r="52" spans="1:12" s="110" customFormat="1" ht="15" customHeight="1" x14ac:dyDescent="0.2">
      <c r="A52" s="120"/>
      <c r="B52" s="119"/>
      <c r="C52" s="258" t="s">
        <v>107</v>
      </c>
      <c r="E52" s="113">
        <v>43.745616086041615</v>
      </c>
      <c r="F52" s="115">
        <v>9355</v>
      </c>
      <c r="G52" s="114">
        <v>9792</v>
      </c>
      <c r="H52" s="114">
        <v>9960</v>
      </c>
      <c r="I52" s="114">
        <v>9284</v>
      </c>
      <c r="J52" s="140">
        <v>9300</v>
      </c>
      <c r="K52" s="114">
        <v>55</v>
      </c>
      <c r="L52" s="116">
        <v>0.59139784946236562</v>
      </c>
    </row>
    <row r="53" spans="1:12" s="110" customFormat="1" ht="15" customHeight="1" x14ac:dyDescent="0.2">
      <c r="A53" s="120"/>
      <c r="B53" s="119"/>
      <c r="C53" s="258" t="s">
        <v>187</v>
      </c>
      <c r="D53" s="110" t="s">
        <v>193</v>
      </c>
      <c r="E53" s="113">
        <v>28.145896656534955</v>
      </c>
      <c r="F53" s="115">
        <v>6019</v>
      </c>
      <c r="G53" s="114">
        <v>6933</v>
      </c>
      <c r="H53" s="114">
        <v>7151</v>
      </c>
      <c r="I53" s="114">
        <v>5503</v>
      </c>
      <c r="J53" s="140">
        <v>6105</v>
      </c>
      <c r="K53" s="114">
        <v>-86</v>
      </c>
      <c r="L53" s="116">
        <v>-1.4086814086814088</v>
      </c>
    </row>
    <row r="54" spans="1:12" s="110" customFormat="1" ht="15" customHeight="1" x14ac:dyDescent="0.2">
      <c r="A54" s="120"/>
      <c r="B54" s="119"/>
      <c r="D54" s="267" t="s">
        <v>194</v>
      </c>
      <c r="E54" s="113">
        <v>61.488619371988705</v>
      </c>
      <c r="F54" s="115">
        <v>3701</v>
      </c>
      <c r="G54" s="114">
        <v>4212</v>
      </c>
      <c r="H54" s="114">
        <v>4357</v>
      </c>
      <c r="I54" s="114">
        <v>3363</v>
      </c>
      <c r="J54" s="140">
        <v>3709</v>
      </c>
      <c r="K54" s="114">
        <v>-8</v>
      </c>
      <c r="L54" s="116">
        <v>-0.21569156106767323</v>
      </c>
    </row>
    <row r="55" spans="1:12" s="110" customFormat="1" ht="15" customHeight="1" x14ac:dyDescent="0.2">
      <c r="A55" s="120"/>
      <c r="B55" s="119"/>
      <c r="D55" s="267" t="s">
        <v>195</v>
      </c>
      <c r="E55" s="113">
        <v>38.511380628011295</v>
      </c>
      <c r="F55" s="115">
        <v>2318</v>
      </c>
      <c r="G55" s="114">
        <v>2721</v>
      </c>
      <c r="H55" s="114">
        <v>2794</v>
      </c>
      <c r="I55" s="114">
        <v>2140</v>
      </c>
      <c r="J55" s="140">
        <v>2396</v>
      </c>
      <c r="K55" s="114">
        <v>-78</v>
      </c>
      <c r="L55" s="116">
        <v>-3.2554257095158596</v>
      </c>
    </row>
    <row r="56" spans="1:12" s="110" customFormat="1" ht="15" customHeight="1" x14ac:dyDescent="0.2">
      <c r="A56" s="120"/>
      <c r="B56" s="119" t="s">
        <v>196</v>
      </c>
      <c r="C56" s="258"/>
      <c r="E56" s="113">
        <v>66.629556095720531</v>
      </c>
      <c r="F56" s="115">
        <v>107726</v>
      </c>
      <c r="G56" s="114">
        <v>107319</v>
      </c>
      <c r="H56" s="114">
        <v>108706</v>
      </c>
      <c r="I56" s="114">
        <v>108055</v>
      </c>
      <c r="J56" s="140">
        <v>106437</v>
      </c>
      <c r="K56" s="114">
        <v>1289</v>
      </c>
      <c r="L56" s="116">
        <v>1.2110450313330892</v>
      </c>
    </row>
    <row r="57" spans="1:12" s="110" customFormat="1" ht="15" customHeight="1" x14ac:dyDescent="0.2">
      <c r="A57" s="120"/>
      <c r="B57" s="119"/>
      <c r="C57" s="258" t="s">
        <v>106</v>
      </c>
      <c r="E57" s="113">
        <v>48.985388856914767</v>
      </c>
      <c r="F57" s="115">
        <v>52770</v>
      </c>
      <c r="G57" s="114">
        <v>52604</v>
      </c>
      <c r="H57" s="114">
        <v>53464</v>
      </c>
      <c r="I57" s="114">
        <v>53291</v>
      </c>
      <c r="J57" s="140">
        <v>52439</v>
      </c>
      <c r="K57" s="114">
        <v>331</v>
      </c>
      <c r="L57" s="116">
        <v>0.63120959591143999</v>
      </c>
    </row>
    <row r="58" spans="1:12" s="110" customFormat="1" ht="15" customHeight="1" x14ac:dyDescent="0.2">
      <c r="A58" s="120"/>
      <c r="B58" s="119"/>
      <c r="C58" s="258" t="s">
        <v>107</v>
      </c>
      <c r="E58" s="113">
        <v>51.014611143085233</v>
      </c>
      <c r="F58" s="115">
        <v>54956</v>
      </c>
      <c r="G58" s="114">
        <v>54715</v>
      </c>
      <c r="H58" s="114">
        <v>55242</v>
      </c>
      <c r="I58" s="114">
        <v>54764</v>
      </c>
      <c r="J58" s="140">
        <v>53998</v>
      </c>
      <c r="K58" s="114">
        <v>958</v>
      </c>
      <c r="L58" s="116">
        <v>1.7741397829549244</v>
      </c>
    </row>
    <row r="59" spans="1:12" s="110" customFormat="1" ht="15" customHeight="1" x14ac:dyDescent="0.2">
      <c r="A59" s="120"/>
      <c r="B59" s="119"/>
      <c r="C59" s="258" t="s">
        <v>105</v>
      </c>
      <c r="D59" s="110" t="s">
        <v>197</v>
      </c>
      <c r="E59" s="113">
        <v>93.289456584297199</v>
      </c>
      <c r="F59" s="115">
        <v>100497</v>
      </c>
      <c r="G59" s="114">
        <v>100091</v>
      </c>
      <c r="H59" s="114">
        <v>101454</v>
      </c>
      <c r="I59" s="114">
        <v>100919</v>
      </c>
      <c r="J59" s="140">
        <v>99479</v>
      </c>
      <c r="K59" s="114">
        <v>1018</v>
      </c>
      <c r="L59" s="116">
        <v>1.0233315574141275</v>
      </c>
    </row>
    <row r="60" spans="1:12" s="110" customFormat="1" ht="15" customHeight="1" x14ac:dyDescent="0.2">
      <c r="A60" s="120"/>
      <c r="B60" s="119"/>
      <c r="C60" s="258"/>
      <c r="D60" s="267" t="s">
        <v>198</v>
      </c>
      <c r="E60" s="113">
        <v>47.442212205339466</v>
      </c>
      <c r="F60" s="115">
        <v>47678</v>
      </c>
      <c r="G60" s="114">
        <v>47501</v>
      </c>
      <c r="H60" s="114">
        <v>48351</v>
      </c>
      <c r="I60" s="114">
        <v>48270</v>
      </c>
      <c r="J60" s="140">
        <v>47533</v>
      </c>
      <c r="K60" s="114">
        <v>145</v>
      </c>
      <c r="L60" s="116">
        <v>0.30505122756821579</v>
      </c>
    </row>
    <row r="61" spans="1:12" s="110" customFormat="1" ht="15" customHeight="1" x14ac:dyDescent="0.2">
      <c r="A61" s="120"/>
      <c r="B61" s="119"/>
      <c r="C61" s="258"/>
      <c r="D61" s="267" t="s">
        <v>199</v>
      </c>
      <c r="E61" s="113">
        <v>52.557787794660534</v>
      </c>
      <c r="F61" s="115">
        <v>52819</v>
      </c>
      <c r="G61" s="114">
        <v>52590</v>
      </c>
      <c r="H61" s="114">
        <v>53103</v>
      </c>
      <c r="I61" s="114">
        <v>52649</v>
      </c>
      <c r="J61" s="140">
        <v>51946</v>
      </c>
      <c r="K61" s="114">
        <v>873</v>
      </c>
      <c r="L61" s="116">
        <v>1.6805913833596426</v>
      </c>
    </row>
    <row r="62" spans="1:12" s="110" customFormat="1" ht="15" customHeight="1" x14ac:dyDescent="0.2">
      <c r="A62" s="120"/>
      <c r="B62" s="119"/>
      <c r="C62" s="258"/>
      <c r="D62" s="258" t="s">
        <v>200</v>
      </c>
      <c r="E62" s="113">
        <v>6.7105434157028014</v>
      </c>
      <c r="F62" s="115">
        <v>7229</v>
      </c>
      <c r="G62" s="114">
        <v>7228</v>
      </c>
      <c r="H62" s="114">
        <v>7252</v>
      </c>
      <c r="I62" s="114">
        <v>7136</v>
      </c>
      <c r="J62" s="140">
        <v>6958</v>
      </c>
      <c r="K62" s="114">
        <v>271</v>
      </c>
      <c r="L62" s="116">
        <v>3.8947973555619431</v>
      </c>
    </row>
    <row r="63" spans="1:12" s="110" customFormat="1" ht="15" customHeight="1" x14ac:dyDescent="0.2">
      <c r="A63" s="120"/>
      <c r="B63" s="119"/>
      <c r="C63" s="258"/>
      <c r="D63" s="267" t="s">
        <v>198</v>
      </c>
      <c r="E63" s="113">
        <v>70.438511550698578</v>
      </c>
      <c r="F63" s="115">
        <v>5092</v>
      </c>
      <c r="G63" s="114">
        <v>5103</v>
      </c>
      <c r="H63" s="114">
        <v>5113</v>
      </c>
      <c r="I63" s="114">
        <v>5021</v>
      </c>
      <c r="J63" s="140">
        <v>4906</v>
      </c>
      <c r="K63" s="114">
        <v>186</v>
      </c>
      <c r="L63" s="116">
        <v>3.7912759885854057</v>
      </c>
    </row>
    <row r="64" spans="1:12" s="110" customFormat="1" ht="15" customHeight="1" x14ac:dyDescent="0.2">
      <c r="A64" s="120"/>
      <c r="B64" s="119"/>
      <c r="C64" s="258"/>
      <c r="D64" s="267" t="s">
        <v>199</v>
      </c>
      <c r="E64" s="113">
        <v>29.561488449301425</v>
      </c>
      <c r="F64" s="115">
        <v>2137</v>
      </c>
      <c r="G64" s="114">
        <v>2125</v>
      </c>
      <c r="H64" s="114">
        <v>2139</v>
      </c>
      <c r="I64" s="114">
        <v>2115</v>
      </c>
      <c r="J64" s="140">
        <v>2052</v>
      </c>
      <c r="K64" s="114">
        <v>85</v>
      </c>
      <c r="L64" s="116">
        <v>4.1423001949317735</v>
      </c>
    </row>
    <row r="65" spans="1:12" s="110" customFormat="1" ht="15" customHeight="1" x14ac:dyDescent="0.2">
      <c r="A65" s="120"/>
      <c r="B65" s="119" t="s">
        <v>201</v>
      </c>
      <c r="C65" s="258"/>
      <c r="E65" s="113">
        <v>9.8176015437997517</v>
      </c>
      <c r="F65" s="115">
        <v>15873</v>
      </c>
      <c r="G65" s="114">
        <v>15731</v>
      </c>
      <c r="H65" s="114">
        <v>15689</v>
      </c>
      <c r="I65" s="114">
        <v>15395</v>
      </c>
      <c r="J65" s="140">
        <v>15000</v>
      </c>
      <c r="K65" s="114">
        <v>873</v>
      </c>
      <c r="L65" s="116">
        <v>5.82</v>
      </c>
    </row>
    <row r="66" spans="1:12" s="110" customFormat="1" ht="15" customHeight="1" x14ac:dyDescent="0.2">
      <c r="A66" s="120"/>
      <c r="B66" s="119"/>
      <c r="C66" s="258" t="s">
        <v>106</v>
      </c>
      <c r="E66" s="113">
        <v>46.657846657846655</v>
      </c>
      <c r="F66" s="115">
        <v>7406</v>
      </c>
      <c r="G66" s="114">
        <v>7350</v>
      </c>
      <c r="H66" s="114">
        <v>7303</v>
      </c>
      <c r="I66" s="114">
        <v>7195</v>
      </c>
      <c r="J66" s="140">
        <v>7032</v>
      </c>
      <c r="K66" s="114">
        <v>374</v>
      </c>
      <c r="L66" s="116">
        <v>5.3185437997724687</v>
      </c>
    </row>
    <row r="67" spans="1:12" s="110" customFormat="1" ht="15" customHeight="1" x14ac:dyDescent="0.2">
      <c r="A67" s="120"/>
      <c r="B67" s="119"/>
      <c r="C67" s="258" t="s">
        <v>107</v>
      </c>
      <c r="E67" s="113">
        <v>53.342153342153345</v>
      </c>
      <c r="F67" s="115">
        <v>8467</v>
      </c>
      <c r="G67" s="114">
        <v>8381</v>
      </c>
      <c r="H67" s="114">
        <v>8386</v>
      </c>
      <c r="I67" s="114">
        <v>8200</v>
      </c>
      <c r="J67" s="140">
        <v>7968</v>
      </c>
      <c r="K67" s="114">
        <v>499</v>
      </c>
      <c r="L67" s="116">
        <v>6.2625502008032132</v>
      </c>
    </row>
    <row r="68" spans="1:12" s="110" customFormat="1" ht="15" customHeight="1" x14ac:dyDescent="0.2">
      <c r="A68" s="120"/>
      <c r="B68" s="119"/>
      <c r="C68" s="258" t="s">
        <v>105</v>
      </c>
      <c r="D68" s="110" t="s">
        <v>202</v>
      </c>
      <c r="E68" s="113">
        <v>23.366723366723367</v>
      </c>
      <c r="F68" s="115">
        <v>3709</v>
      </c>
      <c r="G68" s="114">
        <v>3654</v>
      </c>
      <c r="H68" s="114">
        <v>3611</v>
      </c>
      <c r="I68" s="114">
        <v>3495</v>
      </c>
      <c r="J68" s="140">
        <v>3325</v>
      </c>
      <c r="K68" s="114">
        <v>384</v>
      </c>
      <c r="L68" s="116">
        <v>11.548872180451127</v>
      </c>
    </row>
    <row r="69" spans="1:12" s="110" customFormat="1" ht="15" customHeight="1" x14ac:dyDescent="0.2">
      <c r="A69" s="120"/>
      <c r="B69" s="119"/>
      <c r="C69" s="258"/>
      <c r="D69" s="267" t="s">
        <v>198</v>
      </c>
      <c r="E69" s="113">
        <v>45.699649501213266</v>
      </c>
      <c r="F69" s="115">
        <v>1695</v>
      </c>
      <c r="G69" s="114">
        <v>1670</v>
      </c>
      <c r="H69" s="114">
        <v>1636</v>
      </c>
      <c r="I69" s="114">
        <v>1571</v>
      </c>
      <c r="J69" s="140">
        <v>1496</v>
      </c>
      <c r="K69" s="114">
        <v>199</v>
      </c>
      <c r="L69" s="116">
        <v>13.302139037433156</v>
      </c>
    </row>
    <row r="70" spans="1:12" s="110" customFormat="1" ht="15" customHeight="1" x14ac:dyDescent="0.2">
      <c r="A70" s="120"/>
      <c r="B70" s="119"/>
      <c r="C70" s="258"/>
      <c r="D70" s="267" t="s">
        <v>199</v>
      </c>
      <c r="E70" s="113">
        <v>54.300350498786734</v>
      </c>
      <c r="F70" s="115">
        <v>2014</v>
      </c>
      <c r="G70" s="114">
        <v>1984</v>
      </c>
      <c r="H70" s="114">
        <v>1975</v>
      </c>
      <c r="I70" s="114">
        <v>1924</v>
      </c>
      <c r="J70" s="140">
        <v>1829</v>
      </c>
      <c r="K70" s="114">
        <v>185</v>
      </c>
      <c r="L70" s="116">
        <v>10.11481683980317</v>
      </c>
    </row>
    <row r="71" spans="1:12" s="110" customFormat="1" ht="15" customHeight="1" x14ac:dyDescent="0.2">
      <c r="A71" s="120"/>
      <c r="B71" s="119"/>
      <c r="C71" s="258"/>
      <c r="D71" s="110" t="s">
        <v>203</v>
      </c>
      <c r="E71" s="113">
        <v>70.087570087570086</v>
      </c>
      <c r="F71" s="115">
        <v>11125</v>
      </c>
      <c r="G71" s="114">
        <v>11034</v>
      </c>
      <c r="H71" s="114">
        <v>11036</v>
      </c>
      <c r="I71" s="114">
        <v>10892</v>
      </c>
      <c r="J71" s="140">
        <v>10701</v>
      </c>
      <c r="K71" s="114">
        <v>424</v>
      </c>
      <c r="L71" s="116">
        <v>3.9622465190169143</v>
      </c>
    </row>
    <row r="72" spans="1:12" s="110" customFormat="1" ht="15" customHeight="1" x14ac:dyDescent="0.2">
      <c r="A72" s="120"/>
      <c r="B72" s="119"/>
      <c r="C72" s="258"/>
      <c r="D72" s="267" t="s">
        <v>198</v>
      </c>
      <c r="E72" s="113">
        <v>46.543820224719099</v>
      </c>
      <c r="F72" s="115">
        <v>5178</v>
      </c>
      <c r="G72" s="114">
        <v>5142</v>
      </c>
      <c r="H72" s="114">
        <v>5135</v>
      </c>
      <c r="I72" s="114">
        <v>5103</v>
      </c>
      <c r="J72" s="140">
        <v>5031</v>
      </c>
      <c r="K72" s="114">
        <v>147</v>
      </c>
      <c r="L72" s="116">
        <v>2.9218843172331543</v>
      </c>
    </row>
    <row r="73" spans="1:12" s="110" customFormat="1" ht="15" customHeight="1" x14ac:dyDescent="0.2">
      <c r="A73" s="120"/>
      <c r="B73" s="119"/>
      <c r="C73" s="258"/>
      <c r="D73" s="267" t="s">
        <v>199</v>
      </c>
      <c r="E73" s="113">
        <v>53.456179775280901</v>
      </c>
      <c r="F73" s="115">
        <v>5947</v>
      </c>
      <c r="G73" s="114">
        <v>5892</v>
      </c>
      <c r="H73" s="114">
        <v>5901</v>
      </c>
      <c r="I73" s="114">
        <v>5789</v>
      </c>
      <c r="J73" s="140">
        <v>5670</v>
      </c>
      <c r="K73" s="114">
        <v>277</v>
      </c>
      <c r="L73" s="116">
        <v>4.8853615520282183</v>
      </c>
    </row>
    <row r="74" spans="1:12" s="110" customFormat="1" ht="15" customHeight="1" x14ac:dyDescent="0.2">
      <c r="A74" s="120"/>
      <c r="B74" s="119"/>
      <c r="C74" s="258"/>
      <c r="D74" s="110" t="s">
        <v>204</v>
      </c>
      <c r="E74" s="113">
        <v>6.5457065457065458</v>
      </c>
      <c r="F74" s="115">
        <v>1039</v>
      </c>
      <c r="G74" s="114">
        <v>1043</v>
      </c>
      <c r="H74" s="114">
        <v>1042</v>
      </c>
      <c r="I74" s="114">
        <v>1008</v>
      </c>
      <c r="J74" s="140">
        <v>974</v>
      </c>
      <c r="K74" s="114">
        <v>65</v>
      </c>
      <c r="L74" s="116">
        <v>6.6735112936344967</v>
      </c>
    </row>
    <row r="75" spans="1:12" s="110" customFormat="1" ht="15" customHeight="1" x14ac:dyDescent="0.2">
      <c r="A75" s="120"/>
      <c r="B75" s="119"/>
      <c r="C75" s="258"/>
      <c r="D75" s="267" t="s">
        <v>198</v>
      </c>
      <c r="E75" s="113">
        <v>51.299326275264676</v>
      </c>
      <c r="F75" s="115">
        <v>533</v>
      </c>
      <c r="G75" s="114">
        <v>538</v>
      </c>
      <c r="H75" s="114">
        <v>532</v>
      </c>
      <c r="I75" s="114">
        <v>521</v>
      </c>
      <c r="J75" s="140">
        <v>505</v>
      </c>
      <c r="K75" s="114">
        <v>28</v>
      </c>
      <c r="L75" s="116">
        <v>5.5445544554455441</v>
      </c>
    </row>
    <row r="76" spans="1:12" s="110" customFormat="1" ht="15" customHeight="1" x14ac:dyDescent="0.2">
      <c r="A76" s="120"/>
      <c r="B76" s="119"/>
      <c r="C76" s="258"/>
      <c r="D76" s="267" t="s">
        <v>199</v>
      </c>
      <c r="E76" s="113">
        <v>48.700673724735324</v>
      </c>
      <c r="F76" s="115">
        <v>506</v>
      </c>
      <c r="G76" s="114">
        <v>505</v>
      </c>
      <c r="H76" s="114">
        <v>510</v>
      </c>
      <c r="I76" s="114">
        <v>487</v>
      </c>
      <c r="J76" s="140">
        <v>469</v>
      </c>
      <c r="K76" s="114">
        <v>37</v>
      </c>
      <c r="L76" s="116">
        <v>7.8891257995735611</v>
      </c>
    </row>
    <row r="77" spans="1:12" s="110" customFormat="1" ht="15" customHeight="1" x14ac:dyDescent="0.2">
      <c r="A77" s="534"/>
      <c r="B77" s="119" t="s">
        <v>205</v>
      </c>
      <c r="C77" s="268"/>
      <c r="D77" s="182"/>
      <c r="E77" s="113">
        <v>10.326016365761788</v>
      </c>
      <c r="F77" s="115">
        <v>16695</v>
      </c>
      <c r="G77" s="114">
        <v>16921</v>
      </c>
      <c r="H77" s="114">
        <v>17933</v>
      </c>
      <c r="I77" s="114">
        <v>17657</v>
      </c>
      <c r="J77" s="140">
        <v>17141</v>
      </c>
      <c r="K77" s="114">
        <v>-446</v>
      </c>
      <c r="L77" s="116">
        <v>-2.601948544425646</v>
      </c>
    </row>
    <row r="78" spans="1:12" s="110" customFormat="1" ht="15" customHeight="1" x14ac:dyDescent="0.2">
      <c r="A78" s="120"/>
      <c r="B78" s="119"/>
      <c r="C78" s="268" t="s">
        <v>106</v>
      </c>
      <c r="D78" s="182"/>
      <c r="E78" s="113">
        <v>58.394728960766699</v>
      </c>
      <c r="F78" s="115">
        <v>9749</v>
      </c>
      <c r="G78" s="114">
        <v>9813</v>
      </c>
      <c r="H78" s="114">
        <v>10407</v>
      </c>
      <c r="I78" s="114">
        <v>10210</v>
      </c>
      <c r="J78" s="140">
        <v>9861</v>
      </c>
      <c r="K78" s="114">
        <v>-112</v>
      </c>
      <c r="L78" s="116">
        <v>-1.1357874454923436</v>
      </c>
    </row>
    <row r="79" spans="1:12" s="110" customFormat="1" ht="15" customHeight="1" x14ac:dyDescent="0.2">
      <c r="A79" s="123"/>
      <c r="B79" s="124"/>
      <c r="C79" s="260" t="s">
        <v>107</v>
      </c>
      <c r="D79" s="261"/>
      <c r="E79" s="125">
        <v>41.605271039233301</v>
      </c>
      <c r="F79" s="143">
        <v>6946</v>
      </c>
      <c r="G79" s="144">
        <v>7108</v>
      </c>
      <c r="H79" s="144">
        <v>7526</v>
      </c>
      <c r="I79" s="144">
        <v>7447</v>
      </c>
      <c r="J79" s="145">
        <v>7280</v>
      </c>
      <c r="K79" s="144">
        <v>-334</v>
      </c>
      <c r="L79" s="146">
        <v>-4.5879120879120876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161679</v>
      </c>
      <c r="E11" s="114">
        <v>162182</v>
      </c>
      <c r="F11" s="114">
        <v>165066</v>
      </c>
      <c r="G11" s="114">
        <v>162120</v>
      </c>
      <c r="H11" s="140">
        <v>159515</v>
      </c>
      <c r="I11" s="115">
        <v>2164</v>
      </c>
      <c r="J11" s="116">
        <v>1.3566122308246873</v>
      </c>
    </row>
    <row r="12" spans="1:15" s="110" customFormat="1" ht="24.95" customHeight="1" x14ac:dyDescent="0.2">
      <c r="A12" s="193" t="s">
        <v>132</v>
      </c>
      <c r="B12" s="194" t="s">
        <v>133</v>
      </c>
      <c r="C12" s="113">
        <v>1.8808874374532252</v>
      </c>
      <c r="D12" s="115">
        <v>3041</v>
      </c>
      <c r="E12" s="114">
        <v>2986</v>
      </c>
      <c r="F12" s="114">
        <v>3128</v>
      </c>
      <c r="G12" s="114">
        <v>3116</v>
      </c>
      <c r="H12" s="140">
        <v>3040</v>
      </c>
      <c r="I12" s="115">
        <v>1</v>
      </c>
      <c r="J12" s="116">
        <v>3.2894736842105261E-2</v>
      </c>
    </row>
    <row r="13" spans="1:15" s="110" customFormat="1" ht="24.95" customHeight="1" x14ac:dyDescent="0.2">
      <c r="A13" s="193" t="s">
        <v>134</v>
      </c>
      <c r="B13" s="199" t="s">
        <v>214</v>
      </c>
      <c r="C13" s="113">
        <v>1.7380117393106094</v>
      </c>
      <c r="D13" s="115">
        <v>2810</v>
      </c>
      <c r="E13" s="114">
        <v>2814</v>
      </c>
      <c r="F13" s="114">
        <v>2829</v>
      </c>
      <c r="G13" s="114">
        <v>2751</v>
      </c>
      <c r="H13" s="140">
        <v>2801</v>
      </c>
      <c r="I13" s="115">
        <v>9</v>
      </c>
      <c r="J13" s="116">
        <v>0.32131381649410923</v>
      </c>
    </row>
    <row r="14" spans="1:15" s="287" customFormat="1" ht="24" customHeight="1" x14ac:dyDescent="0.2">
      <c r="A14" s="193" t="s">
        <v>215</v>
      </c>
      <c r="B14" s="199" t="s">
        <v>137</v>
      </c>
      <c r="C14" s="113">
        <v>9.4056742062976646</v>
      </c>
      <c r="D14" s="115">
        <v>15207</v>
      </c>
      <c r="E14" s="114">
        <v>15330</v>
      </c>
      <c r="F14" s="114">
        <v>15471</v>
      </c>
      <c r="G14" s="114">
        <v>15135</v>
      </c>
      <c r="H14" s="140">
        <v>15174</v>
      </c>
      <c r="I14" s="115">
        <v>33</v>
      </c>
      <c r="J14" s="116">
        <v>0.21747726374060894</v>
      </c>
      <c r="K14" s="110"/>
      <c r="L14" s="110"/>
      <c r="M14" s="110"/>
      <c r="N14" s="110"/>
      <c r="O14" s="110"/>
    </row>
    <row r="15" spans="1:15" s="110" customFormat="1" ht="24.75" customHeight="1" x14ac:dyDescent="0.2">
      <c r="A15" s="193" t="s">
        <v>216</v>
      </c>
      <c r="B15" s="199" t="s">
        <v>217</v>
      </c>
      <c r="C15" s="113">
        <v>3.2527415434286455</v>
      </c>
      <c r="D15" s="115">
        <v>5259</v>
      </c>
      <c r="E15" s="114">
        <v>5301</v>
      </c>
      <c r="F15" s="114">
        <v>5366</v>
      </c>
      <c r="G15" s="114">
        <v>5321</v>
      </c>
      <c r="H15" s="140">
        <v>5326</v>
      </c>
      <c r="I15" s="115">
        <v>-67</v>
      </c>
      <c r="J15" s="116">
        <v>-1.2579797221179121</v>
      </c>
    </row>
    <row r="16" spans="1:15" s="287" customFormat="1" ht="24.95" customHeight="1" x14ac:dyDescent="0.2">
      <c r="A16" s="193" t="s">
        <v>218</v>
      </c>
      <c r="B16" s="199" t="s">
        <v>141</v>
      </c>
      <c r="C16" s="113">
        <v>5.0210602490119314</v>
      </c>
      <c r="D16" s="115">
        <v>8118</v>
      </c>
      <c r="E16" s="114">
        <v>8159</v>
      </c>
      <c r="F16" s="114">
        <v>8230</v>
      </c>
      <c r="G16" s="114">
        <v>7988</v>
      </c>
      <c r="H16" s="140">
        <v>8050</v>
      </c>
      <c r="I16" s="115">
        <v>68</v>
      </c>
      <c r="J16" s="116">
        <v>0.84472049689440998</v>
      </c>
      <c r="K16" s="110"/>
      <c r="L16" s="110"/>
      <c r="M16" s="110"/>
      <c r="N16" s="110"/>
      <c r="O16" s="110"/>
    </row>
    <row r="17" spans="1:15" s="110" customFormat="1" ht="24.95" customHeight="1" x14ac:dyDescent="0.2">
      <c r="A17" s="193" t="s">
        <v>219</v>
      </c>
      <c r="B17" s="199" t="s">
        <v>220</v>
      </c>
      <c r="C17" s="113">
        <v>1.1318724138570873</v>
      </c>
      <c r="D17" s="115">
        <v>1830</v>
      </c>
      <c r="E17" s="114">
        <v>1870</v>
      </c>
      <c r="F17" s="114">
        <v>1875</v>
      </c>
      <c r="G17" s="114">
        <v>1826</v>
      </c>
      <c r="H17" s="140">
        <v>1798</v>
      </c>
      <c r="I17" s="115">
        <v>32</v>
      </c>
      <c r="J17" s="116">
        <v>1.7797552836484982</v>
      </c>
    </row>
    <row r="18" spans="1:15" s="287" customFormat="1" ht="24.95" customHeight="1" x14ac:dyDescent="0.2">
      <c r="A18" s="201" t="s">
        <v>144</v>
      </c>
      <c r="B18" s="202" t="s">
        <v>145</v>
      </c>
      <c r="C18" s="113">
        <v>7.9070256495896185</v>
      </c>
      <c r="D18" s="115">
        <v>12784</v>
      </c>
      <c r="E18" s="114">
        <v>12721</v>
      </c>
      <c r="F18" s="114">
        <v>12953</v>
      </c>
      <c r="G18" s="114">
        <v>12522</v>
      </c>
      <c r="H18" s="140">
        <v>12422</v>
      </c>
      <c r="I18" s="115">
        <v>362</v>
      </c>
      <c r="J18" s="116">
        <v>2.9141845113508293</v>
      </c>
      <c r="K18" s="110"/>
      <c r="L18" s="110"/>
      <c r="M18" s="110"/>
      <c r="N18" s="110"/>
      <c r="O18" s="110"/>
    </row>
    <row r="19" spans="1:15" s="110" customFormat="1" ht="24.95" customHeight="1" x14ac:dyDescent="0.2">
      <c r="A19" s="193" t="s">
        <v>146</v>
      </c>
      <c r="B19" s="199" t="s">
        <v>147</v>
      </c>
      <c r="C19" s="113">
        <v>18.930102239622958</v>
      </c>
      <c r="D19" s="115">
        <v>30606</v>
      </c>
      <c r="E19" s="114">
        <v>30989</v>
      </c>
      <c r="F19" s="114">
        <v>31331</v>
      </c>
      <c r="G19" s="114">
        <v>30890</v>
      </c>
      <c r="H19" s="140">
        <v>30769</v>
      </c>
      <c r="I19" s="115">
        <v>-163</v>
      </c>
      <c r="J19" s="116">
        <v>-0.52975397315479866</v>
      </c>
    </row>
    <row r="20" spans="1:15" s="287" customFormat="1" ht="24.95" customHeight="1" x14ac:dyDescent="0.2">
      <c r="A20" s="193" t="s">
        <v>148</v>
      </c>
      <c r="B20" s="199" t="s">
        <v>149</v>
      </c>
      <c r="C20" s="113">
        <v>4.3907990524434215</v>
      </c>
      <c r="D20" s="115">
        <v>7099</v>
      </c>
      <c r="E20" s="114">
        <v>7125</v>
      </c>
      <c r="F20" s="114">
        <v>7245</v>
      </c>
      <c r="G20" s="114">
        <v>7254</v>
      </c>
      <c r="H20" s="140">
        <v>6939</v>
      </c>
      <c r="I20" s="115">
        <v>160</v>
      </c>
      <c r="J20" s="116">
        <v>2.3058077532785703</v>
      </c>
      <c r="K20" s="110"/>
      <c r="L20" s="110"/>
      <c r="M20" s="110"/>
      <c r="N20" s="110"/>
      <c r="O20" s="110"/>
    </row>
    <row r="21" spans="1:15" s="110" customFormat="1" ht="24.95" customHeight="1" x14ac:dyDescent="0.2">
      <c r="A21" s="201" t="s">
        <v>150</v>
      </c>
      <c r="B21" s="202" t="s">
        <v>151</v>
      </c>
      <c r="C21" s="113">
        <v>6.1510771343217119</v>
      </c>
      <c r="D21" s="115">
        <v>9945</v>
      </c>
      <c r="E21" s="114">
        <v>9982</v>
      </c>
      <c r="F21" s="114">
        <v>11189</v>
      </c>
      <c r="G21" s="114">
        <v>11232</v>
      </c>
      <c r="H21" s="140">
        <v>9829</v>
      </c>
      <c r="I21" s="115">
        <v>116</v>
      </c>
      <c r="J21" s="116">
        <v>1.1801810967545019</v>
      </c>
    </row>
    <row r="22" spans="1:15" s="110" customFormat="1" ht="24.95" customHeight="1" x14ac:dyDescent="0.2">
      <c r="A22" s="201" t="s">
        <v>152</v>
      </c>
      <c r="B22" s="199" t="s">
        <v>153</v>
      </c>
      <c r="C22" s="113">
        <v>1.442982700288844</v>
      </c>
      <c r="D22" s="115">
        <v>2333</v>
      </c>
      <c r="E22" s="114">
        <v>2303</v>
      </c>
      <c r="F22" s="114">
        <v>2280</v>
      </c>
      <c r="G22" s="114">
        <v>2230</v>
      </c>
      <c r="H22" s="140">
        <v>2171</v>
      </c>
      <c r="I22" s="115">
        <v>162</v>
      </c>
      <c r="J22" s="116">
        <v>7.4619990787655457</v>
      </c>
    </row>
    <row r="23" spans="1:15" s="110" customFormat="1" ht="24.95" customHeight="1" x14ac:dyDescent="0.2">
      <c r="A23" s="193" t="s">
        <v>154</v>
      </c>
      <c r="B23" s="199" t="s">
        <v>155</v>
      </c>
      <c r="C23" s="113">
        <v>1.987271074165476</v>
      </c>
      <c r="D23" s="115">
        <v>3213</v>
      </c>
      <c r="E23" s="114">
        <v>3226</v>
      </c>
      <c r="F23" s="114">
        <v>3250</v>
      </c>
      <c r="G23" s="114">
        <v>3174</v>
      </c>
      <c r="H23" s="140">
        <v>3177</v>
      </c>
      <c r="I23" s="115">
        <v>36</v>
      </c>
      <c r="J23" s="116">
        <v>1.1331444759206799</v>
      </c>
    </row>
    <row r="24" spans="1:15" s="110" customFormat="1" ht="24.95" customHeight="1" x14ac:dyDescent="0.2">
      <c r="A24" s="193" t="s">
        <v>156</v>
      </c>
      <c r="B24" s="199" t="s">
        <v>221</v>
      </c>
      <c r="C24" s="113">
        <v>5.4830868572912994</v>
      </c>
      <c r="D24" s="115">
        <v>8865</v>
      </c>
      <c r="E24" s="114">
        <v>8861</v>
      </c>
      <c r="F24" s="114">
        <v>8922</v>
      </c>
      <c r="G24" s="114">
        <v>8689</v>
      </c>
      <c r="H24" s="140">
        <v>8630</v>
      </c>
      <c r="I24" s="115">
        <v>235</v>
      </c>
      <c r="J24" s="116">
        <v>2.7230590961761298</v>
      </c>
    </row>
    <row r="25" spans="1:15" s="110" customFormat="1" ht="24.95" customHeight="1" x14ac:dyDescent="0.2">
      <c r="A25" s="193" t="s">
        <v>222</v>
      </c>
      <c r="B25" s="204" t="s">
        <v>159</v>
      </c>
      <c r="C25" s="113">
        <v>4.1415397175885547</v>
      </c>
      <c r="D25" s="115">
        <v>6696</v>
      </c>
      <c r="E25" s="114">
        <v>6683</v>
      </c>
      <c r="F25" s="114">
        <v>7188</v>
      </c>
      <c r="G25" s="114">
        <v>7144</v>
      </c>
      <c r="H25" s="140">
        <v>6683</v>
      </c>
      <c r="I25" s="115">
        <v>13</v>
      </c>
      <c r="J25" s="116">
        <v>0.1945234176268143</v>
      </c>
    </row>
    <row r="26" spans="1:15" s="110" customFormat="1" ht="24.95" customHeight="1" x14ac:dyDescent="0.2">
      <c r="A26" s="201">
        <v>782.78300000000002</v>
      </c>
      <c r="B26" s="203" t="s">
        <v>160</v>
      </c>
      <c r="C26" s="113">
        <v>1.0718769908275039</v>
      </c>
      <c r="D26" s="115">
        <v>1733</v>
      </c>
      <c r="E26" s="114">
        <v>1831</v>
      </c>
      <c r="F26" s="114">
        <v>1929</v>
      </c>
      <c r="G26" s="114">
        <v>1850</v>
      </c>
      <c r="H26" s="140">
        <v>1917</v>
      </c>
      <c r="I26" s="115">
        <v>-184</v>
      </c>
      <c r="J26" s="116">
        <v>-9.598330725091289</v>
      </c>
    </row>
    <row r="27" spans="1:15" s="110" customFormat="1" ht="24.95" customHeight="1" x14ac:dyDescent="0.2">
      <c r="A27" s="193" t="s">
        <v>161</v>
      </c>
      <c r="B27" s="199" t="s">
        <v>223</v>
      </c>
      <c r="C27" s="113">
        <v>8.1828808936225492</v>
      </c>
      <c r="D27" s="115">
        <v>13230</v>
      </c>
      <c r="E27" s="114">
        <v>13262</v>
      </c>
      <c r="F27" s="114">
        <v>13323</v>
      </c>
      <c r="G27" s="114">
        <v>13010</v>
      </c>
      <c r="H27" s="140">
        <v>12892</v>
      </c>
      <c r="I27" s="115">
        <v>338</v>
      </c>
      <c r="J27" s="116">
        <v>2.6217809494260007</v>
      </c>
    </row>
    <row r="28" spans="1:15" s="110" customFormat="1" ht="24.95" customHeight="1" x14ac:dyDescent="0.2">
      <c r="A28" s="193" t="s">
        <v>163</v>
      </c>
      <c r="B28" s="199" t="s">
        <v>164</v>
      </c>
      <c r="C28" s="113">
        <v>4.5349117696175751</v>
      </c>
      <c r="D28" s="115">
        <v>7332</v>
      </c>
      <c r="E28" s="114">
        <v>7260</v>
      </c>
      <c r="F28" s="114">
        <v>7207</v>
      </c>
      <c r="G28" s="114">
        <v>7127</v>
      </c>
      <c r="H28" s="140">
        <v>7129</v>
      </c>
      <c r="I28" s="115">
        <v>203</v>
      </c>
      <c r="J28" s="116">
        <v>2.8475241969420675</v>
      </c>
    </row>
    <row r="29" spans="1:15" s="110" customFormat="1" ht="24.95" customHeight="1" x14ac:dyDescent="0.2">
      <c r="A29" s="193">
        <v>86</v>
      </c>
      <c r="B29" s="199" t="s">
        <v>165</v>
      </c>
      <c r="C29" s="113">
        <v>7.7196172663116425</v>
      </c>
      <c r="D29" s="115">
        <v>12481</v>
      </c>
      <c r="E29" s="114">
        <v>12393</v>
      </c>
      <c r="F29" s="114">
        <v>12348</v>
      </c>
      <c r="G29" s="114">
        <v>12130</v>
      </c>
      <c r="H29" s="140">
        <v>12114</v>
      </c>
      <c r="I29" s="115">
        <v>367</v>
      </c>
      <c r="J29" s="116">
        <v>3.0295525837873534</v>
      </c>
    </row>
    <row r="30" spans="1:15" s="110" customFormat="1" ht="24.95" customHeight="1" x14ac:dyDescent="0.2">
      <c r="A30" s="193">
        <v>87.88</v>
      </c>
      <c r="B30" s="204" t="s">
        <v>166</v>
      </c>
      <c r="C30" s="113">
        <v>10.904322763005709</v>
      </c>
      <c r="D30" s="115">
        <v>17630</v>
      </c>
      <c r="E30" s="114">
        <v>17586</v>
      </c>
      <c r="F30" s="114">
        <v>17508</v>
      </c>
      <c r="G30" s="114">
        <v>17046</v>
      </c>
      <c r="H30" s="140">
        <v>17109</v>
      </c>
      <c r="I30" s="115">
        <v>521</v>
      </c>
      <c r="J30" s="116">
        <v>3.0451808989420774</v>
      </c>
    </row>
    <row r="31" spans="1:15" s="110" customFormat="1" ht="24.95" customHeight="1" x14ac:dyDescent="0.2">
      <c r="A31" s="193" t="s">
        <v>167</v>
      </c>
      <c r="B31" s="199" t="s">
        <v>168</v>
      </c>
      <c r="C31" s="113">
        <v>4.1279325082416394</v>
      </c>
      <c r="D31" s="115">
        <v>6674</v>
      </c>
      <c r="E31" s="114">
        <v>6830</v>
      </c>
      <c r="F31" s="114">
        <v>6965</v>
      </c>
      <c r="G31" s="114">
        <v>6820</v>
      </c>
      <c r="H31" s="140">
        <v>6719</v>
      </c>
      <c r="I31" s="115">
        <v>-45</v>
      </c>
      <c r="J31" s="116">
        <v>-0.66974252120851319</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1.8808874374532252</v>
      </c>
      <c r="D34" s="115">
        <v>3041</v>
      </c>
      <c r="E34" s="114">
        <v>2986</v>
      </c>
      <c r="F34" s="114">
        <v>3128</v>
      </c>
      <c r="G34" s="114">
        <v>3116</v>
      </c>
      <c r="H34" s="140">
        <v>3040</v>
      </c>
      <c r="I34" s="115">
        <v>1</v>
      </c>
      <c r="J34" s="116">
        <v>3.2894736842105261E-2</v>
      </c>
    </row>
    <row r="35" spans="1:10" s="110" customFormat="1" ht="24.95" customHeight="1" x14ac:dyDescent="0.2">
      <c r="A35" s="292" t="s">
        <v>171</v>
      </c>
      <c r="B35" s="293" t="s">
        <v>172</v>
      </c>
      <c r="C35" s="113">
        <v>19.050711595197892</v>
      </c>
      <c r="D35" s="115">
        <v>30801</v>
      </c>
      <c r="E35" s="114">
        <v>30865</v>
      </c>
      <c r="F35" s="114">
        <v>31253</v>
      </c>
      <c r="G35" s="114">
        <v>30408</v>
      </c>
      <c r="H35" s="140">
        <v>30397</v>
      </c>
      <c r="I35" s="115">
        <v>404</v>
      </c>
      <c r="J35" s="116">
        <v>1.3290785274862651</v>
      </c>
    </row>
    <row r="36" spans="1:10" s="110" customFormat="1" ht="24.95" customHeight="1" x14ac:dyDescent="0.2">
      <c r="A36" s="294" t="s">
        <v>173</v>
      </c>
      <c r="B36" s="295" t="s">
        <v>174</v>
      </c>
      <c r="C36" s="125">
        <v>79.068400967348879</v>
      </c>
      <c r="D36" s="143">
        <v>127837</v>
      </c>
      <c r="E36" s="144">
        <v>128331</v>
      </c>
      <c r="F36" s="144">
        <v>130685</v>
      </c>
      <c r="G36" s="144">
        <v>128596</v>
      </c>
      <c r="H36" s="145">
        <v>126078</v>
      </c>
      <c r="I36" s="143">
        <v>1759</v>
      </c>
      <c r="J36" s="146">
        <v>1.3951680705594949</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2020-09-28T07:01:50Z</dcterms:created>
  <dcterms:modified xsi:type="dcterms:W3CDTF">2020-09-28T10:32:23Z</dcterms:modified>
</cp:coreProperties>
</file>