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45" i="24"/>
  <c r="C38" i="24"/>
  <c r="G38" i="24" s="1"/>
  <c r="C37" i="24"/>
  <c r="C35" i="24"/>
  <c r="I35" i="24" s="1"/>
  <c r="C34" i="24"/>
  <c r="G34" i="24" s="1"/>
  <c r="C33" i="24"/>
  <c r="C32" i="24"/>
  <c r="M32" i="24" s="1"/>
  <c r="C31" i="24"/>
  <c r="C30" i="24"/>
  <c r="G30" i="24" s="1"/>
  <c r="C29" i="24"/>
  <c r="C28" i="24"/>
  <c r="C27" i="24"/>
  <c r="C26" i="24"/>
  <c r="G26" i="24" s="1"/>
  <c r="C25" i="24"/>
  <c r="C24" i="24"/>
  <c r="M24" i="24" s="1"/>
  <c r="C23" i="24"/>
  <c r="C22" i="24"/>
  <c r="G22" i="24" s="1"/>
  <c r="C21" i="24"/>
  <c r="C20" i="24"/>
  <c r="C19" i="24"/>
  <c r="I19" i="24" s="1"/>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E30" i="24" l="1"/>
  <c r="E22" i="24"/>
  <c r="D38" i="24"/>
  <c r="K38" i="24"/>
  <c r="J38" i="24"/>
  <c r="H38" i="24"/>
  <c r="F38" i="24"/>
  <c r="F21" i="24"/>
  <c r="D21" i="24"/>
  <c r="J21" i="24"/>
  <c r="H21" i="24"/>
  <c r="K21" i="24"/>
  <c r="K8" i="24"/>
  <c r="J8" i="24"/>
  <c r="H8" i="24"/>
  <c r="F8" i="24"/>
  <c r="D8" i="24"/>
  <c r="F29" i="24"/>
  <c r="D29" i="24"/>
  <c r="J29" i="24"/>
  <c r="H29" i="24"/>
  <c r="K29" i="24"/>
  <c r="F23" i="24"/>
  <c r="D23" i="24"/>
  <c r="J23" i="24"/>
  <c r="H23" i="24"/>
  <c r="K23" i="24"/>
  <c r="F7" i="24"/>
  <c r="D7" i="24"/>
  <c r="J7" i="24"/>
  <c r="H7" i="24"/>
  <c r="K7" i="24"/>
  <c r="K26" i="24"/>
  <c r="J26" i="24"/>
  <c r="H26" i="24"/>
  <c r="F26" i="24"/>
  <c r="D26" i="24"/>
  <c r="G7" i="24"/>
  <c r="M7" i="24"/>
  <c r="E7" i="24"/>
  <c r="L7" i="24"/>
  <c r="I8" i="24"/>
  <c r="L8" i="24"/>
  <c r="M8" i="24"/>
  <c r="G8" i="24"/>
  <c r="E8" i="24"/>
  <c r="G9" i="24"/>
  <c r="M9" i="24"/>
  <c r="E9" i="24"/>
  <c r="L9" i="24"/>
  <c r="I9" i="24"/>
  <c r="G23" i="24"/>
  <c r="M23" i="24"/>
  <c r="E23" i="24"/>
  <c r="L23" i="24"/>
  <c r="I23" i="24"/>
  <c r="K61" i="24"/>
  <c r="I61" i="24"/>
  <c r="J61" i="24"/>
  <c r="H37" i="24"/>
  <c r="F37" i="24"/>
  <c r="D37" i="24"/>
  <c r="J37" i="24"/>
  <c r="K37" i="24"/>
  <c r="F27" i="24"/>
  <c r="D27" i="24"/>
  <c r="J27" i="24"/>
  <c r="H27" i="24"/>
  <c r="K27" i="24"/>
  <c r="G17" i="24"/>
  <c r="M17" i="24"/>
  <c r="E17" i="24"/>
  <c r="L17" i="24"/>
  <c r="I17" i="24"/>
  <c r="G33" i="24"/>
  <c r="M33" i="24"/>
  <c r="E33" i="24"/>
  <c r="L33" i="24"/>
  <c r="I33" i="24"/>
  <c r="I37" i="24"/>
  <c r="G37" i="24"/>
  <c r="L37" i="24"/>
  <c r="M37" i="24"/>
  <c r="E37" i="24"/>
  <c r="K30" i="24"/>
  <c r="J30" i="24"/>
  <c r="H30" i="24"/>
  <c r="F30" i="24"/>
  <c r="D30" i="24"/>
  <c r="G21" i="24"/>
  <c r="M21" i="24"/>
  <c r="E21" i="24"/>
  <c r="L21" i="24"/>
  <c r="I21" i="24"/>
  <c r="I24" i="24"/>
  <c r="L24" i="24"/>
  <c r="G24" i="24"/>
  <c r="E24" i="24"/>
  <c r="G27" i="24"/>
  <c r="M27" i="24"/>
  <c r="E27" i="24"/>
  <c r="L27" i="24"/>
  <c r="M38" i="24"/>
  <c r="E38" i="24"/>
  <c r="L38" i="24"/>
  <c r="I38" i="24"/>
  <c r="I27" i="24"/>
  <c r="K69" i="24"/>
  <c r="I69" i="24"/>
  <c r="J69" i="24"/>
  <c r="F33" i="24"/>
  <c r="D33" i="24"/>
  <c r="J33" i="24"/>
  <c r="H33" i="24"/>
  <c r="K33" i="24"/>
  <c r="B14" i="24"/>
  <c r="B6" i="24"/>
  <c r="K24" i="24"/>
  <c r="J24" i="24"/>
  <c r="H24" i="24"/>
  <c r="F24" i="24"/>
  <c r="D24" i="24"/>
  <c r="K18" i="24"/>
  <c r="J18" i="24"/>
  <c r="H18" i="24"/>
  <c r="F18" i="24"/>
  <c r="D18" i="24"/>
  <c r="K34" i="24"/>
  <c r="J34" i="24"/>
  <c r="H34" i="24"/>
  <c r="F34" i="24"/>
  <c r="D34" i="24"/>
  <c r="G15" i="24"/>
  <c r="M15" i="24"/>
  <c r="E15" i="24"/>
  <c r="L15" i="24"/>
  <c r="I15" i="24"/>
  <c r="G31" i="24"/>
  <c r="M31" i="24"/>
  <c r="E31" i="24"/>
  <c r="L31" i="24"/>
  <c r="I31" i="24"/>
  <c r="K20" i="24"/>
  <c r="J20" i="24"/>
  <c r="H20" i="24"/>
  <c r="F20" i="24"/>
  <c r="D20" i="24"/>
  <c r="F9" i="24"/>
  <c r="D9" i="24"/>
  <c r="J9" i="24"/>
  <c r="H9" i="24"/>
  <c r="K9" i="24"/>
  <c r="F15" i="24"/>
  <c r="D15" i="24"/>
  <c r="J15" i="24"/>
  <c r="H15" i="24"/>
  <c r="K15" i="24"/>
  <c r="F25" i="24"/>
  <c r="D25" i="24"/>
  <c r="J25" i="24"/>
  <c r="H25" i="24"/>
  <c r="K25" i="24"/>
  <c r="K28" i="24"/>
  <c r="J28" i="24"/>
  <c r="H28" i="24"/>
  <c r="F28" i="24"/>
  <c r="D28" i="24"/>
  <c r="F31" i="24"/>
  <c r="D31" i="24"/>
  <c r="J31" i="24"/>
  <c r="H31" i="24"/>
  <c r="K31" i="24"/>
  <c r="I28" i="24"/>
  <c r="L28" i="24"/>
  <c r="M28" i="24"/>
  <c r="G28" i="24"/>
  <c r="E28" i="24"/>
  <c r="I7" i="24"/>
  <c r="K53" i="24"/>
  <c r="I53" i="24"/>
  <c r="J53" i="24"/>
  <c r="F19" i="24"/>
  <c r="D19" i="24"/>
  <c r="J19" i="24"/>
  <c r="H19" i="24"/>
  <c r="K19" i="24"/>
  <c r="F35" i="24"/>
  <c r="D35" i="24"/>
  <c r="J35" i="24"/>
  <c r="H35" i="24"/>
  <c r="K35" i="24"/>
  <c r="G25" i="24"/>
  <c r="M25" i="24"/>
  <c r="E25" i="24"/>
  <c r="L25" i="24"/>
  <c r="I25" i="24"/>
  <c r="I45" i="24"/>
  <c r="G45" i="24"/>
  <c r="L45" i="24"/>
  <c r="E45" i="24"/>
  <c r="M45" i="24"/>
  <c r="F17" i="24"/>
  <c r="D17" i="24"/>
  <c r="J17" i="24"/>
  <c r="H17" i="24"/>
  <c r="K17" i="24"/>
  <c r="I20" i="24"/>
  <c r="L20" i="24"/>
  <c r="M20" i="24"/>
  <c r="G20" i="24"/>
  <c r="E20" i="24"/>
  <c r="K16" i="24"/>
  <c r="J16" i="24"/>
  <c r="H16" i="24"/>
  <c r="F16" i="24"/>
  <c r="D16" i="24"/>
  <c r="K22" i="24"/>
  <c r="J22" i="24"/>
  <c r="H22" i="24"/>
  <c r="F22" i="24"/>
  <c r="D22" i="24"/>
  <c r="K32" i="24"/>
  <c r="J32" i="24"/>
  <c r="H32" i="24"/>
  <c r="F32" i="24"/>
  <c r="D32" i="24"/>
  <c r="B45" i="24"/>
  <c r="B39" i="24"/>
  <c r="I16" i="24"/>
  <c r="L16" i="24"/>
  <c r="G16" i="24"/>
  <c r="E16" i="24"/>
  <c r="G19" i="24"/>
  <c r="M19" i="24"/>
  <c r="E19" i="24"/>
  <c r="L19" i="24"/>
  <c r="G29" i="24"/>
  <c r="M29" i="24"/>
  <c r="E29" i="24"/>
  <c r="L29" i="24"/>
  <c r="I29" i="24"/>
  <c r="I32" i="24"/>
  <c r="L32" i="24"/>
  <c r="G32" i="24"/>
  <c r="E32" i="24"/>
  <c r="G35" i="24"/>
  <c r="M35" i="24"/>
  <c r="E35" i="24"/>
  <c r="L35" i="24"/>
  <c r="M16" i="24"/>
  <c r="J79" i="24"/>
  <c r="K58" i="24"/>
  <c r="I58" i="24"/>
  <c r="K66" i="24"/>
  <c r="I66" i="24"/>
  <c r="K74" i="24"/>
  <c r="I74" i="24"/>
  <c r="C14" i="24"/>
  <c r="C6" i="24"/>
  <c r="I22" i="24"/>
  <c r="L22" i="24"/>
  <c r="I30" i="24"/>
  <c r="L30" i="24"/>
  <c r="M22" i="24"/>
  <c r="M30" i="24"/>
  <c r="C39" i="24"/>
  <c r="I43" i="24"/>
  <c r="G43" i="24"/>
  <c r="L43" i="24"/>
  <c r="K55" i="24"/>
  <c r="I55" i="24"/>
  <c r="K63" i="24"/>
  <c r="I63" i="24"/>
  <c r="K71" i="24"/>
  <c r="I71" i="24"/>
  <c r="K52" i="24"/>
  <c r="I52" i="24"/>
  <c r="K60" i="24"/>
  <c r="I60" i="24"/>
  <c r="K68" i="24"/>
  <c r="I68" i="24"/>
  <c r="E18" i="24"/>
  <c r="E26" i="24"/>
  <c r="E34" i="24"/>
  <c r="K57" i="24"/>
  <c r="I57" i="24"/>
  <c r="K65" i="24"/>
  <c r="I65" i="24"/>
  <c r="K73" i="24"/>
  <c r="I73" i="24"/>
  <c r="I41" i="24"/>
  <c r="G41" i="24"/>
  <c r="L41" i="24"/>
  <c r="K54" i="24"/>
  <c r="I54" i="24"/>
  <c r="K62" i="24"/>
  <c r="I62" i="24"/>
  <c r="K70" i="24"/>
  <c r="I70" i="24"/>
  <c r="I18" i="24"/>
  <c r="L18" i="24"/>
  <c r="I26" i="24"/>
  <c r="L26" i="24"/>
  <c r="I34" i="24"/>
  <c r="L34" i="24"/>
  <c r="M18" i="24"/>
  <c r="M26" i="24"/>
  <c r="M34" i="24"/>
  <c r="K51" i="24"/>
  <c r="I51" i="24"/>
  <c r="K59" i="24"/>
  <c r="I59" i="24"/>
  <c r="K67" i="24"/>
  <c r="I67" i="24"/>
  <c r="K75" i="24"/>
  <c r="I75" i="24"/>
  <c r="K56" i="24"/>
  <c r="I56" i="24"/>
  <c r="K64" i="24"/>
  <c r="I64" i="24"/>
  <c r="K72" i="24"/>
  <c r="I72" i="24"/>
  <c r="F40" i="24"/>
  <c r="J41" i="24"/>
  <c r="F42" i="24"/>
  <c r="J43" i="24"/>
  <c r="F44" i="24"/>
  <c r="H40" i="24"/>
  <c r="H42" i="24"/>
  <c r="H44" i="24"/>
  <c r="J40" i="24"/>
  <c r="J42" i="24"/>
  <c r="J44" i="24"/>
  <c r="E40" i="24"/>
  <c r="E42" i="24"/>
  <c r="E44" i="24"/>
  <c r="I77" i="24" l="1"/>
  <c r="K6" i="24"/>
  <c r="J6" i="24"/>
  <c r="H6" i="24"/>
  <c r="F6" i="24"/>
  <c r="D6" i="24"/>
  <c r="K77" i="24"/>
  <c r="H39" i="24"/>
  <c r="F39" i="24"/>
  <c r="D39" i="24"/>
  <c r="J39" i="24"/>
  <c r="K39" i="24"/>
  <c r="K14" i="24"/>
  <c r="J14" i="24"/>
  <c r="H14" i="24"/>
  <c r="F14" i="24"/>
  <c r="D14" i="24"/>
  <c r="I6" i="24"/>
  <c r="L6" i="24"/>
  <c r="M6" i="24"/>
  <c r="G6" i="24"/>
  <c r="E6" i="24"/>
  <c r="I39" i="24"/>
  <c r="G39" i="24"/>
  <c r="L39" i="24"/>
  <c r="M39" i="24"/>
  <c r="E39" i="24"/>
  <c r="I14" i="24"/>
  <c r="L14" i="24"/>
  <c r="M14" i="24"/>
  <c r="G14" i="24"/>
  <c r="E14" i="24"/>
  <c r="H45" i="24"/>
  <c r="F45" i="24"/>
  <c r="D45" i="24"/>
  <c r="J45" i="24"/>
  <c r="K45" i="24"/>
  <c r="K79" i="24" l="1"/>
  <c r="K78" i="24"/>
  <c r="I78" i="24"/>
  <c r="I79" i="24"/>
  <c r="J78" i="24"/>
  <c r="I83" i="24" l="1"/>
  <c r="I82" i="24"/>
  <c r="I81" i="24"/>
</calcChain>
</file>

<file path=xl/sharedStrings.xml><?xml version="1.0" encoding="utf-8"?>
<sst xmlns="http://schemas.openxmlformats.org/spreadsheetml/2006/main" count="1767" uniqueCount="521">
  <si>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</si>
  <si>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</si>
  <si>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</si>
  <si>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</si>
  <si>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</si>
  <si>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</si>
  <si>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</si>
  <si>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</si>
  <si>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</si>
  <si>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</si>
  <si>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</si>
  <si>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</si>
  <si>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</si>
  <si>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Brandenburg an der Havel, St. (12051)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</si>
  <si>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</si>
  <si>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</si>
  <si>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</si>
  <si>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</si>
  <si>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</si>
  <si>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</si>
  <si>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</si>
  <si>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</si>
  <si>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</si>
  <si>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</si>
  <si>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</si>
  <si>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</si>
  <si>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</si>
  <si>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</si>
  <si>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</si>
  <si>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</si>
  <si>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</si>
  <si>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</si>
  <si>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</si>
  <si>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</si>
  <si>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</si>
  <si>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</si>
  <si>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</si>
  <si>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</si>
  <si>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</si>
  <si>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</si>
  <si>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</si>
  <si>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</si>
  <si>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</si>
  <si>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</si>
  <si>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</si>
  <si>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</si>
  <si>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</si>
  <si>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</si>
  <si>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</si>
  <si>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</si>
  <si>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</si>
  <si>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</si>
  <si>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</si>
  <si>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</si>
  <si>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</si>
  <si>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</si>
  <si>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</si>
  <si>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</si>
  <si>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</si>
  <si>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</si>
  <si>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</si>
  <si>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</si>
  <si>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</si>
  <si>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</si>
  <si>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</si>
  <si>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</si>
  <si>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</si>
  <si>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</si>
  <si>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</si>
  <si>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</si>
  <si>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</si>
  <si>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</si>
  <si>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</si>
  <si>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</si>
  <si>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</si>
  <si>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</si>
  <si>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</si>
  <si>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</si>
  <si>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</si>
  <si>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</si>
  <si>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</si>
  <si>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</si>
  <si>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</si>
  <si>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</si>
  <si>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</si>
  <si>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</si>
  <si>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</si>
  <si>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</si>
  <si>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</si>
  <si>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</si>
  <si>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</si>
  <si>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</si>
  <si>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Brandenburg an der Havel, St. (12051);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</si>
  <si>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</si>
  <si>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</si>
  <si>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</si>
  <si>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</si>
  <si>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</si>
  <si>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</si>
  <si>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</si>
  <si>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</si>
  <si>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</si>
  <si>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</si>
  <si>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</si>
  <si>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</si>
  <si>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</si>
  <si>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</si>
  <si>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</si>
  <si>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</si>
  <si>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</si>
  <si>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</si>
  <si>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</si>
  <si>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</si>
  <si>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</si>
  <si>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</si>
  <si>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</si>
  <si>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</si>
  <si>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</si>
  <si>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</si>
  <si>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</si>
  <si>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</si>
  <si>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</si>
  <si>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</si>
  <si>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</si>
  <si>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</si>
  <si>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</si>
  <si>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</si>
  <si>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</si>
  <si>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</si>
  <si>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</si>
  <si>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</si>
  <si>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</si>
  <si>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</si>
  <si>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</si>
  <si>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</si>
  <si>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</si>
  <si>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</si>
  <si>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</si>
  <si>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</si>
  <si>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</si>
  <si>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</si>
  <si>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</si>
  <si>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</si>
  <si>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</si>
  <si>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</si>
  <si>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</si>
  <si>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</si>
  <si>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</si>
  <si>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</si>
  <si>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</si>
  <si>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</si>
  <si>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</si>
  <si>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</si>
  <si>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</si>
  <si>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</si>
  <si>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</si>
  <si>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</si>
  <si>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</si>
  <si>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</si>
  <si>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</si>
  <si>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</si>
  <si>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</si>
  <si>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</si>
  <si>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</si>
  <si>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</si>
  <si>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</si>
  <si>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</si>
  <si>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</si>
  <si>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</si>
  <si>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</si>
  <si>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</si>
  <si>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</si>
  <si>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</si>
  <si>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</si>
  <si>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</si>
  <si>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</si>
  <si>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</si>
  <si>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</si>
  <si>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</si>
  <si>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</si>
  <si>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</si>
  <si>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</si>
  <si>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</si>
  <si>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Brandenburg an der Havel, St. (12051)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</si>
  <si>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</si>
  <si>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</si>
  <si>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</si>
  <si>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</si>
  <si>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</si>
  <si>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</si>
  <si>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</si>
  <si>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</si>
  <si>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</si>
  <si>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</si>
  <si>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</si>
  <si>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</si>
  <si>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</si>
  <si>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</si>
  <si>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</si>
  <si>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</si>
  <si>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</si>
  <si>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</si>
  <si>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</si>
  <si>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</si>
  <si>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</si>
  <si>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</si>
  <si>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</si>
  <si>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</si>
  <si>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</si>
  <si>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</si>
  <si>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</si>
  <si>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</si>
  <si>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</si>
  <si>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</si>
  <si>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</si>
  <si>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</si>
  <si>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</si>
  <si>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</si>
  <si>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</si>
  <si>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</si>
  <si>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</si>
  <si>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</si>
  <si>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</si>
  <si>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</si>
  <si>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</si>
  <si>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</si>
  <si>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</si>
  <si>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</si>
  <si>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</si>
  <si>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</si>
  <si>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</si>
  <si>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</si>
  <si>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</si>
  <si>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</si>
  <si>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</si>
  <si>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</si>
  <si>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</si>
  <si>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</si>
  <si>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</si>
  <si>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</si>
  <si>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</si>
  <si>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</si>
  <si>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</si>
  <si>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</si>
  <si>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</si>
  <si>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</si>
  <si>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</si>
  <si>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</si>
  <si>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</si>
  <si>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</si>
  <si>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</si>
  <si>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</si>
  <si>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</si>
  <si>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</si>
  <si>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</si>
  <si>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</si>
  <si>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</si>
  <si>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</si>
  <si>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</si>
  <si>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</si>
  <si>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</si>
  <si>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</si>
  <si>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</si>
  <si>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</si>
  <si>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</si>
  <si>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</si>
  <si>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</si>
  <si>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</si>
  <si>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</si>
  <si>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</si>
  <si>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</si>
  <si>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</si>
  <si>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</si>
  <si>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</si>
  <si>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</si>
  <si>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</si>
  <si>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</si>
  <si>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</si>
  <si>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</si>
  <si>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</si>
  <si>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</si>
  <si>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</si>
  <si>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</si>
  <si>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</si>
  <si>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</si>
  <si>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</si>
  <si>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</si>
  <si>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</si>
  <si>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</si>
  <si>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</si>
  <si>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</si>
  <si>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</si>
  <si>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</si>
  <si>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</si>
  <si>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</si>
  <si>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</si>
  <si>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</si>
  <si>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</si>
  <si>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</si>
  <si>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</si>
  <si>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</si>
  <si>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</si>
  <si>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</si>
  <si>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</si>
  <si>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</si>
  <si>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</si>
  <si>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</si>
  <si>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</si>
  <si>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</si>
  <si>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</si>
  <si>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</si>
  <si>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</si>
  <si>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</si>
  <si>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</si>
  <si>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</si>
  <si>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</si>
  <si>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</si>
  <si>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</si>
  <si>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</si>
  <si>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</si>
  <si>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</si>
  <si>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</si>
  <si>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</si>
  <si>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</si>
  <si>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</si>
  <si>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</si>
  <si>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</si>
  <si>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</si>
  <si>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</si>
  <si>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</si>
  <si>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</si>
  <si>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</si>
  <si>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</si>
  <si>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</si>
  <si>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</si>
  <si>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</si>
  <si>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</si>
  <si>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</si>
  <si>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</si>
  <si>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</si>
  <si>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</si>
  <si>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</si>
  <si>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</si>
  <si>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</si>
  <si>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</si>
  <si>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</si>
  <si>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</si>
  <si>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</si>
  <si>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</si>
  <si>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</si>
  <si>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</si>
  <si>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</si>
  <si>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</si>
  <si>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</si>
  <si>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</si>
  <si>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</si>
  <si>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</si>
  <si>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</si>
  <si>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</si>
  <si>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</si>
  <si>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</si>
  <si>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</si>
  <si>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</si>
  <si>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</si>
  <si>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</si>
  <si>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</si>
  <si>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</si>
  <si>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</si>
  <si>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</si>
  <si>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</si>
  <si>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</si>
  <si>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</si>
  <si>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</si>
  <si>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Brandenburg an der Havel, St. (12051);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</si>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</sst>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{BE1468C3-50B2-42F2-B37E-E18CF764F44D}</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2F11-44D8-BD9E-E86A155581B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{79DC454D-63D9-476A-A589-8DAFC2945899}</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2F11-44D8-BD9E-E86A155581B8}"/>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{669A950F-110F-41AF-BC88-F97459774373}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F11-44D8-BD9E-E86A155581B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{DB93D982-F084-46C9-98E1-DBA33A18D6D7}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F11-44D8-BD9E-E86A155581B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1.9176689818736237</c:v>
                </c:pt>
                <c:pt idx="1">
                  <c:v>0.7039980017060905</c:v>
                </c:pt>
                <c:pt idx="2">
                  <c:v>0.95490282911153723</c:v>
                </c:pt>
                <c:pt idx="3">
                  <c:v>1.0875687030768</c:v>
                </c:pt>
              </c:numCache>
            </c:numRef>
          </c:val>
          <c:extLst>
            <c:ext xmlns:c16="http://schemas.microsoft.com/office/drawing/2014/chart" uri="{C3380CC4-5D6E-409C-BE32-E72D297353CC}">
              <c16:uniqueId val="{00000004-2F11-44D8-BD9E-E86A155581B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{D6ECDCA0-CBBB-4472-AF32-949C26919C3F}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F11-44D8-BD9E-E86A155581B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{DF54E2BE-0E27-42D7-87EC-934125FD64C5}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F11-44D8-BD9E-E86A155581B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{03C1F3CD-8017-483F-9139-874C98B1E1A7}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F11-44D8-BD9E-E86A155581B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{AC929554-66A3-406B-B329-EAE9799D207E}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F11-44D8-BD9E-E86A155581B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F11-44D8-BD9E-E86A155581B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F11-44D8-BD9E-E86A155581B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{F13E1FF1-1841-4CE1-A52C-A71104F92FDA}</c15:txfldGUID>
                      <c15:f>Daten_Diagramme!$E$6</c15:f>
                      <c15:dlblFieldTableCache>
                        <c:ptCount val="1"/>
                        <c:pt idx="0">
                          <c:v>-3.9</c:v>
                        </c:pt>
                      </c15:dlblFieldTableCache>
                    </c15:dlblFTEntry>
                  </c15:dlblFieldTable>
                  <c15:showDataLabelsRange val="0"/>
                </c:ext>
                <c:ext xmlns:c16="http://schemas.microsoft.com/office/drawing/2014/chart" uri="{C3380CC4-5D6E-409C-BE32-E72D297353CC}">
                  <c16:uniqueId val="{00000000-33AF-4B26-8BB8-105355297B12}"/>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{7961406E-77AA-4E60-9273-D735EDB65018}</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33AF-4B26-8BB8-105355297B12}"/>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{7AA23818-8EC0-40D6-A074-BBE7475BDEC7}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3AF-4B26-8BB8-105355297B1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{ECDD131F-3B37-41AF-AD32-8DAA23B83EBB}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3AF-4B26-8BB8-105355297B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-3.9309428950863214</c:v>
                </c:pt>
                <c:pt idx="1">
                  <c:v>-2.6006845590352197</c:v>
                </c:pt>
                <c:pt idx="2">
                  <c:v>-3.6279896103654186</c:v>
                </c:pt>
                <c:pt idx="3">
                  <c:v>-2.8655893304673015</c:v>
                </c:pt>
              </c:numCache>
            </c:numRef>
          </c:val>
          <c:extLst>
            <c:ext xmlns:c16="http://schemas.microsoft.com/office/drawing/2014/chart" uri="{C3380CC4-5D6E-409C-BE32-E72D297353CC}">
              <c16:uniqueId val="{00000004-33AF-4B26-8BB8-105355297B1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{9731FE13-1265-48DA-BB84-7E6519EE507C}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3AF-4B26-8BB8-105355297B1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{9ECCC7DB-C96C-434A-BD3F-D26166C5DC6C}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3AF-4B26-8BB8-105355297B1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{4F0F4C12-9C2F-4408-B412-140A0BF24765}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3AF-4B26-8BB8-105355297B1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{AA813709-8CCC-4DF7-A964-6B6BC3BBE763}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3AF-4B26-8BB8-105355297B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3AF-4B26-8BB8-105355297B1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3AF-4B26-8BB8-105355297B1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{F60D5020-8854-4FC6-AEA8-D7E7991BA358}</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625B-4F4A-94B8-852615044BAC}"/>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{3CB7A35E-CACE-4A2B-BED2-F6A7BC93A223}</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625B-4F4A-94B8-852615044BAC}"/>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{0CD8DF39-26CF-4464-ADF0-4D77FF4C2F35}</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625B-4F4A-94B8-852615044BAC}"/>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{ED26EAD7-F3B9-4D90-91D9-C076D977416A}</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625B-4F4A-94B8-852615044BAC}"/>
                </c:ext>
              </c:extLst>
            </c:dLbl>
            <c:dLbl>
              <c:idx val="4"/>
              <c:tx>
                <c:strRef>
                  <c:f>Daten_Diagramme!$D$18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{F2458117-8A6B-43A9-A3C2-F940E9789E76}</c15:txfldGUID>
                      <c15:f>Daten_Diagramme!$D$18</c15:f>
                      <c15:dlblFieldTableCache>
                        <c:ptCount val="1"/>
                        <c:pt idx="0">
                          <c:v>-8.9</c:v>
                        </c:pt>
                      </c15:dlblFieldTableCache>
                    </c15:dlblFTEntry>
                  </c15:dlblFieldTable>
                  <c15:showDataLabelsRange val="0"/>
                </c:ext>
                <c:ext xmlns:c16="http://schemas.microsoft.com/office/drawing/2014/chart" uri="{C3380CC4-5D6E-409C-BE32-E72D297353CC}">
                  <c16:uniqueId val="{00000004-625B-4F4A-94B8-852615044BAC}"/>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{D3D34560-BCF8-4A2B-B077-BC597833BE1B}</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625B-4F4A-94B8-852615044BAC}"/>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{DC48B11C-5F63-477B-B591-10CD8D3099CD}</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625B-4F4A-94B8-852615044BAC}"/>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{3E1BEF90-8C2D-4DC6-8D0C-2D0DDB9A9D16}</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625B-4F4A-94B8-852615044BAC}"/>
                </c:ext>
              </c:extLst>
            </c:dLbl>
            <c:dLbl>
              <c:idx val="8"/>
              <c:tx>
                <c:strRef>
                  <c:f>Daten_Diagramme!$D$22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{73490AEF-F5D5-49EB-B4E3-A5A0A59444B7}</c15:txfldGUID>
                      <c15:f>Daten_Diagramme!$D$22</c15:f>
                      <c15:dlblFieldTableCache>
                        <c:ptCount val="1"/>
                        <c:pt idx="0">
                          <c:v>5.1</c:v>
                        </c:pt>
                      </c15:dlblFieldTableCache>
                    </c15:dlblFTEntry>
                  </c15:dlblFieldTable>
                  <c15:showDataLabelsRange val="0"/>
                </c:ext>
                <c:ext xmlns:c16="http://schemas.microsoft.com/office/drawing/2014/chart" uri="{C3380CC4-5D6E-409C-BE32-E72D297353CC}">
                  <c16:uniqueId val="{00000008-625B-4F4A-94B8-852615044BAC}"/>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{4A939B12-C3F8-4853-8D10-FB6433AB4F94}</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625B-4F4A-94B8-852615044BAC}"/>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{E23855CF-9E0B-4664-B162-F8F3C8C27B6B}</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625B-4F4A-94B8-852615044BAC}"/>
                </c:ext>
              </c:extLst>
            </c:dLbl>
            <c:dLbl>
              <c:idx val="11"/>
              <c:tx>
                <c:strRef>
                  <c:f>Daten_Diagramme!$D$25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{C416F0CF-8D63-4942-A9F8-7F8F83EF3E2F}</c15:txfldGUID>
                      <c15:f>Daten_Diagramme!$D$25</c15:f>
                      <c15:dlblFieldTableCache>
                        <c:ptCount val="1"/>
                        <c:pt idx="0">
                          <c:v>1.7</c:v>
                        </c:pt>
                      </c15:dlblFieldTableCache>
                    </c15:dlblFTEntry>
                  </c15:dlblFieldTable>
                  <c15:showDataLabelsRange val="0"/>
                </c:ext>
                <c:ext xmlns:c16="http://schemas.microsoft.com/office/drawing/2014/chart" uri="{C3380CC4-5D6E-409C-BE32-E72D297353CC}">
                  <c16:uniqueId val="{0000000B-625B-4F4A-94B8-852615044BAC}"/>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{8BC4F5E6-C52D-4F27-965B-A81129FF409A}</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625B-4F4A-94B8-852615044BAC}"/>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{043AE1BC-9E0E-4F05-B7A9-283D5FCEFE66}</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625B-4F4A-94B8-852615044BAC}"/>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{DD5EF6E7-1BEC-42CB-88F6-DD76D4DD62FB}</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625B-4F4A-94B8-852615044BAC}"/>
                </c:ext>
              </c:extLst>
            </c:dLbl>
            <c:dLbl>
              <c:idx val="15"/>
              <c:tx>
                <c:strRef>
                  <c:f>Daten_Diagramme!$D$29</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{B4804E81-A3D1-4963-AAAD-A987A1FBB029}</c15:txfldGUID>
                      <c15:f>Daten_Diagramme!$D$29</c15:f>
                      <c15:dlblFieldTableCache>
                        <c:ptCount val="1"/>
                        <c:pt idx="0">
                          <c:v>-14.7</c:v>
                        </c:pt>
                      </c15:dlblFieldTableCache>
                    </c15:dlblFTEntry>
                  </c15:dlblFieldTable>
                  <c15:showDataLabelsRange val="0"/>
                </c:ext>
                <c:ext xmlns:c16="http://schemas.microsoft.com/office/drawing/2014/chart" uri="{C3380CC4-5D6E-409C-BE32-E72D297353CC}">
                  <c16:uniqueId val="{0000000F-625B-4F4A-94B8-852615044BAC}"/>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{BB45BFBC-1344-49D8-A348-FA1421F84F5F}</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625B-4F4A-94B8-852615044BAC}"/>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{8AEDF0F4-6030-49DA-A96D-FEECFD332D51}</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625B-4F4A-94B8-852615044BAC}"/>
                </c:ext>
              </c:extLst>
            </c:dLbl>
            <c:dLbl>
              <c:idx val="18"/>
              <c:tx>
                <c:strRef>
                  <c:f>Daten_Diagramme!$D$32</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{2D389CF2-FE0E-4E39-B54A-AC1F1077AE49}</c15:txfldGUID>
                      <c15:f>Daten_Diagramme!$D$32</c15:f>
                      <c15:dlblFieldTableCache>
                        <c:ptCount val="1"/>
                        <c:pt idx="0">
                          <c:v>5.8</c:v>
                        </c:pt>
                      </c15:dlblFieldTableCache>
                    </c15:dlblFTEntry>
                  </c15:dlblFieldTable>
                  <c15:showDataLabelsRange val="0"/>
                </c:ext>
                <c:ext xmlns:c16="http://schemas.microsoft.com/office/drawing/2014/chart" uri="{C3380CC4-5D6E-409C-BE32-E72D297353CC}">
                  <c16:uniqueId val="{00000012-625B-4F4A-94B8-852615044BAC}"/>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{5CC403B3-C28A-4E58-B575-E48A0229898D}</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625B-4F4A-94B8-852615044BAC}"/>
                </c:ext>
              </c:extLst>
            </c:dLbl>
            <c:dLbl>
              <c:idx val="20"/>
              <c:tx>
                <c:strRef>
                  <c:f>Daten_Diagramme!$D$34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{5FFAC2D4-7B43-45F5-8918-C495A9C9E283}</c15:txfldGUID>
                      <c15:f>Daten_Diagramme!$D$34</c15:f>
                      <c15:dlblFieldTableCache>
                        <c:ptCount val="1"/>
                        <c:pt idx="0">
                          <c:v>3.8</c:v>
                        </c:pt>
                      </c15:dlblFieldTableCache>
                    </c15:dlblFTEntry>
                  </c15:dlblFieldTable>
                  <c15:showDataLabelsRange val="0"/>
                </c:ext>
                <c:ext xmlns:c16="http://schemas.microsoft.com/office/drawing/2014/chart" uri="{C3380CC4-5D6E-409C-BE32-E72D297353CC}">
                  <c16:uniqueId val="{00000014-625B-4F4A-94B8-852615044BA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{8C9C19AF-4847-4999-8C90-46579B635AA6}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25B-4F4A-94B8-852615044BA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{D57FCE9E-18DA-42F8-89E3-BF340D52EAEA}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25B-4F4A-94B8-852615044BAC}"/>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{2E76E808-1BD8-4FA0-B033-A87325F09377}</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625B-4F4A-94B8-852615044BAC}"/>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{3059BA30-FFD8-4DE5-98A2-0DAF7DF03BE1}</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625B-4F4A-94B8-852615044BAC}"/>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{68068CD7-22A8-4030-9E72-8BFECDC12E07}</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625B-4F4A-94B8-852615044BA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{6C8FEB3C-A208-4908-99EE-9AD3017391C8}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25B-4F4A-94B8-852615044BA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{80256E68-942A-48AB-A046-EDC2E7DEE8C7}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25B-4F4A-94B8-852615044BA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{BE514635-1D6D-405C-9B98-389C74C0A21C}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25B-4F4A-94B8-852615044BA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{FDBAF9C9-1EE4-4294-BBC5-BAB0DE0BD9C7}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25B-4F4A-94B8-852615044BA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{4D275CBB-2FC9-4211-A980-9733982C6493}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25B-4F4A-94B8-852615044BAC}"/>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{7F176C74-4798-4A92-909D-7643232ABA97}</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625B-4F4A-94B8-852615044B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1.9176689818736237</c:v>
                </c:pt>
                <c:pt idx="1">
                  <c:v>0</c:v>
                </c:pt>
                <c:pt idx="2">
                  <c:v>0</c:v>
                </c:pt>
                <c:pt idx="3">
                  <c:v>-9.3040565686639376E-2</c:v>
                </c:pt>
                <c:pt idx="4">
                  <c:v>-8.8888888888888893</c:v>
                </c:pt>
                <c:pt idx="5">
                  <c:v>0.32264569469651139</c:v>
                </c:pt>
                <c:pt idx="6">
                  <c:v>-2.1276595744680851</c:v>
                </c:pt>
                <c:pt idx="7">
                  <c:v>0.59445178335535009</c:v>
                </c:pt>
                <c:pt idx="8">
                  <c:v>5.0520997789706348</c:v>
                </c:pt>
                <c:pt idx="9">
                  <c:v>1.8744142455482662</c:v>
                </c:pt>
                <c:pt idx="10">
                  <c:v>2.0797227036395149</c:v>
                </c:pt>
                <c:pt idx="11">
                  <c:v>1.6501650165016502</c:v>
                </c:pt>
                <c:pt idx="12">
                  <c:v>0.2785515320334262</c:v>
                </c:pt>
                <c:pt idx="13">
                  <c:v>4.4518642181413464</c:v>
                </c:pt>
                <c:pt idx="14">
                  <c:v>1.9200830306175403</c:v>
                </c:pt>
                <c:pt idx="15">
                  <c:v>-14.700193423597678</c:v>
                </c:pt>
                <c:pt idx="16">
                  <c:v>-0.78947368421052633</c:v>
                </c:pt>
                <c:pt idx="17">
                  <c:v>2.5020850708924103</c:v>
                </c:pt>
                <c:pt idx="18">
                  <c:v>5.7627118644067794</c:v>
                </c:pt>
                <c:pt idx="19">
                  <c:v>2.3761880940470235</c:v>
                </c:pt>
                <c:pt idx="20">
                  <c:v>3.8385826771653542</c:v>
                </c:pt>
                <c:pt idx="21">
                  <c:v>0</c:v>
                </c:pt>
                <c:pt idx="23">
                  <c:v>0</c:v>
                </c:pt>
                <c:pt idx="24">
                  <c:v>0</c:v>
                </c:pt>
                <c:pt idx="25">
                  <c:v>2.6510508874665213</c:v>
                </c:pt>
              </c:numCache>
            </c:numRef>
          </c:val>
          <c:extLst>
            <c:ext xmlns:c16="http://schemas.microsoft.com/office/drawing/2014/chart" uri="{C3380CC4-5D6E-409C-BE32-E72D297353CC}">
              <c16:uniqueId val="{00000020-625B-4F4A-94B8-852615044BA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{81E26725-43DA-45F5-B943-62475AFF903F}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25B-4F4A-94B8-852615044BA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{832FE61A-5C92-4A37-A853-455D4A005D09}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25B-4F4A-94B8-852615044BA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{45CE1C7F-8434-4676-99F9-739CA63DD393}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25B-4F4A-94B8-852615044BA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{64F77984-1EBF-4191-B89A-E09CF50CA381}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25B-4F4A-94B8-852615044BA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{DF0591B2-6064-4886-9D42-A58451E1D7AE}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25B-4F4A-94B8-852615044BA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{AB056664-2C5D-47C7-BEBB-6E8326EBE0E4}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25B-4F4A-94B8-852615044BA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{4565D9B7-426F-4B10-ABFA-B7F6E3134F83}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25B-4F4A-94B8-852615044BA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{EFFEE772-7298-4FB4-9F56-CA8B40DC26D3}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25B-4F4A-94B8-852615044BA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{66F34FAE-63B6-4A16-9970-1FAFAD1C9F4B}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25B-4F4A-94B8-852615044BA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{871EFBD6-8A34-44DF-B57F-94EE95C19D53}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25B-4F4A-94B8-852615044BA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{B628BBA5-C0B3-4BCA-BB5C-B4AE865AA7A6}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25B-4F4A-94B8-852615044BA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{F82A2B49-BAE9-456A-AC1A-A4E7926DEC25}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25B-4F4A-94B8-852615044BA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{90B48645-6DD0-4729-BBD3-6CB10CC659A9}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25B-4F4A-94B8-852615044BA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{D449F785-8797-4315-89EA-D4B326F03E29}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25B-4F4A-94B8-852615044BA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{4BF5FBC0-3E7D-426F-B848-5C981318EEE9}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25B-4F4A-94B8-852615044BA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{789AB88B-CE49-4141-A6C5-0CF3053C219C}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25B-4F4A-94B8-852615044BA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{98E1F75A-D2FA-4071-8782-299596137801}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25B-4F4A-94B8-852615044BA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{C23097A7-DAC8-4BBF-883D-D5D7F92C00A5}</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25B-4F4A-94B8-852615044BA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{D0C1FFC1-1515-439A-B08A-B11B08C7CF77}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25B-4F4A-94B8-852615044BA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{58A924B1-1E78-4FD5-A521-C210C33DA27B}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25B-4F4A-94B8-852615044BA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{4634CACD-E454-4977-B130-E5FE4D691585}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25B-4F4A-94B8-852615044BA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{3ED0B412-13AF-4F31-93F4-3E8E0F063DF5}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25B-4F4A-94B8-852615044BA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{6E808861-652F-4687-BF50-47F2D697DD51}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25B-4F4A-94B8-852615044BA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{7BCCBBD9-A490-4E86-90F1-A6F1FA17645F}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25B-4F4A-94B8-852615044BA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{B9D08DF4-64BD-45BA-82CC-161D910BA5BD}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25B-4F4A-94B8-852615044BA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{2D1FEC0E-F585-47BB-A20A-0A7216AEA5B9}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25B-4F4A-94B8-852615044BA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{1AABBC0D-1FFA-4558-A6EE-72777E44A7F9}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25B-4F4A-94B8-852615044BA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{9B9A5BF0-5C69-4B97-A8EA-E7AADC53FB67}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25B-4F4A-94B8-852615044BA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{5B9BEF7A-8A42-4E58-836D-2E95C8759D44}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25B-4F4A-94B8-852615044BA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{7C5BBA39-5E02-43A3-9646-8429D43DD394}</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25B-4F4A-94B8-852615044BA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{ADF399E9-E332-4AF3-83B4-7D69B7366265}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25B-4F4A-94B8-852615044BA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{2E10FEC3-96D3-433C-9DCB-9B725BE00582}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25B-4F4A-94B8-852615044B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625B-4F4A-94B8-852615044BA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625B-4F4A-94B8-852615044BA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{4C0C92B9-1B6C-4A6E-853C-E31BF531221D}</c15:txfldGUID>
                      <c15:f>Daten_Diagramme!$E$14</c15:f>
                      <c15:dlblFieldTableCache>
                        <c:ptCount val="1"/>
                        <c:pt idx="0">
                          <c:v>-3.9</c:v>
                        </c:pt>
                      </c15:dlblFieldTableCache>
                    </c15:dlblFTEntry>
                  </c15:dlblFieldTable>
                  <c15:showDataLabelsRange val="0"/>
                </c:ext>
                <c:ext xmlns:c16="http://schemas.microsoft.com/office/drawing/2014/chart" uri="{C3380CC4-5D6E-409C-BE32-E72D297353CC}">
                  <c16:uniqueId val="{00000000-B656-4D30-9CF7-6C0C81B52BAB}"/>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{4DB7D725-B076-499B-8141-A93DAA2172F5}</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B656-4D30-9CF7-6C0C81B52BAB}"/>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{7FEFF893-7F18-4116-ACED-CB030FAEF44B}</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B656-4D30-9CF7-6C0C81B52BAB}"/>
                </c:ext>
              </c:extLst>
            </c:dLbl>
            <c:dLbl>
              <c:idx val="3"/>
              <c:tx>
                <c:strRef>
                  <c:f>Daten_Diagramme!$E$17</c:f>
                  <c:strCache>
                    <c:ptCount val="1"/>
                    <c:pt idx="0">
                      <c:v>-17.2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{C125C525-AEE0-4567-B232-1D2274E17068}</c15:txfldGUID>
                      <c15:f>Daten_Diagramme!$E$17</c15:f>
                      <c15:dlblFieldTableCache>
                        <c:ptCount val="1"/>
                        <c:pt idx="0">
                          <c:v>-17.2</c:v>
                        </c:pt>
                      </c15:dlblFieldTableCache>
                    </c15:dlblFTEntry>
                  </c15:dlblFieldTable>
                  <c15:showDataLabelsRange val="0"/>
                </c:ext>
                <c:ext xmlns:c16="http://schemas.microsoft.com/office/drawing/2014/chart" uri="{C3380CC4-5D6E-409C-BE32-E72D297353CC}">
                  <c16:uniqueId val="{00000003-B656-4D30-9CF7-6C0C81B52BAB}"/>
                </c:ext>
              </c:extLst>
            </c:dLbl>
            <c:dLbl>
              <c:idx val="4"/>
              <c:tx>
                <c:strRef>
                  <c:f>Daten_Diagramme!$E$18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{3BEF2166-CB1C-407A-970C-8D1EB738E948}</c15:txfldGUID>
                      <c15:f>Daten_Diagramme!$E$18</c15:f>
                      <c15:dlblFieldTableCache>
                        <c:ptCount val="1"/>
                      </c15:dlblFieldTableCache>
                    </c15:dlblFTEntry>
                  </c15:dlblFieldTable>
                  <c15:showDataLabelsRange val="0"/>
                </c:ext>
                <c:ext xmlns:c16="http://schemas.microsoft.com/office/drawing/2014/chart" uri="{C3380CC4-5D6E-409C-BE32-E72D297353CC}">
                  <c16:uniqueId val="{00000004-B656-4D30-9CF7-6C0C81B52BAB}"/>
                </c:ext>
              </c:extLst>
            </c:dLbl>
            <c:dLbl>
              <c:idx val="5"/>
              <c:tx>
                <c:strRef>
                  <c:f>Daten_Diagramme!$E$19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{0F9077F7-BF9C-44A7-B448-A1A63CD3513C}</c15:txfldGUID>
                      <c15:f>Daten_Diagramme!$E$19</c15:f>
                      <c15:dlblFieldTableCache>
                        <c:ptCount val="1"/>
                        <c:pt idx="0">
                          <c:v>-4.7</c:v>
                        </c:pt>
                      </c15:dlblFieldTableCache>
                    </c15:dlblFTEntry>
                  </c15:dlblFieldTable>
                  <c15:showDataLabelsRange val="0"/>
                </c:ext>
                <c:ext xmlns:c16="http://schemas.microsoft.com/office/drawing/2014/chart" uri="{C3380CC4-5D6E-409C-BE32-E72D297353CC}">
                  <c16:uniqueId val="{00000005-B656-4D30-9CF7-6C0C81B52BAB}"/>
                </c:ext>
              </c:extLst>
            </c:dLbl>
            <c:dLbl>
              <c:idx val="6"/>
              <c:tx>
                <c:strRef>
                  <c:f>Daten_Diagramme!$E$20</c:f>
                  <c:strCache>
                    <c:ptCount val="1"/>
                    <c:pt idx="0">
                      <c:v>27.3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{242EEDD8-3E73-49C7-9AFE-027112D187FD}</c15:txfldGUID>
                      <c15:f>Daten_Diagramme!$E$20</c15:f>
                      <c15:dlblFieldTableCache>
                        <c:ptCount val="1"/>
                        <c:pt idx="0">
                          <c:v>27.3</c:v>
                        </c:pt>
                      </c15:dlblFieldTableCache>
                    </c15:dlblFTEntry>
                  </c15:dlblFieldTable>
                  <c15:showDataLabelsRange val="0"/>
                </c:ext>
                <c:ext xmlns:c16="http://schemas.microsoft.com/office/drawing/2014/chart" uri="{C3380CC4-5D6E-409C-BE32-E72D297353CC}">
                  <c16:uniqueId val="{00000006-B656-4D30-9CF7-6C0C81B52BAB}"/>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{B3FA5B84-57F4-4F4A-B9F9-DBCB98ECD217}</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B656-4D30-9CF7-6C0C81B52BAB}"/>
                </c:ext>
              </c:extLst>
            </c:dLbl>
            <c:dLbl>
              <c:idx val="8"/>
              <c:tx>
                <c:strRef>
                  <c:f>Daten_Diagramme!$E$22</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{20C06436-9904-428D-A0E1-7BB22AE882BC}</c15:txfldGUID>
                      <c15:f>Daten_Diagramme!$E$22</c15:f>
                      <c15:dlblFieldTableCache>
                        <c:ptCount val="1"/>
                        <c:pt idx="0">
                          <c:v>4.3</c:v>
                        </c:pt>
                      </c15:dlblFieldTableCache>
                    </c15:dlblFTEntry>
                  </c15:dlblFieldTable>
                  <c15:showDataLabelsRange val="0"/>
                </c:ext>
                <c:ext xmlns:c16="http://schemas.microsoft.com/office/drawing/2014/chart" uri="{C3380CC4-5D6E-409C-BE32-E72D297353CC}">
                  <c16:uniqueId val="{00000008-B656-4D30-9CF7-6C0C81B52BAB}"/>
                </c:ext>
              </c:extLst>
            </c:dLbl>
            <c:dLbl>
              <c:idx val="9"/>
              <c:tx>
                <c:strRef>
                  <c:f>Daten_Diagramme!$E$23</c:f>
                  <c:strCache>
                    <c:ptCount val="1"/>
                    <c:pt idx="0">
                      <c:v>-43.7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{170E312F-D8E1-498E-A66E-E58C32070B55}</c15:txfldGUID>
                      <c15:f>Daten_Diagramme!$E$23</c15:f>
                      <c15:dlblFieldTableCache>
                        <c:ptCount val="1"/>
                        <c:pt idx="0">
                          <c:v>-43.7</c:v>
                        </c:pt>
                      </c15:dlblFieldTableCache>
                    </c15:dlblFTEntry>
                  </c15:dlblFieldTable>
                  <c15:showDataLabelsRange val="0"/>
                </c:ext>
                <c:ext xmlns:c16="http://schemas.microsoft.com/office/drawing/2014/chart" uri="{C3380CC4-5D6E-409C-BE32-E72D297353CC}">
                  <c16:uniqueId val="{00000009-B656-4D30-9CF7-6C0C81B52BAB}"/>
                </c:ext>
              </c:extLst>
            </c:dLbl>
            <c:dLbl>
              <c:idx val="10"/>
              <c:tx>
                <c:strRef>
                  <c:f>Daten_Diagramme!$E$24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{23F786A5-48D0-4D33-BF09-9CFCE049703E}</c15:txfldGUID>
                      <c15:f>Daten_Diagramme!$E$24</c15:f>
                      <c15:dlblFieldTableCache>
                        <c:ptCount val="1"/>
                        <c:pt idx="0">
                          <c:v>-2.9</c:v>
                        </c:pt>
                      </c15:dlblFieldTableCache>
                    </c15:dlblFTEntry>
                  </c15:dlblFieldTable>
                  <c15:showDataLabelsRange val="0"/>
                </c:ext>
                <c:ext xmlns:c16="http://schemas.microsoft.com/office/drawing/2014/chart" uri="{C3380CC4-5D6E-409C-BE32-E72D297353CC}">
                  <c16:uniqueId val="{0000000A-B656-4D30-9CF7-6C0C81B52BAB}"/>
                </c:ext>
              </c:extLst>
            </c:dLbl>
            <c:dLbl>
              <c:idx val="11"/>
              <c:tx>
                <c:strRef>
                  <c:f>Daten_Diagramme!$E$25</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{7657F602-A5BC-4897-A79A-CFE0D353DC67}</c15:txfldGUID>
                      <c15:f>Daten_Diagramme!$E$25</c15:f>
                      <c15:dlblFieldTableCache>
                        <c:ptCount val="1"/>
                        <c:pt idx="0">
                          <c:v>15.2</c:v>
                        </c:pt>
                      </c15:dlblFieldTableCache>
                    </c15:dlblFTEntry>
                  </c15:dlblFieldTable>
                  <c15:showDataLabelsRange val="0"/>
                </c:ext>
                <c:ext xmlns:c16="http://schemas.microsoft.com/office/drawing/2014/chart" uri="{C3380CC4-5D6E-409C-BE32-E72D297353CC}">
                  <c16:uniqueId val="{0000000B-B656-4D30-9CF7-6C0C81B52BAB}"/>
                </c:ext>
              </c:extLst>
            </c:dLbl>
            <c:dLbl>
              <c:idx val="12"/>
              <c:tx>
                <c:strRef>
                  <c:f>Daten_Diagramme!$E$26</c:f>
                  <c:strCache>
                    <c:ptCount val="1"/>
                    <c:pt idx="0">
                      <c:v>22.6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{28A12BBD-D76C-4764-B245-6BCE50F02D99}</c15:txfldGUID>
                      <c15:f>Daten_Diagramme!$E$26</c15:f>
                      <c15:dlblFieldTableCache>
                        <c:ptCount val="1"/>
                        <c:pt idx="0">
                          <c:v>22.6</c:v>
                        </c:pt>
                      </c15:dlblFieldTableCache>
                    </c15:dlblFTEntry>
                  </c15:dlblFieldTable>
                  <c15:showDataLabelsRange val="0"/>
                </c:ext>
                <c:ext xmlns:c16="http://schemas.microsoft.com/office/drawing/2014/chart" uri="{C3380CC4-5D6E-409C-BE32-E72D297353CC}">
                  <c16:uniqueId val="{0000000C-B656-4D30-9CF7-6C0C81B52BAB}"/>
                </c:ext>
              </c:extLst>
            </c:dLbl>
            <c:dLbl>
              <c:idx val="13"/>
              <c:tx>
                <c:strRef>
                  <c:f>Daten_Diagramme!$E$27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{09DE065A-5735-48FC-A751-BB1FEF41E5B5}</c15:txfldGUID>
                      <c15:f>Daten_Diagramme!$E$27</c15:f>
                      <c15:dlblFieldTableCache>
                        <c:ptCount val="1"/>
                        <c:pt idx="0">
                          <c:v>8.0</c:v>
                        </c:pt>
                      </c15:dlblFieldTableCache>
                    </c15:dlblFTEntry>
                  </c15:dlblFieldTable>
                  <c15:showDataLabelsRange val="0"/>
                </c:ext>
                <c:ext xmlns:c16="http://schemas.microsoft.com/office/drawing/2014/chart" uri="{C3380CC4-5D6E-409C-BE32-E72D297353CC}">
                  <c16:uniqueId val="{0000000D-B656-4D30-9CF7-6C0C81B52BAB}"/>
                </c:ext>
              </c:extLst>
            </c:dLbl>
            <c:dLbl>
              <c:idx val="14"/>
              <c:tx>
                <c:strRef>
                  <c:f>Daten_Diagramme!$E$28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{A24A9F91-89F4-4FAB-B270-797E5E830129}</c15:txfldGUID>
                      <c15:f>Daten_Diagramme!$E$28</c15:f>
                      <c15:dlblFieldTableCache>
                        <c:ptCount val="1"/>
                        <c:pt idx="0">
                          <c:v>-7.7</c:v>
                        </c:pt>
                      </c15:dlblFieldTableCache>
                    </c15:dlblFTEntry>
                  </c15:dlblFieldTable>
                  <c15:showDataLabelsRange val="0"/>
                </c:ext>
                <c:ext xmlns:c16="http://schemas.microsoft.com/office/drawing/2014/chart" uri="{C3380CC4-5D6E-409C-BE32-E72D297353CC}">
                  <c16:uniqueId val="{0000000E-B656-4D30-9CF7-6C0C81B52BAB}"/>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{47B529A2-CB93-4D7B-95DB-BB55FC81443A}</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B656-4D30-9CF7-6C0C81B52BAB}"/>
                </c:ext>
              </c:extLst>
            </c:dLbl>
            <c:dLbl>
              <c:idx val="16"/>
              <c:tx>
                <c:strRef>
                  <c:f>Daten_Diagramme!$E$30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{7DF771AA-3D5C-41F9-88B4-D0FDED2966F7}</c15:txfldGUID>
                      <c15:f>Daten_Diagramme!$E$30</c15:f>
                      <c15:dlblFieldTableCache>
                        <c:ptCount val="1"/>
                        <c:pt idx="0">
                          <c:v>-11.1</c:v>
                        </c:pt>
                      </c15:dlblFieldTableCache>
                    </c15:dlblFTEntry>
                  </c15:dlblFieldTable>
                  <c15:showDataLabelsRange val="0"/>
                </c:ext>
                <c:ext xmlns:c16="http://schemas.microsoft.com/office/drawing/2014/chart" uri="{C3380CC4-5D6E-409C-BE32-E72D297353CC}">
                  <c16:uniqueId val="{00000010-B656-4D30-9CF7-6C0C81B52BAB}"/>
                </c:ext>
              </c:extLst>
            </c:dLbl>
            <c:dLbl>
              <c:idx val="17"/>
              <c:tx>
                <c:strRef>
                  <c:f>Daten_Diagramme!$E$31</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{1040A48B-8C37-4E45-BDC5-B0271CE66D82}</c15:txfldGUID>
                      <c15:f>Daten_Diagramme!$E$31</c15:f>
                      <c15:dlblFieldTableCache>
                        <c:ptCount val="1"/>
                        <c:pt idx="0">
                          <c:v>-8.5</c:v>
                        </c:pt>
                      </c15:dlblFieldTableCache>
                    </c15:dlblFTEntry>
                  </c15:dlblFieldTable>
                  <c15:showDataLabelsRange val="0"/>
                </c:ext>
                <c:ext xmlns:c16="http://schemas.microsoft.com/office/drawing/2014/chart" uri="{C3380CC4-5D6E-409C-BE32-E72D297353CC}">
                  <c16:uniqueId val="{00000011-B656-4D30-9CF7-6C0C81B52BAB}"/>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{55C8FE01-03F8-4BAA-988B-7E41CA8CFE2B}</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B656-4D30-9CF7-6C0C81B52BAB}"/>
                </c:ext>
              </c:extLst>
            </c:dLbl>
            <c:dLbl>
              <c:idx val="19"/>
              <c:tx>
                <c:strRef>
                  <c:f>Daten_Diagramme!$E$33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{94A79BB8-6540-41F5-ABAA-B7286410467F}</c15:txfldGUID>
                      <c15:f>Daten_Diagramme!$E$33</c15:f>
                      <c15:dlblFieldTableCache>
                        <c:ptCount val="1"/>
                        <c:pt idx="0">
                          <c:v>-2.0</c:v>
                        </c:pt>
                      </c15:dlblFieldTableCache>
                    </c15:dlblFTEntry>
                  </c15:dlblFieldTable>
                  <c15:showDataLabelsRange val="0"/>
                </c:ext>
                <c:ext xmlns:c16="http://schemas.microsoft.com/office/drawing/2014/chart" uri="{C3380CC4-5D6E-409C-BE32-E72D297353CC}">
                  <c16:uniqueId val="{00000013-B656-4D30-9CF7-6C0C81B52BAB}"/>
                </c:ext>
              </c:extLst>
            </c:dLbl>
            <c:dLbl>
              <c:idx val="20"/>
              <c:tx>
                <c:strRef>
                  <c:f>Daten_Diagramme!$E$34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{E6576B4A-A4D5-48A9-8348-47363589B220}</c15:txfldGUID>
                      <c15:f>Daten_Diagramme!$E$34</c15:f>
                      <c15:dlblFieldTableCache>
                        <c:ptCount val="1"/>
                        <c:pt idx="0">
                          <c:v>-5.3</c:v>
                        </c:pt>
                      </c15:dlblFieldTableCache>
                    </c15:dlblFTEntry>
                  </c15:dlblFieldTable>
                  <c15:showDataLabelsRange val="0"/>
                </c:ext>
                <c:ext xmlns:c16="http://schemas.microsoft.com/office/drawing/2014/chart" uri="{C3380CC4-5D6E-409C-BE32-E72D297353CC}">
                  <c16:uniqueId val="{00000014-B656-4D30-9CF7-6C0C81B52BA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{07608017-D1F6-4222-8348-A239349111B1}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656-4D30-9CF7-6C0C81B52BA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{34B1B356-AB22-4068-8225-1A5A6BF14AD4}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656-4D30-9CF7-6C0C81B52BAB}"/>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{AD764F94-C64D-4344-A607-BBA9FA35D51E}</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B656-4D30-9CF7-6C0C81B52BAB}"/>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{43AEE29F-A744-4E64-B491-F2E13D9415C5}</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B656-4D30-9CF7-6C0C81B52BAB}"/>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{874AEE01-2552-4C35-A386-983FEFB4F44E}</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B656-4D30-9CF7-6C0C81B52BA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{101198D7-8111-4198-AD98-31EBC1EC49AC}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656-4D30-9CF7-6C0C81B52BA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{CF76485C-82FB-47DB-97E0-827D73A6361E}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656-4D30-9CF7-6C0C81B52BA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{3B589B69-2893-4A0D-90C4-506FE9AEE236}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656-4D30-9CF7-6C0C81B52BA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{580944AC-9704-41B7-ABC7-57E06D77A420}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656-4D30-9CF7-6C0C81B52BA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{CAA05507-62B1-4A0C-98E3-31FC570690BD}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656-4D30-9CF7-6C0C81B52BAB}"/>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{41257C23-8EDB-43E9-B532-CF28CE3BA3D8}</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B656-4D30-9CF7-6C0C81B52B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-3.9309428950863214</c:v>
                </c:pt>
                <c:pt idx="1">
                  <c:v>0</c:v>
                </c:pt>
                <c:pt idx="2">
                  <c:v>0</c:v>
                </c:pt>
                <c:pt idx="3">
                  <c:v>-17.177914110429448</c:v>
                </c:pt>
                <c:pt idx="4">
                  <c:v>-56.521739130434781</c:v>
                </c:pt>
                <c:pt idx="5">
                  <c:v>-4.716981132075472</c:v>
                </c:pt>
                <c:pt idx="6">
                  <c:v>27.272727272727273</c:v>
                </c:pt>
                <c:pt idx="7">
                  <c:v>0.98039215686274506</c:v>
                </c:pt>
                <c:pt idx="8">
                  <c:v>4.294478527607362</c:v>
                </c:pt>
                <c:pt idx="9">
                  <c:v>-43.657817109144545</c:v>
                </c:pt>
                <c:pt idx="10">
                  <c:v>-2.8915662650602409</c:v>
                </c:pt>
                <c:pt idx="11">
                  <c:v>15.151515151515152</c:v>
                </c:pt>
                <c:pt idx="12">
                  <c:v>22.580645161290324</c:v>
                </c:pt>
                <c:pt idx="13">
                  <c:v>8.0491132332878585</c:v>
                </c:pt>
                <c:pt idx="14">
                  <c:v>-7.716049382716049</c:v>
                </c:pt>
                <c:pt idx="15">
                  <c:v>-33.333333333333336</c:v>
                </c:pt>
                <c:pt idx="16">
                  <c:v>-11.111111111111111</c:v>
                </c:pt>
                <c:pt idx="17">
                  <c:v>-8.5106382978723403</c:v>
                </c:pt>
                <c:pt idx="18">
                  <c:v>1.6556291390728477</c:v>
                </c:pt>
                <c:pt idx="19">
                  <c:v>-1.9900497512437811</c:v>
                </c:pt>
                <c:pt idx="20">
                  <c:v>-5.2910052910052912</c:v>
                </c:pt>
                <c:pt idx="21">
                  <c:v>0</c:v>
                </c:pt>
                <c:pt idx="23">
                  <c:v>0</c:v>
                </c:pt>
                <c:pt idx="24">
                  <c:v>0</c:v>
                </c:pt>
                <c:pt idx="25">
                  <c:v>-3.6937742031575813</c:v>
                </c:pt>
              </c:numCache>
            </c:numRef>
          </c:val>
          <c:extLst>
            <c:ext xmlns:c16="http://schemas.microsoft.com/office/drawing/2014/chart" uri="{C3380CC4-5D6E-409C-BE32-E72D297353CC}">
              <c16:uniqueId val="{00000020-B656-4D30-9CF7-6C0C81B52BA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{8DF90676-A0E5-46DF-A20F-EFD95DF417DB}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656-4D30-9CF7-6C0C81B52BA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{AC9D5425-862A-4C14-BC1B-F0541E322B13}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656-4D30-9CF7-6C0C81B52BA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{1C822956-6A4B-408A-9A22-882E8C1701E1}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656-4D30-9CF7-6C0C81B52BA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{02458DF0-17BA-4F3A-B187-9CAD9BAF1500}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656-4D30-9CF7-6C0C81B52BAB}"/>
                </c:ext>
              </c:extLst>
            </c:dLbl>
            <c:dLbl>
              <c:idx val="4"/>
              <c:tx>
                <c:strRef>
                  <c:f>Daten_Diagramme!$G$18</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{DFD73AE7-37D3-49D0-8E0A-4C7DBD383557}</c15:txfldGUID>
                      <c15:f>Daten_Diagramme!$G$18</c15:f>
                      <c15:dlblFieldTableCache>
                        <c:ptCount val="1"/>
                        <c:pt idx="0">
                          <c:v>&lt; -50</c:v>
                        </c:pt>
                      </c15:dlblFieldTableCache>
                    </c15:dlblFTEntry>
                  </c15:dlblFieldTable>
                  <c15:showDataLabelsRange val="0"/>
                </c:ext>
                <c:ext xmlns:c16="http://schemas.microsoft.com/office/drawing/2014/chart" uri="{C3380CC4-5D6E-409C-BE32-E72D297353CC}">
                  <c16:uniqueId val="{00000025-B656-4D30-9CF7-6C0C81B52BA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{9A3C487D-8FA4-46A9-B5B8-AD42C92A190B}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656-4D30-9CF7-6C0C81B52BA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{EB1C17B9-CBDF-49A7-93E6-306BBDC57F6A}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656-4D30-9CF7-6C0C81B52BA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{1661F2F1-A856-41C1-801C-58B987C567BF}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656-4D30-9CF7-6C0C81B52BA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{83A2EF0F-2531-414D-B05F-C323B275244E}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656-4D30-9CF7-6C0C81B52BA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{AB6FAC8C-83E3-47D6-BDD5-D8B795CD2F3A}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656-4D30-9CF7-6C0C81B52BA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{9CBA69F7-EFBE-4122-A4A0-E6A3DB303495}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656-4D30-9CF7-6C0C81B52BA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{B679A7C7-74C5-4BAC-AB4A-4FB7520AF03A}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656-4D30-9CF7-6C0C81B52BA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{416E6AAF-0183-4B71-B6B1-26DEB9808886}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656-4D30-9CF7-6C0C81B52BA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{242EBD78-D9E2-44B4-87E9-AAF300D002A1}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656-4D30-9CF7-6C0C81B52BA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{24176B54-A31B-4380-9E2E-D8682EAF2F72}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656-4D30-9CF7-6C0C81B52BA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{896A37F9-C62E-4159-B87E-3AA365CE1C3C}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656-4D30-9CF7-6C0C81B52BA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{B12B3A29-00E9-4D20-A9A7-68DA965ABB99}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656-4D30-9CF7-6C0C81B52BA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{54DFFBB4-4E00-45D4-9A5C-9B50F5E8B367}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656-4D30-9CF7-6C0C81B52BA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{75ACDF25-1E25-4C21-ABE1-8A595649DBFF}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656-4D30-9CF7-6C0C81B52BA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{D3057BC8-9D1F-42A5-9D0D-FC732F5D1C9C}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656-4D30-9CF7-6C0C81B52BA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{B3350D33-40E9-48A5-B466-0E671C8F15CB}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656-4D30-9CF7-6C0C81B52BA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{FDD6A203-0422-46B2-A6C5-2AB753BB54C0}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656-4D30-9CF7-6C0C81B52BA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{3CE3F2D3-77F2-42AB-B082-FC9EC50F06E8}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656-4D30-9CF7-6C0C81B52BA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{2A14CCED-397D-4881-930F-285CD6DC78B4}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656-4D30-9CF7-6C0C81B52BA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{23A4EDC1-FE4D-4DE7-9D7C-0B6B80251D8B}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656-4D30-9CF7-6C0C81B52BA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{ECE8814A-7224-4446-88AE-0A274C0E453A}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656-4D30-9CF7-6C0C81B52BA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{06A63360-8286-4A87-A393-4884AD0A57DF}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656-4D30-9CF7-6C0C81B52BA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{EBDDFA67-59F9-4072-BBB3-ADBF259EF31F}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656-4D30-9CF7-6C0C81B52BA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{26498868-88AC-4845-8731-DEDC1ABD8C5B}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656-4D30-9CF7-6C0C81B52BA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{DE5B75B1-3C11-4130-8B30-F1C4B6E0D496}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656-4D30-9CF7-6C0C81B52BA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{61CC6BED-F9CD-453C-85A3-CEDEC0B29DD2}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656-4D30-9CF7-6C0C81B52BA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{C1746B53-2743-42A8-AC35-2B0EAEC8E822}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656-4D30-9CF7-6C0C81B52BA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0.75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B656-4D30-9CF7-6C0C81B52BA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-45</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46</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B656-4D30-9CF7-6C0C81B52BA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{2789D57B-8B42-433E-99F5-A0DA466D27C6}</c15:txfldGUID>
                      <c15:f>Diagramm!$I$46</c15:f>
                      <c15:dlblFieldTableCache>
                        <c:ptCount val="1"/>
                      </c15:dlblFieldTableCache>
                    </c15:dlblFTEntry>
                  </c15:dlblFieldTable>
                  <c15:showDataLabelsRange val="0"/>
                </c:ext>
                <c:ext xmlns:c16="http://schemas.microsoft.com/office/drawing/2014/chart" uri="{C3380CC4-5D6E-409C-BE32-E72D297353CC}">
                  <c16:uniqueId val="{00000000-C160-45BE-87C3-E3BB583013F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{F970BAC3-AA0F-49B1-861D-D1C19DA057E5}</c15:txfldGUID>
                      <c15:f>Diagramm!$I$47</c15:f>
                      <c15:dlblFieldTableCache>
                        <c:ptCount val="1"/>
                      </c15:dlblFieldTableCache>
                    </c15:dlblFTEntry>
                  </c15:dlblFieldTable>
                  <c15:showDataLabelsRange val="0"/>
                </c:ext>
                <c:ext xmlns:c16="http://schemas.microsoft.com/office/drawing/2014/chart" uri="{C3380CC4-5D6E-409C-BE32-E72D297353CC}">
                  <c16:uniqueId val="{00000001-C160-45BE-87C3-E3BB583013F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{A162A272-0B03-442D-8F14-BE3C9AB9CFF5}</c15:txfldGUID>
                      <c15:f>Diagramm!$I$48</c15:f>
                      <c15:dlblFieldTableCache>
                        <c:ptCount val="1"/>
                      </c15:dlblFieldTableCache>
                    </c15:dlblFTEntry>
                  </c15:dlblFieldTable>
                  <c15:showDataLabelsRange val="0"/>
                </c:ext>
                <c:ext xmlns:c16="http://schemas.microsoft.com/office/drawing/2014/chart" uri="{C3380CC4-5D6E-409C-BE32-E72D297353CC}">
                  <c16:uniqueId val="{00000002-C160-45BE-87C3-E3BB583013F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{3026D413-F58B-4F29-A678-3BD47787E2D6}</c15:txfldGUID>
                      <c15:f>Diagramm!$I$49</c15:f>
                      <c15:dlblFieldTableCache>
                        <c:ptCount val="1"/>
                      </c15:dlblFieldTableCache>
                    </c15:dlblFTEntry>
                  </c15:dlblFieldTable>
                  <c15:showDataLabelsRange val="0"/>
                </c:ext>
                <c:ext xmlns:c16="http://schemas.microsoft.com/office/drawing/2014/chart" uri="{C3380CC4-5D6E-409C-BE32-E72D297353CC}">
                  <c16:uniqueId val="{00000003-C160-45BE-87C3-E3BB583013F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{271CEDC2-DC9B-46C2-ADD9-AD8F70080A9C}</c15:txfldGUID>
                      <c15:f>Diagramm!$I$50</c15:f>
                      <c15:dlblFieldTableCache>
                        <c:ptCount val="1"/>
                      </c15:dlblFieldTableCache>
                    </c15:dlblFTEntry>
                  </c15:dlblFieldTable>
                  <c15:showDataLabelsRange val="0"/>
                </c:ext>
                <c:ext xmlns:c16="http://schemas.microsoft.com/office/drawing/2014/chart" uri="{C3380CC4-5D6E-409C-BE32-E72D297353CC}">
                  <c16:uniqueId val="{00000004-C160-45BE-87C3-E3BB583013F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{FFC6EA34-7BA5-4735-9026-28B5B13A783C}</c15:txfldGUID>
                      <c15:f>Diagramm!$I$51</c15:f>
                      <c15:dlblFieldTableCache>
                        <c:ptCount val="1"/>
                      </c15:dlblFieldTableCache>
                    </c15:dlblFTEntry>
                  </c15:dlblFieldTable>
                  <c15:showDataLabelsRange val="0"/>
                </c:ext>
                <c:ext xmlns:c16="http://schemas.microsoft.com/office/drawing/2014/chart" uri="{C3380CC4-5D6E-409C-BE32-E72D297353CC}">
                  <c16:uniqueId val="{00000005-C160-45BE-87C3-E3BB583013F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{8B9B025F-BFB5-4FF9-94F9-3B8267B77C62}</c15:txfldGUID>
                      <c15:f>Diagramm!$I$52</c15:f>
                      <c15:dlblFieldTableCache>
                        <c:ptCount val="1"/>
                      </c15:dlblFieldTableCache>
                    </c15:dlblFTEntry>
                  </c15:dlblFieldTable>
                  <c15:showDataLabelsRange val="0"/>
                </c:ext>
                <c:ext xmlns:c16="http://schemas.microsoft.com/office/drawing/2014/chart" uri="{C3380CC4-5D6E-409C-BE32-E72D297353CC}">
                  <c16:uniqueId val="{00000006-C160-45BE-87C3-E3BB583013F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{56E9EA49-8DF5-4111-BBB7-1EE4499DDDFF}</c15:txfldGUID>
                      <c15:f>Diagramm!$I$53</c15:f>
                      <c15:dlblFieldTableCache>
                        <c:ptCount val="1"/>
                      </c15:dlblFieldTableCache>
                    </c15:dlblFTEntry>
                  </c15:dlblFieldTable>
                  <c15:showDataLabelsRange val="0"/>
                </c:ext>
                <c:ext xmlns:c16="http://schemas.microsoft.com/office/drawing/2014/chart" uri="{C3380CC4-5D6E-409C-BE32-E72D297353CC}">
                  <c16:uniqueId val="{00000007-C160-45BE-87C3-E3BB583013F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{DB301A68-4024-469A-B8F9-DB4841B503B2}</c15:txfldGUID>
                      <c15:f>Diagramm!$I$54</c15:f>
                      <c15:dlblFieldTableCache>
                        <c:ptCount val="1"/>
                      </c15:dlblFieldTableCache>
                    </c15:dlblFTEntry>
                  </c15:dlblFieldTable>
                  <c15:showDataLabelsRange val="0"/>
                </c:ext>
                <c:ext xmlns:c16="http://schemas.microsoft.com/office/drawing/2014/chart" uri="{C3380CC4-5D6E-409C-BE32-E72D297353CC}">
                  <c16:uniqueId val="{00000008-C160-45BE-87C3-E3BB583013F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{7F0E487C-6478-46F2-B49E-C474106B1A4B}</c15:txfldGUID>
                      <c15:f>Diagramm!$I$55</c15:f>
                      <c15:dlblFieldTableCache>
                        <c:ptCount val="1"/>
                      </c15:dlblFieldTableCache>
                    </c15:dlblFTEntry>
                  </c15:dlblFieldTable>
                  <c15:showDataLabelsRange val="0"/>
                </c:ext>
                <c:ext xmlns:c16="http://schemas.microsoft.com/office/drawing/2014/chart" uri="{C3380CC4-5D6E-409C-BE32-E72D297353CC}">
                  <c16:uniqueId val="{00000009-C160-45BE-87C3-E3BB583013F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{B3DD7493-4F16-4F13-B2FA-92D122BDB440}</c15:txfldGUID>
                      <c15:f>Diagramm!$I$56</c15:f>
                      <c15:dlblFieldTableCache>
                        <c:ptCount val="1"/>
                      </c15:dlblFieldTableCache>
                    </c15:dlblFTEntry>
                  </c15:dlblFieldTable>
                  <c15:showDataLabelsRange val="0"/>
                </c:ext>
                <c:ext xmlns:c16="http://schemas.microsoft.com/office/drawing/2014/chart" uri="{C3380CC4-5D6E-409C-BE32-E72D297353CC}">
                  <c16:uniqueId val="{0000000A-C160-45BE-87C3-E3BB583013F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{C29B6C8C-60D4-450F-8ADB-4F6102106833}</c15:txfldGUID>
                      <c15:f>Diagramm!$I$57</c15:f>
                      <c15:dlblFieldTableCache>
                        <c:ptCount val="1"/>
                      </c15:dlblFieldTableCache>
                    </c15:dlblFTEntry>
                  </c15:dlblFieldTable>
                  <c15:showDataLabelsRange val="0"/>
                </c:ext>
                <c:ext xmlns:c16="http://schemas.microsoft.com/office/drawing/2014/chart" uri="{C3380CC4-5D6E-409C-BE32-E72D297353CC}">
                  <c16:uniqueId val="{0000000B-C160-45BE-87C3-E3BB583013F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{695EDE6B-B882-4E3C-AD81-2BD0C179CC5A}</c15:txfldGUID>
                      <c15:f>Diagramm!$I$58</c15:f>
                      <c15:dlblFieldTableCache>
                        <c:ptCount val="1"/>
                      </c15:dlblFieldTableCache>
                    </c15:dlblFTEntry>
                  </c15:dlblFieldTable>
                  <c15:showDataLabelsRange val="0"/>
                </c:ext>
                <c:ext xmlns:c16="http://schemas.microsoft.com/office/drawing/2014/chart" uri="{C3380CC4-5D6E-409C-BE32-E72D297353CC}">
                  <c16:uniqueId val="{0000000C-C160-45BE-87C3-E3BB583013F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{9C4F5B83-E7FC-4974-9AAF-DB4CEFB8CD4E}</c15:txfldGUID>
                      <c15:f>Diagramm!$I$59</c15:f>
                      <c15:dlblFieldTableCache>
                        <c:ptCount val="1"/>
                      </c15:dlblFieldTableCache>
                    </c15:dlblFTEntry>
                  </c15:dlblFieldTable>
                  <c15:showDataLabelsRange val="0"/>
                </c:ext>
                <c:ext xmlns:c16="http://schemas.microsoft.com/office/drawing/2014/chart" uri="{C3380CC4-5D6E-409C-BE32-E72D297353CC}">
                  <c16:uniqueId val="{0000000D-C160-45BE-87C3-E3BB583013F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{C998433A-FB8E-4C3A-BDFD-10A0A9C871B1}</c15:txfldGUID>
                      <c15:f>Diagramm!$I$60</c15:f>
                      <c15:dlblFieldTableCache>
                        <c:ptCount val="1"/>
                      </c15:dlblFieldTableCache>
                    </c15:dlblFTEntry>
                  </c15:dlblFieldTable>
                  <c15:showDataLabelsRange val="0"/>
                </c:ext>
                <c:ext xmlns:c16="http://schemas.microsoft.com/office/drawing/2014/chart" uri="{C3380CC4-5D6E-409C-BE32-E72D297353CC}">
                  <c16:uniqueId val="{0000000E-C160-45BE-87C3-E3BB583013F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{1F405A4B-0988-436A-BDF6-85B4C6AA3F42}</c15:txfldGUID>
                      <c15:f>Diagramm!$I$61</c15:f>
                      <c15:dlblFieldTableCache>
                        <c:ptCount val="1"/>
                      </c15:dlblFieldTableCache>
                    </c15:dlblFTEntry>
                  </c15:dlblFieldTable>
                  <c15:showDataLabelsRange val="0"/>
                </c:ext>
                <c:ext xmlns:c16="http://schemas.microsoft.com/office/drawing/2014/chart" uri="{C3380CC4-5D6E-409C-BE32-E72D297353CC}">
                  <c16:uniqueId val="{0000000F-C160-45BE-87C3-E3BB583013F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{425889DD-B23E-43C8-8798-05D172A2FB00}</c15:txfldGUID>
                      <c15:f>Diagramm!$I$62</c15:f>
                      <c15:dlblFieldTableCache>
                        <c:ptCount val="1"/>
                      </c15:dlblFieldTableCache>
                    </c15:dlblFTEntry>
                  </c15:dlblFieldTable>
                  <c15:showDataLabelsRange val="0"/>
                </c:ext>
                <c:ext xmlns:c16="http://schemas.microsoft.com/office/drawing/2014/chart" uri="{C3380CC4-5D6E-409C-BE32-E72D297353CC}">
                  <c16:uniqueId val="{00000010-C160-45BE-87C3-E3BB583013F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{933C0F62-C8CD-4DDC-8B80-91BCD8877516}</c15:txfldGUID>
                      <c15:f>Diagramm!$I$63</c15:f>
                      <c15:dlblFieldTableCache>
                        <c:ptCount val="1"/>
                      </c15:dlblFieldTableCache>
                    </c15:dlblFTEntry>
                  </c15:dlblFieldTable>
                  <c15:showDataLabelsRange val="0"/>
                </c:ext>
                <c:ext xmlns:c16="http://schemas.microsoft.com/office/drawing/2014/chart" uri="{C3380CC4-5D6E-409C-BE32-E72D297353CC}">
                  <c16:uniqueId val="{00000011-C160-45BE-87C3-E3BB583013F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{0DD5D24C-05A5-40CC-8413-B570B85A7A9E}</c15:txfldGUID>
                      <c15:f>Diagramm!$I$64</c15:f>
                      <c15:dlblFieldTableCache>
                        <c:ptCount val="1"/>
                      </c15:dlblFieldTableCache>
                    </c15:dlblFTEntry>
                  </c15:dlblFieldTable>
                  <c15:showDataLabelsRange val="0"/>
                </c:ext>
                <c:ext xmlns:c16="http://schemas.microsoft.com/office/drawing/2014/chart" uri="{C3380CC4-5D6E-409C-BE32-E72D297353CC}">
                  <c16:uniqueId val="{00000012-C160-45BE-87C3-E3BB583013F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{CD71D1F6-86C9-4688-A1F6-1219B0E80CC9}</c15:txfldGUID>
                      <c15:f>Diagramm!$I$65</c15:f>
                      <c15:dlblFieldTableCache>
                        <c:ptCount val="1"/>
                      </c15:dlblFieldTableCache>
                    </c15:dlblFTEntry>
                  </c15:dlblFieldTable>
                  <c15:showDataLabelsRange val="0"/>
                </c:ext>
                <c:ext xmlns:c16="http://schemas.microsoft.com/office/drawing/2014/chart" uri="{C3380CC4-5D6E-409C-BE32-E72D297353CC}">
                  <c16:uniqueId val="{00000013-C160-45BE-87C3-E3BB583013F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{A07C4309-FA02-45B8-A316-9ACE6078D298}</c15:txfldGUID>
                      <c15:f>Diagramm!$I$66</c15:f>
                      <c15:dlblFieldTableCache>
                        <c:ptCount val="1"/>
                      </c15:dlblFieldTableCache>
                    </c15:dlblFTEntry>
                  </c15:dlblFieldTable>
                  <c15:showDataLabelsRange val="0"/>
                </c:ext>
                <c:ext xmlns:c16="http://schemas.microsoft.com/office/drawing/2014/chart" uri="{C3380CC4-5D6E-409C-BE32-E72D297353CC}">
                  <c16:uniqueId val="{00000014-C160-45BE-87C3-E3BB583013F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{92D43056-9FA1-4CFB-98E7-8703EC8D58E5}</c15:txfldGUID>
                      <c15:f>Diagramm!$I$67</c15:f>
                      <c15:dlblFieldTableCache>
                        <c:ptCount val="1"/>
                      </c15:dlblFieldTableCache>
                    </c15:dlblFTEntry>
                  </c15:dlblFieldTable>
                  <c15:showDataLabelsRange val="0"/>
                </c:ext>
                <c:ext xmlns:c16="http://schemas.microsoft.com/office/drawing/2014/chart" uri="{C3380CC4-5D6E-409C-BE32-E72D297353CC}">
                  <c16:uniqueId val="{00000015-C160-45BE-87C3-E3BB583013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60-45BE-87C3-E3BB583013F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{AE04EE9E-6C5E-4C8F-A47A-13039227DDE3}</c15:txfldGUID>
                      <c15:f>Diagramm!$K$46</c15:f>
                      <c15:dlblFieldTableCache>
                        <c:ptCount val="1"/>
                      </c15:dlblFieldTableCache>
                    </c15:dlblFTEntry>
                  </c15:dlblFieldTable>
                  <c15:showDataLabelsRange val="0"/>
                </c:ext>
                <c:ext xmlns:c16="http://schemas.microsoft.com/office/drawing/2014/chart" uri="{C3380CC4-5D6E-409C-BE32-E72D297353CC}">
                  <c16:uniqueId val="{00000017-C160-45BE-87C3-E3BB583013F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{2E0A4FA4-ECED-4824-A45A-EE99F03AAD1E}</c15:txfldGUID>
                      <c15:f>Diagramm!$K$47</c15:f>
                      <c15:dlblFieldTableCache>
                        <c:ptCount val="1"/>
                      </c15:dlblFieldTableCache>
                    </c15:dlblFTEntry>
                  </c15:dlblFieldTable>
                  <c15:showDataLabelsRange val="0"/>
                </c:ext>
                <c:ext xmlns:c16="http://schemas.microsoft.com/office/drawing/2014/chart" uri="{C3380CC4-5D6E-409C-BE32-E72D297353CC}">
                  <c16:uniqueId val="{00000018-C160-45BE-87C3-E3BB583013F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{3B96EBBA-EDC4-43BD-850B-7BB2E1D31FC8}</c15:txfldGUID>
                      <c15:f>Diagramm!$K$48</c15:f>
                      <c15:dlblFieldTableCache>
                        <c:ptCount val="1"/>
                      </c15:dlblFieldTableCache>
                    </c15:dlblFTEntry>
                  </c15:dlblFieldTable>
                  <c15:showDataLabelsRange val="0"/>
                </c:ext>
                <c:ext xmlns:c16="http://schemas.microsoft.com/office/drawing/2014/chart" uri="{C3380CC4-5D6E-409C-BE32-E72D297353CC}">
                  <c16:uniqueId val="{00000019-C160-45BE-87C3-E3BB583013F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{B83C6E39-D930-427A-9162-F500756DDF92}</c15:txfldGUID>
                      <c15:f>Diagramm!$K$49</c15:f>
                      <c15:dlblFieldTableCache>
                        <c:ptCount val="1"/>
                      </c15:dlblFieldTableCache>
                    </c15:dlblFTEntry>
                  </c15:dlblFieldTable>
                  <c15:showDataLabelsRange val="0"/>
                </c:ext>
                <c:ext xmlns:c16="http://schemas.microsoft.com/office/drawing/2014/chart" uri="{C3380CC4-5D6E-409C-BE32-E72D297353CC}">
                  <c16:uniqueId val="{0000001A-C160-45BE-87C3-E3BB583013F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{274CCFA6-8A54-4069-8035-779794BDF46F}</c15:txfldGUID>
                      <c15:f>Diagramm!$K$50</c15:f>
                      <c15:dlblFieldTableCache>
                        <c:ptCount val="1"/>
                      </c15:dlblFieldTableCache>
                    </c15:dlblFTEntry>
                  </c15:dlblFieldTable>
                  <c15:showDataLabelsRange val="0"/>
                </c:ext>
                <c:ext xmlns:c16="http://schemas.microsoft.com/office/drawing/2014/chart" uri="{C3380CC4-5D6E-409C-BE32-E72D297353CC}">
                  <c16:uniqueId val="{0000001B-C160-45BE-87C3-E3BB583013F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{B6B6688C-02FF-4A34-8190-6F39916E00CF}</c15:txfldGUID>
                      <c15:f>Diagramm!$K$51</c15:f>
                      <c15:dlblFieldTableCache>
                        <c:ptCount val="1"/>
                      </c15:dlblFieldTableCache>
                    </c15:dlblFTEntry>
                  </c15:dlblFieldTable>
                  <c15:showDataLabelsRange val="0"/>
                </c:ext>
                <c:ext xmlns:c16="http://schemas.microsoft.com/office/drawing/2014/chart" uri="{C3380CC4-5D6E-409C-BE32-E72D297353CC}">
                  <c16:uniqueId val="{0000001C-C160-45BE-87C3-E3BB583013F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{A429164B-7572-4EA0-841A-923504B1528B}</c15:txfldGUID>
                      <c15:f>Diagramm!$K$52</c15:f>
                      <c15:dlblFieldTableCache>
                        <c:ptCount val="1"/>
                      </c15:dlblFieldTableCache>
                    </c15:dlblFTEntry>
                  </c15:dlblFieldTable>
                  <c15:showDataLabelsRange val="0"/>
                </c:ext>
                <c:ext xmlns:c16="http://schemas.microsoft.com/office/drawing/2014/chart" uri="{C3380CC4-5D6E-409C-BE32-E72D297353CC}">
                  <c16:uniqueId val="{0000001D-C160-45BE-87C3-E3BB583013F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{0E4F70A6-8EA0-470E-89F7-13742686C0A8}</c15:txfldGUID>
                      <c15:f>Diagramm!$K$53</c15:f>
                      <c15:dlblFieldTableCache>
                        <c:ptCount val="1"/>
                      </c15:dlblFieldTableCache>
                    </c15:dlblFTEntry>
                  </c15:dlblFieldTable>
                  <c15:showDataLabelsRange val="0"/>
                </c:ext>
                <c:ext xmlns:c16="http://schemas.microsoft.com/office/drawing/2014/chart" uri="{C3380CC4-5D6E-409C-BE32-E72D297353CC}">
                  <c16:uniqueId val="{0000001E-C160-45BE-87C3-E3BB583013F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{9CF1ABB1-C7A7-4499-9526-708EE38F4947}</c15:txfldGUID>
                      <c15:f>Diagramm!$K$54</c15:f>
                      <c15:dlblFieldTableCache>
                        <c:ptCount val="1"/>
                      </c15:dlblFieldTableCache>
                    </c15:dlblFTEntry>
                  </c15:dlblFieldTable>
                  <c15:showDataLabelsRange val="0"/>
                </c:ext>
                <c:ext xmlns:c16="http://schemas.microsoft.com/office/drawing/2014/chart" uri="{C3380CC4-5D6E-409C-BE32-E72D297353CC}">
                  <c16:uniqueId val="{0000001F-C160-45BE-87C3-E3BB583013F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{97D90373-89FF-4592-88F8-F5B31722BFD7}</c15:txfldGUID>
                      <c15:f>Diagramm!$K$55</c15:f>
                      <c15:dlblFieldTableCache>
                        <c:ptCount val="1"/>
                      </c15:dlblFieldTableCache>
                    </c15:dlblFTEntry>
                  </c15:dlblFieldTable>
                  <c15:showDataLabelsRange val="0"/>
                </c:ext>
                <c:ext xmlns:c16="http://schemas.microsoft.com/office/drawing/2014/chart" uri="{C3380CC4-5D6E-409C-BE32-E72D297353CC}">
                  <c16:uniqueId val="{00000020-C160-45BE-87C3-E3BB583013F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{F918A153-7731-4FC7-8E2F-DE26AC9625EE}</c15:txfldGUID>
                      <c15:f>Diagramm!$K$56</c15:f>
                      <c15:dlblFieldTableCache>
                        <c:ptCount val="1"/>
                      </c15:dlblFieldTableCache>
                    </c15:dlblFTEntry>
                  </c15:dlblFieldTable>
                  <c15:showDataLabelsRange val="0"/>
                </c:ext>
                <c:ext xmlns:c16="http://schemas.microsoft.com/office/drawing/2014/chart" uri="{C3380CC4-5D6E-409C-BE32-E72D297353CC}">
                  <c16:uniqueId val="{00000021-C160-45BE-87C3-E3BB583013F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{7CED5D7F-7B0D-4096-9D6F-B9C0D12DC591}</c15:txfldGUID>
                      <c15:f>Diagramm!$K$57</c15:f>
                      <c15:dlblFieldTableCache>
                        <c:ptCount val="1"/>
                      </c15:dlblFieldTableCache>
                    </c15:dlblFTEntry>
                  </c15:dlblFieldTable>
                  <c15:showDataLabelsRange val="0"/>
                </c:ext>
                <c:ext xmlns:c16="http://schemas.microsoft.com/office/drawing/2014/chart" uri="{C3380CC4-5D6E-409C-BE32-E72D297353CC}">
                  <c16:uniqueId val="{00000022-C160-45BE-87C3-E3BB583013F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{165A33A2-0A6D-4029-BC43-4738C30A9A8C}</c15:txfldGUID>
                      <c15:f>Diagramm!$K$58</c15:f>
                      <c15:dlblFieldTableCache>
                        <c:ptCount val="1"/>
                      </c15:dlblFieldTableCache>
                    </c15:dlblFTEntry>
                  </c15:dlblFieldTable>
                  <c15:showDataLabelsRange val="0"/>
                </c:ext>
                <c:ext xmlns:c16="http://schemas.microsoft.com/office/drawing/2014/chart" uri="{C3380CC4-5D6E-409C-BE32-E72D297353CC}">
                  <c16:uniqueId val="{00000023-C160-45BE-87C3-E3BB583013F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{96C903E7-E6E0-4B5C-8BDD-0180295000DE}</c15:txfldGUID>
                      <c15:f>Diagramm!$K$59</c15:f>
                      <c15:dlblFieldTableCache>
                        <c:ptCount val="1"/>
                      </c15:dlblFieldTableCache>
                    </c15:dlblFTEntry>
                  </c15:dlblFieldTable>
                  <c15:showDataLabelsRange val="0"/>
                </c:ext>
                <c:ext xmlns:c16="http://schemas.microsoft.com/office/drawing/2014/chart" uri="{C3380CC4-5D6E-409C-BE32-E72D297353CC}">
                  <c16:uniqueId val="{00000024-C160-45BE-87C3-E3BB583013F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{78288EAC-AA81-4700-8D55-BB22D8753533}</c15:txfldGUID>
                      <c15:f>Diagramm!$K$60</c15:f>
                      <c15:dlblFieldTableCache>
                        <c:ptCount val="1"/>
                      </c15:dlblFieldTableCache>
                    </c15:dlblFTEntry>
                  </c15:dlblFieldTable>
                  <c15:showDataLabelsRange val="0"/>
                </c:ext>
                <c:ext xmlns:c16="http://schemas.microsoft.com/office/drawing/2014/chart" uri="{C3380CC4-5D6E-409C-BE32-E72D297353CC}">
                  <c16:uniqueId val="{00000025-C160-45BE-87C3-E3BB583013F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{A7414704-CAE7-4999-AD2D-12EF4F8A5307}</c15:txfldGUID>
                      <c15:f>Diagramm!$K$61</c15:f>
                      <c15:dlblFieldTableCache>
                        <c:ptCount val="1"/>
                      </c15:dlblFieldTableCache>
                    </c15:dlblFTEntry>
                  </c15:dlblFieldTable>
                  <c15:showDataLabelsRange val="0"/>
                </c:ext>
                <c:ext xmlns:c16="http://schemas.microsoft.com/office/drawing/2014/chart" uri="{C3380CC4-5D6E-409C-BE32-E72D297353CC}">
                  <c16:uniqueId val="{00000026-C160-45BE-87C3-E3BB583013F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{C6B11BD2-B763-429E-8E7D-2685EA716D5E}</c15:txfldGUID>
                      <c15:f>Diagramm!$K$62</c15:f>
                      <c15:dlblFieldTableCache>
                        <c:ptCount val="1"/>
                      </c15:dlblFieldTableCache>
                    </c15:dlblFTEntry>
                  </c15:dlblFieldTable>
                  <c15:showDataLabelsRange val="0"/>
                </c:ext>
                <c:ext xmlns:c16="http://schemas.microsoft.com/office/drawing/2014/chart" uri="{C3380CC4-5D6E-409C-BE32-E72D297353CC}">
                  <c16:uniqueId val="{00000027-C160-45BE-87C3-E3BB583013F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{8D28F3E6-7BB2-43FB-8849-C3D244D75049}</c15:txfldGUID>
                      <c15:f>Diagramm!$K$63</c15:f>
                      <c15:dlblFieldTableCache>
                        <c:ptCount val="1"/>
                      </c15:dlblFieldTableCache>
                    </c15:dlblFTEntry>
                  </c15:dlblFieldTable>
                  <c15:showDataLabelsRange val="0"/>
                </c:ext>
                <c:ext xmlns:c16="http://schemas.microsoft.com/office/drawing/2014/chart" uri="{C3380CC4-5D6E-409C-BE32-E72D297353CC}">
                  <c16:uniqueId val="{00000028-C160-45BE-87C3-E3BB583013F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{08118321-1D63-459B-9909-1D113F16CC79}</c15:txfldGUID>
                      <c15:f>Diagramm!$K$64</c15:f>
                      <c15:dlblFieldTableCache>
                        <c:ptCount val="1"/>
                      </c15:dlblFieldTableCache>
                    </c15:dlblFTEntry>
                  </c15:dlblFieldTable>
                  <c15:showDataLabelsRange val="0"/>
                </c:ext>
                <c:ext xmlns:c16="http://schemas.microsoft.com/office/drawing/2014/chart" uri="{C3380CC4-5D6E-409C-BE32-E72D297353CC}">
                  <c16:uniqueId val="{00000029-C160-45BE-87C3-E3BB583013F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{3749C1D4-0D26-4360-963D-661E98E22352}</c15:txfldGUID>
                      <c15:f>Diagramm!$K$65</c15:f>
                      <c15:dlblFieldTableCache>
                        <c:ptCount val="1"/>
                      </c15:dlblFieldTableCache>
                    </c15:dlblFTEntry>
                  </c15:dlblFieldTable>
                  <c15:showDataLabelsRange val="0"/>
                </c:ext>
                <c:ext xmlns:c16="http://schemas.microsoft.com/office/drawing/2014/chart" uri="{C3380CC4-5D6E-409C-BE32-E72D297353CC}">
                  <c16:uniqueId val="{0000002A-C160-45BE-87C3-E3BB583013F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{EB35752D-2035-4567-A3DB-25EEFE878F0A}</c15:txfldGUID>
                      <c15:f>Diagramm!$K$66</c15:f>
                      <c15:dlblFieldTableCache>
                        <c:ptCount val="1"/>
                      </c15:dlblFieldTableCache>
                    </c15:dlblFTEntry>
                  </c15:dlblFieldTable>
                  <c15:showDataLabelsRange val="0"/>
                </c:ext>
                <c:ext xmlns:c16="http://schemas.microsoft.com/office/drawing/2014/chart" uri="{C3380CC4-5D6E-409C-BE32-E72D297353CC}">
                  <c16:uniqueId val="{0000002B-C160-45BE-87C3-E3BB583013F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{64A9A0D4-22E7-46E6-A3BA-BF4972CB46A1}</c15:txfldGUID>
                      <c15:f>Diagramm!$K$67</c15:f>
                      <c15:dlblFieldTableCache>
                        <c:ptCount val="1"/>
                      </c15:dlblFieldTableCache>
                    </c15:dlblFTEntry>
                  </c15:dlblFieldTable>
                  <c15:showDataLabelsRange val="0"/>
                </c:ext>
                <c:ext xmlns:c16="http://schemas.microsoft.com/office/drawing/2014/chart" uri="{C3380CC4-5D6E-409C-BE32-E72D297353CC}">
                  <c16:uniqueId val="{0000002C-C160-45BE-87C3-E3BB583013F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60-45BE-87C3-E3BB583013F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{D1A13919-70B5-48CA-9137-AFEEB67CAE96}</c15:txfldGUID>
                      <c15:f>Diagramm!$J$46</c15:f>
                      <c15:dlblFieldTableCache>
                        <c:ptCount val="1"/>
                      </c15:dlblFieldTableCache>
                    </c15:dlblFTEntry>
                  </c15:dlblFieldTable>
                  <c15:showDataLabelsRange val="0"/>
                </c:ext>
                <c:ext xmlns:c16="http://schemas.microsoft.com/office/drawing/2014/chart" uri="{C3380CC4-5D6E-409C-BE32-E72D297353CC}">
                  <c16:uniqueId val="{0000002E-C160-45BE-87C3-E3BB583013F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{FB104763-B3E7-4A8B-8EF3-A6220D773D5A}</c15:txfldGUID>
                      <c15:f>Diagramm!$J$47</c15:f>
                      <c15:dlblFieldTableCache>
                        <c:ptCount val="1"/>
                      </c15:dlblFieldTableCache>
                    </c15:dlblFTEntry>
                  </c15:dlblFieldTable>
                  <c15:showDataLabelsRange val="0"/>
                </c:ext>
                <c:ext xmlns:c16="http://schemas.microsoft.com/office/drawing/2014/chart" uri="{C3380CC4-5D6E-409C-BE32-E72D297353CC}">
                  <c16:uniqueId val="{0000002F-C160-45BE-87C3-E3BB583013F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{DA77EC6A-A180-48E5-98D4-27AD2E8317DA}</c15:txfldGUID>
                      <c15:f>Diagramm!$J$48</c15:f>
                      <c15:dlblFieldTableCache>
                        <c:ptCount val="1"/>
                      </c15:dlblFieldTableCache>
                    </c15:dlblFTEntry>
                  </c15:dlblFieldTable>
                  <c15:showDataLabelsRange val="0"/>
                </c:ext>
                <c:ext xmlns:c16="http://schemas.microsoft.com/office/drawing/2014/chart" uri="{C3380CC4-5D6E-409C-BE32-E72D297353CC}">
                  <c16:uniqueId val="{00000030-C160-45BE-87C3-E3BB583013F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{29AB95BF-4534-499C-842D-A383ED76BD4F}</c15:txfldGUID>
                      <c15:f>Diagramm!$J$49</c15:f>
                      <c15:dlblFieldTableCache>
                        <c:ptCount val="1"/>
                      </c15:dlblFieldTableCache>
                    </c15:dlblFTEntry>
                  </c15:dlblFieldTable>
                  <c15:showDataLabelsRange val="0"/>
                </c:ext>
                <c:ext xmlns:c16="http://schemas.microsoft.com/office/drawing/2014/chart" uri="{C3380CC4-5D6E-409C-BE32-E72D297353CC}">
                  <c16:uniqueId val="{00000031-C160-45BE-87C3-E3BB583013F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{4408DAB5-0008-408B-A8E4-41FD866B98F7}</c15:txfldGUID>
                      <c15:f>Diagramm!$J$50</c15:f>
                      <c15:dlblFieldTableCache>
                        <c:ptCount val="1"/>
                      </c15:dlblFieldTableCache>
                    </c15:dlblFTEntry>
                  </c15:dlblFieldTable>
                  <c15:showDataLabelsRange val="0"/>
                </c:ext>
                <c:ext xmlns:c16="http://schemas.microsoft.com/office/drawing/2014/chart" uri="{C3380CC4-5D6E-409C-BE32-E72D297353CC}">
                  <c16:uniqueId val="{00000032-C160-45BE-87C3-E3BB583013F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{8266F0D6-E0E0-479C-890C-42C47360D95E}</c15:txfldGUID>
                      <c15:f>Diagramm!$J$51</c15:f>
                      <c15:dlblFieldTableCache>
                        <c:ptCount val="1"/>
                      </c15:dlblFieldTableCache>
                    </c15:dlblFTEntry>
                  </c15:dlblFieldTable>
                  <c15:showDataLabelsRange val="0"/>
                </c:ext>
                <c:ext xmlns:c16="http://schemas.microsoft.com/office/drawing/2014/chart" uri="{C3380CC4-5D6E-409C-BE32-E72D297353CC}">
                  <c16:uniqueId val="{00000033-C160-45BE-87C3-E3BB583013F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{FA032F23-4190-434E-9AE8-524EDE929FE4}</c15:txfldGUID>
                      <c15:f>Diagramm!$J$52</c15:f>
                      <c15:dlblFieldTableCache>
                        <c:ptCount val="1"/>
                      </c15:dlblFieldTableCache>
                    </c15:dlblFTEntry>
                  </c15:dlblFieldTable>
                  <c15:showDataLabelsRange val="0"/>
                </c:ext>
                <c:ext xmlns:c16="http://schemas.microsoft.com/office/drawing/2014/chart" uri="{C3380CC4-5D6E-409C-BE32-E72D297353CC}">
                  <c16:uniqueId val="{00000034-C160-45BE-87C3-E3BB583013F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{848949F7-B9A2-428A-9542-99123E3424BE}</c15:txfldGUID>
                      <c15:f>Diagramm!$J$53</c15:f>
                      <c15:dlblFieldTableCache>
                        <c:ptCount val="1"/>
                      </c15:dlblFieldTableCache>
                    </c15:dlblFTEntry>
                  </c15:dlblFieldTable>
                  <c15:showDataLabelsRange val="0"/>
                </c:ext>
                <c:ext xmlns:c16="http://schemas.microsoft.com/office/drawing/2014/chart" uri="{C3380CC4-5D6E-409C-BE32-E72D297353CC}">
                  <c16:uniqueId val="{00000035-C160-45BE-87C3-E3BB583013F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{C77D038A-183C-48D1-90D7-30BFFB368A66}</c15:txfldGUID>
                      <c15:f>Diagramm!$J$54</c15:f>
                      <c15:dlblFieldTableCache>
                        <c:ptCount val="1"/>
                      </c15:dlblFieldTableCache>
                    </c15:dlblFTEntry>
                  </c15:dlblFieldTable>
                  <c15:showDataLabelsRange val="0"/>
                </c:ext>
                <c:ext xmlns:c16="http://schemas.microsoft.com/office/drawing/2014/chart" uri="{C3380CC4-5D6E-409C-BE32-E72D297353CC}">
                  <c16:uniqueId val="{00000036-C160-45BE-87C3-E3BB583013F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{C6E19A51-3AFC-4121-AE5D-5F51E93BEE4D}</c15:txfldGUID>
                      <c15:f>Diagramm!$J$55</c15:f>
                      <c15:dlblFieldTableCache>
                        <c:ptCount val="1"/>
                      </c15:dlblFieldTableCache>
                    </c15:dlblFTEntry>
                  </c15:dlblFieldTable>
                  <c15:showDataLabelsRange val="0"/>
                </c:ext>
                <c:ext xmlns:c16="http://schemas.microsoft.com/office/drawing/2014/chart" uri="{C3380CC4-5D6E-409C-BE32-E72D297353CC}">
                  <c16:uniqueId val="{00000037-C160-45BE-87C3-E3BB583013F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{BB3D7AE6-AB05-4C81-A5EE-77D5B9A1F269}</c15:txfldGUID>
                      <c15:f>Diagramm!$J$56</c15:f>
                      <c15:dlblFieldTableCache>
                        <c:ptCount val="1"/>
                      </c15:dlblFieldTableCache>
                    </c15:dlblFTEntry>
                  </c15:dlblFieldTable>
                  <c15:showDataLabelsRange val="0"/>
                </c:ext>
                <c:ext xmlns:c16="http://schemas.microsoft.com/office/drawing/2014/chart" uri="{C3380CC4-5D6E-409C-BE32-E72D297353CC}">
                  <c16:uniqueId val="{00000038-C160-45BE-87C3-E3BB583013F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{D3C93C15-BEB2-4400-A1A5-2E3D6A2C9EB1}</c15:txfldGUID>
                      <c15:f>Diagramm!$J$57</c15:f>
                      <c15:dlblFieldTableCache>
                        <c:ptCount val="1"/>
                      </c15:dlblFieldTableCache>
                    </c15:dlblFTEntry>
                  </c15:dlblFieldTable>
                  <c15:showDataLabelsRange val="0"/>
                </c:ext>
                <c:ext xmlns:c16="http://schemas.microsoft.com/office/drawing/2014/chart" uri="{C3380CC4-5D6E-409C-BE32-E72D297353CC}">
                  <c16:uniqueId val="{00000039-C160-45BE-87C3-E3BB583013F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{3571AACB-6A5A-421A-A6F9-A889899CDBAC}</c15:txfldGUID>
                      <c15:f>Diagramm!$J$58</c15:f>
                      <c15:dlblFieldTableCache>
                        <c:ptCount val="1"/>
                      </c15:dlblFieldTableCache>
                    </c15:dlblFTEntry>
                  </c15:dlblFieldTable>
                  <c15:showDataLabelsRange val="0"/>
                </c:ext>
                <c:ext xmlns:c16="http://schemas.microsoft.com/office/drawing/2014/chart" uri="{C3380CC4-5D6E-409C-BE32-E72D297353CC}">
                  <c16:uniqueId val="{0000003A-C160-45BE-87C3-E3BB583013F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{65236ED8-34F0-4B2B-A2B4-19C5DFAB550F}</c15:txfldGUID>
                      <c15:f>Diagramm!$J$59</c15:f>
                      <c15:dlblFieldTableCache>
                        <c:ptCount val="1"/>
                      </c15:dlblFieldTableCache>
                    </c15:dlblFTEntry>
                  </c15:dlblFieldTable>
                  <c15:showDataLabelsRange val="0"/>
                </c:ext>
                <c:ext xmlns:c16="http://schemas.microsoft.com/office/drawing/2014/chart" uri="{C3380CC4-5D6E-409C-BE32-E72D297353CC}">
                  <c16:uniqueId val="{0000003B-C160-45BE-87C3-E3BB583013F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{F1C515D3-21A0-4E38-841E-506B1A9C37AA}</c15:txfldGUID>
                      <c15:f>Diagramm!$J$60</c15:f>
                      <c15:dlblFieldTableCache>
                        <c:ptCount val="1"/>
                      </c15:dlblFieldTableCache>
                    </c15:dlblFTEntry>
                  </c15:dlblFieldTable>
                  <c15:showDataLabelsRange val="0"/>
                </c:ext>
                <c:ext xmlns:c16="http://schemas.microsoft.com/office/drawing/2014/chart" uri="{C3380CC4-5D6E-409C-BE32-E72D297353CC}">
                  <c16:uniqueId val="{0000003C-C160-45BE-87C3-E3BB583013F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{FE870CD0-F480-4631-807B-BFD936BA53D8}</c15:txfldGUID>
                      <c15:f>Diagramm!$J$61</c15:f>
                      <c15:dlblFieldTableCache>
                        <c:ptCount val="1"/>
                      </c15:dlblFieldTableCache>
                    </c15:dlblFTEntry>
                  </c15:dlblFieldTable>
                  <c15:showDataLabelsRange val="0"/>
                </c:ext>
                <c:ext xmlns:c16="http://schemas.microsoft.com/office/drawing/2014/chart" uri="{C3380CC4-5D6E-409C-BE32-E72D297353CC}">
                  <c16:uniqueId val="{0000003D-C160-45BE-87C3-E3BB583013F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{89547AA6-CFE1-4444-B40A-A4079CECCB17}</c15:txfldGUID>
                      <c15:f>Diagramm!$J$62</c15:f>
                      <c15:dlblFieldTableCache>
                        <c:ptCount val="1"/>
                      </c15:dlblFieldTableCache>
                    </c15:dlblFTEntry>
                  </c15:dlblFieldTable>
                  <c15:showDataLabelsRange val="0"/>
                </c:ext>
                <c:ext xmlns:c16="http://schemas.microsoft.com/office/drawing/2014/chart" uri="{C3380CC4-5D6E-409C-BE32-E72D297353CC}">
                  <c16:uniqueId val="{0000003E-C160-45BE-87C3-E3BB583013F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{30CBADB9-773E-40A0-B110-E84B7079ADD4}</c15:txfldGUID>
                      <c15:f>Diagramm!$J$63</c15:f>
                      <c15:dlblFieldTableCache>
                        <c:ptCount val="1"/>
                      </c15:dlblFieldTableCache>
                    </c15:dlblFTEntry>
                  </c15:dlblFieldTable>
                  <c15:showDataLabelsRange val="0"/>
                </c:ext>
                <c:ext xmlns:c16="http://schemas.microsoft.com/office/drawing/2014/chart" uri="{C3380CC4-5D6E-409C-BE32-E72D297353CC}">
                  <c16:uniqueId val="{0000003F-C160-45BE-87C3-E3BB583013F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{E0C84F72-2D5C-477A-9D9F-FFDA17F15DFE}</c15:txfldGUID>
                      <c15:f>Diagramm!$J$64</c15:f>
                      <c15:dlblFieldTableCache>
                        <c:ptCount val="1"/>
                      </c15:dlblFieldTableCache>
                    </c15:dlblFTEntry>
                  </c15:dlblFieldTable>
                  <c15:showDataLabelsRange val="0"/>
                </c:ext>
                <c:ext xmlns:c16="http://schemas.microsoft.com/office/drawing/2014/chart" uri="{C3380CC4-5D6E-409C-BE32-E72D297353CC}">
                  <c16:uniqueId val="{00000040-C160-45BE-87C3-E3BB583013F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{4A0A3EB1-8017-4234-AF26-151DA1C6E409}</c15:txfldGUID>
                      <c15:f>Diagramm!$J$65</c15:f>
                      <c15:dlblFieldTableCache>
                        <c:ptCount val="1"/>
                      </c15:dlblFieldTableCache>
                    </c15:dlblFTEntry>
                  </c15:dlblFieldTable>
                  <c15:showDataLabelsRange val="0"/>
                </c:ext>
                <c:ext xmlns:c16="http://schemas.microsoft.com/office/drawing/2014/chart" uri="{C3380CC4-5D6E-409C-BE32-E72D297353CC}">
                  <c16:uniqueId val="{00000041-C160-45BE-87C3-E3BB583013F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{2B9BDE3B-0653-4920-A622-9DA3F6B1A2F9}</c15:txfldGUID>
                      <c15:f>Diagramm!$J$66</c15:f>
                      <c15:dlblFieldTableCache>
                        <c:ptCount val="1"/>
                      </c15:dlblFieldTableCache>
                    </c15:dlblFTEntry>
                  </c15:dlblFieldTable>
                  <c15:showDataLabelsRange val="0"/>
                </c:ext>
                <c:ext xmlns:c16="http://schemas.microsoft.com/office/drawing/2014/chart" uri="{C3380CC4-5D6E-409C-BE32-E72D297353CC}">
                  <c16:uniqueId val="{00000042-C160-45BE-87C3-E3BB583013F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{945CC0EB-19F3-4A19-A3BD-5AE117B63505}</c15:txfldGUID>
                      <c15:f>Diagramm!$J$67</c15:f>
                      <c15:dlblFieldTableCache>
                        <c:ptCount val="1"/>
                      </c15:dlblFieldTableCache>
                    </c15:dlblFTEntry>
                  </c15:dlblFieldTable>
                  <c15:showDataLabelsRange val="0"/>
                </c:ext>
                <c:ext xmlns:c16="http://schemas.microsoft.com/office/drawing/2014/chart" uri="{C3380CC4-5D6E-409C-BE32-E72D297353CC}">
                  <c16:uniqueId val="{00000043-C160-45BE-87C3-E3BB583013F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60-45BE-87C3-E3BB583013F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38-44C6-96E1-44659E6A3D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38-44C6-96E1-44659E6A3D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38-44C6-96E1-44659E6A3D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38-44C6-96E1-44659E6A3D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38-44C6-96E1-44659E6A3D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38-44C6-96E1-44659E6A3D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38-44C6-96E1-44659E6A3D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38-44C6-96E1-44659E6A3D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38-44C6-96E1-44659E6A3D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38-44C6-96E1-44659E6A3D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38-44C6-96E1-44659E6A3D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38-44C6-96E1-44659E6A3D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C38-44C6-96E1-44659E6A3D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C38-44C6-96E1-44659E6A3D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C38-44C6-96E1-44659E6A3D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C38-44C6-96E1-44659E6A3D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C38-44C6-96E1-44659E6A3D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C38-44C6-96E1-44659E6A3D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C38-44C6-96E1-44659E6A3D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C38-44C6-96E1-44659E6A3D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C38-44C6-96E1-44659E6A3D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C38-44C6-96E1-44659E6A3D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38-44C6-96E1-44659E6A3D6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C38-44C6-96E1-44659E6A3D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C38-44C6-96E1-44659E6A3D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C38-44C6-96E1-44659E6A3D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C38-44C6-96E1-44659E6A3D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C38-44C6-96E1-44659E6A3D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C38-44C6-96E1-44659E6A3D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C38-44C6-96E1-44659E6A3D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C38-44C6-96E1-44659E6A3D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C38-44C6-96E1-44659E6A3D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C38-44C6-96E1-44659E6A3D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C38-44C6-96E1-44659E6A3D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C38-44C6-96E1-44659E6A3D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C38-44C6-96E1-44659E6A3D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C38-44C6-96E1-44659E6A3D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C38-44C6-96E1-44659E6A3D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C38-44C6-96E1-44659E6A3D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C38-44C6-96E1-44659E6A3D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C38-44C6-96E1-44659E6A3D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C38-44C6-96E1-44659E6A3D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C38-44C6-96E1-44659E6A3D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C38-44C6-96E1-44659E6A3D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C38-44C6-96E1-44659E6A3D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38-44C6-96E1-44659E6A3D6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C38-44C6-96E1-44659E6A3D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C38-44C6-96E1-44659E6A3D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C38-44C6-96E1-44659E6A3D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C38-44C6-96E1-44659E6A3D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C38-44C6-96E1-44659E6A3D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C38-44C6-96E1-44659E6A3D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C38-44C6-96E1-44659E6A3D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C38-44C6-96E1-44659E6A3D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C38-44C6-96E1-44659E6A3D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C38-44C6-96E1-44659E6A3D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C38-44C6-96E1-44659E6A3D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C38-44C6-96E1-44659E6A3D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C38-44C6-96E1-44659E6A3D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C38-44C6-96E1-44659E6A3D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C38-44C6-96E1-44659E6A3D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C38-44C6-96E1-44659E6A3D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C38-44C6-96E1-44659E6A3D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C38-44C6-96E1-44659E6A3D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C38-44C6-96E1-44659E6A3D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C38-44C6-96E1-44659E6A3D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C38-44C6-96E1-44659E6A3D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C38-44C6-96E1-44659E6A3D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38-44C6-96E1-44659E6A3D6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100.59353546910754</c:v>
                </c:pt>
                <c:pt idx="2">
                  <c:v>101.35512013729976</c:v>
                </c:pt>
                <c:pt idx="3">
                  <c:v>100.32537185354691</c:v>
                </c:pt>
                <c:pt idx="4">
                  <c:v>100.23240846681922</c:v>
                </c:pt>
                <c:pt idx="5">
                  <c:v>101.71982265446225</c:v>
                </c:pt>
                <c:pt idx="6">
                  <c:v>102.92834668192219</c:v>
                </c:pt>
                <c:pt idx="7">
                  <c:v>101.90574942791761</c:v>
                </c:pt>
                <c:pt idx="8">
                  <c:v>101.95223112128147</c:v>
                </c:pt>
                <c:pt idx="9">
                  <c:v>102.47783180778032</c:v>
                </c:pt>
                <c:pt idx="10">
                  <c:v>103.91518878718536</c:v>
                </c:pt>
                <c:pt idx="11">
                  <c:v>103.13215102974829</c:v>
                </c:pt>
                <c:pt idx="12">
                  <c:v>103.68993135011442</c:v>
                </c:pt>
                <c:pt idx="13">
                  <c:v>104.61241418764303</c:v>
                </c:pt>
                <c:pt idx="14">
                  <c:v>105.67791762013729</c:v>
                </c:pt>
                <c:pt idx="15">
                  <c:v>105.64573798627002</c:v>
                </c:pt>
                <c:pt idx="16">
                  <c:v>105.57780320366132</c:v>
                </c:pt>
                <c:pt idx="17">
                  <c:v>106.08552631578947</c:v>
                </c:pt>
                <c:pt idx="18">
                  <c:v>107.12242562929062</c:v>
                </c:pt>
                <c:pt idx="19">
                  <c:v>106.09625286041191</c:v>
                </c:pt>
                <c:pt idx="20">
                  <c:v>105.53132151029749</c:v>
                </c:pt>
                <c:pt idx="21">
                  <c:v>106.11770594965675</c:v>
                </c:pt>
                <c:pt idx="22">
                  <c:v>107.59796910755148</c:v>
                </c:pt>
                <c:pt idx="23">
                  <c:v>108.04848398169335</c:v>
                </c:pt>
                <c:pt idx="24">
                  <c:v>107.55506292906179</c:v>
                </c:pt>
              </c:numCache>
            </c:numRef>
          </c:val>
          <c:smooth val="0"/>
          <c:extLst>
            <c:ext xmlns:c16="http://schemas.microsoft.com/office/drawing/2014/chart" uri="{C3380CC4-5D6E-409C-BE32-E72D297353CC}">
              <c16:uniqueId val="{00000000-2C81-4D76-8C5D-FF65E7AACA6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104.90463215258856</c:v>
                </c:pt>
                <c:pt idx="2">
                  <c:v>112.80653950953679</c:v>
                </c:pt>
                <c:pt idx="3">
                  <c:v>107.76566757493188</c:v>
                </c:pt>
                <c:pt idx="4">
                  <c:v>116.7574931880109</c:v>
                </c:pt>
                <c:pt idx="5">
                  <c:v>121.93460490463215</c:v>
                </c:pt>
                <c:pt idx="6">
                  <c:v>128.74659400544959</c:v>
                </c:pt>
                <c:pt idx="7">
                  <c:v>124.25068119891007</c:v>
                </c:pt>
                <c:pt idx="8">
                  <c:v>119.20980926430518</c:v>
                </c:pt>
                <c:pt idx="9">
                  <c:v>124.79564032697547</c:v>
                </c:pt>
                <c:pt idx="10">
                  <c:v>127.11171662125341</c:v>
                </c:pt>
                <c:pt idx="11">
                  <c:v>125.61307901907357</c:v>
                </c:pt>
                <c:pt idx="12">
                  <c:v>127.9291553133515</c:v>
                </c:pt>
                <c:pt idx="13">
                  <c:v>136.37602179836512</c:v>
                </c:pt>
                <c:pt idx="14">
                  <c:v>137.05722070844686</c:v>
                </c:pt>
                <c:pt idx="15">
                  <c:v>133.37874659400546</c:v>
                </c:pt>
                <c:pt idx="16">
                  <c:v>133.2425068119891</c:v>
                </c:pt>
                <c:pt idx="17">
                  <c:v>142.50681198910081</c:v>
                </c:pt>
                <c:pt idx="18">
                  <c:v>144.55040871934605</c:v>
                </c:pt>
                <c:pt idx="19">
                  <c:v>146.04904632152588</c:v>
                </c:pt>
                <c:pt idx="20">
                  <c:v>148.63760217983651</c:v>
                </c:pt>
                <c:pt idx="21">
                  <c:v>148.63760217983651</c:v>
                </c:pt>
                <c:pt idx="22">
                  <c:v>156.81198910081744</c:v>
                </c:pt>
                <c:pt idx="23">
                  <c:v>156.9482288828338</c:v>
                </c:pt>
                <c:pt idx="24">
                  <c:v>149.72752043596731</c:v>
                </c:pt>
              </c:numCache>
            </c:numRef>
          </c:val>
          <c:smooth val="0"/>
          <c:extLst>
            <c:ext xmlns:c16="http://schemas.microsoft.com/office/drawing/2014/chart" uri="{C3380CC4-5D6E-409C-BE32-E72D297353CC}">
              <c16:uniqueId val="{00000001-2C81-4D76-8C5D-FF65E7AACA6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102.84992784992785</c:v>
                </c:pt>
                <c:pt idx="2">
                  <c:v>101.33477633477635</c:v>
                </c:pt>
                <c:pt idx="3">
                  <c:v>97.979797979797979</c:v>
                </c:pt>
                <c:pt idx="4">
                  <c:v>101.80375180375181</c:v>
                </c:pt>
                <c:pt idx="5">
                  <c:v>106.06060606060606</c:v>
                </c:pt>
                <c:pt idx="6">
                  <c:v>103.64357864357865</c:v>
                </c:pt>
                <c:pt idx="7">
                  <c:v>102.95815295815297</c:v>
                </c:pt>
                <c:pt idx="8">
                  <c:v>100.25252525252526</c:v>
                </c:pt>
                <c:pt idx="9">
                  <c:v>102.34487734487733</c:v>
                </c:pt>
                <c:pt idx="10">
                  <c:v>100.57720057720059</c:v>
                </c:pt>
                <c:pt idx="11">
                  <c:v>99.350649350649363</c:v>
                </c:pt>
                <c:pt idx="12">
                  <c:v>95.274170274170274</c:v>
                </c:pt>
                <c:pt idx="13">
                  <c:v>97.041847041847035</c:v>
                </c:pt>
                <c:pt idx="14">
                  <c:v>97.7994227994228</c:v>
                </c:pt>
                <c:pt idx="15">
                  <c:v>97.510822510822521</c:v>
                </c:pt>
                <c:pt idx="16">
                  <c:v>95.779220779220779</c:v>
                </c:pt>
                <c:pt idx="17">
                  <c:v>102.0923520923521</c:v>
                </c:pt>
                <c:pt idx="18">
                  <c:v>99.350649350649363</c:v>
                </c:pt>
                <c:pt idx="19">
                  <c:v>98.665223665223664</c:v>
                </c:pt>
                <c:pt idx="20">
                  <c:v>96.464646464646464</c:v>
                </c:pt>
                <c:pt idx="21">
                  <c:v>96.176046176046185</c:v>
                </c:pt>
                <c:pt idx="22">
                  <c:v>95.274170274170274</c:v>
                </c:pt>
                <c:pt idx="23">
                  <c:v>94.660894660894655</c:v>
                </c:pt>
                <c:pt idx="24">
                  <c:v>90.83694083694084</c:v>
                </c:pt>
              </c:numCache>
            </c:numRef>
          </c:val>
          <c:smooth val="0"/>
          <c:extLst>
            <c:ext xmlns:c16="http://schemas.microsoft.com/office/drawing/2014/chart" uri="{C3380CC4-5D6E-409C-BE32-E72D297353CC}">
              <c16:uniqueId val="{00000002-2C81-4D76-8C5D-FF65E7AACA6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C81-4D76-8C5D-FF65E7AACA6C}"/>
                </c:ext>
              </c:extLst>
            </c:dLbl>
            <c:dLbl>
              <c:idx val="1"/>
              <c:delete val="1"/>
              <c:extLst>
                <c:ext xmlns:c15="http://schemas.microsoft.com/office/drawing/2012/chart" uri="{CE6537A1-D6FC-4f65-9D91-7224C49458BB}"/>
                <c:ext xmlns:c16="http://schemas.microsoft.com/office/drawing/2014/chart" uri="{C3380CC4-5D6E-409C-BE32-E72D297353CC}">
                  <c16:uniqueId val="{00000004-2C81-4D76-8C5D-FF65E7AACA6C}"/>
                </c:ext>
              </c:extLst>
            </c:dLbl>
            <c:dLbl>
              <c:idx val="2"/>
              <c:delete val="1"/>
              <c:extLst>
                <c:ext xmlns:c15="http://schemas.microsoft.com/office/drawing/2012/chart" uri="{CE6537A1-D6FC-4f65-9D91-7224C49458BB}"/>
                <c:ext xmlns:c16="http://schemas.microsoft.com/office/drawing/2014/chart" uri="{C3380CC4-5D6E-409C-BE32-E72D297353CC}">
                  <c16:uniqueId val="{00000005-2C81-4D76-8C5D-FF65E7AACA6C}"/>
                </c:ext>
              </c:extLst>
            </c:dLbl>
            <c:dLbl>
              <c:idx val="3"/>
              <c:delete val="1"/>
              <c:extLst>
                <c:ext xmlns:c15="http://schemas.microsoft.com/office/drawing/2012/chart" uri="{CE6537A1-D6FC-4f65-9D91-7224C49458BB}"/>
                <c:ext xmlns:c16="http://schemas.microsoft.com/office/drawing/2014/chart" uri="{C3380CC4-5D6E-409C-BE32-E72D297353CC}">
                  <c16:uniqueId val="{00000006-2C81-4D76-8C5D-FF65E7AACA6C}"/>
                </c:ext>
              </c:extLst>
            </c:dLbl>
            <c:dLbl>
              <c:idx val="4"/>
              <c:delete val="1"/>
              <c:extLst>
                <c:ext xmlns:c15="http://schemas.microsoft.com/office/drawing/2012/chart" uri="{CE6537A1-D6FC-4f65-9D91-7224C49458BB}"/>
                <c:ext xmlns:c16="http://schemas.microsoft.com/office/drawing/2014/chart" uri="{C3380CC4-5D6E-409C-BE32-E72D297353CC}">
                  <c16:uniqueId val="{00000007-2C81-4D76-8C5D-FF65E7AACA6C}"/>
                </c:ext>
              </c:extLst>
            </c:dLbl>
            <c:dLbl>
              <c:idx val="5"/>
              <c:delete val="1"/>
              <c:extLst>
                <c:ext xmlns:c15="http://schemas.microsoft.com/office/drawing/2012/chart" uri="{CE6537A1-D6FC-4f65-9D91-7224C49458BB}"/>
                <c:ext xmlns:c16="http://schemas.microsoft.com/office/drawing/2014/chart" uri="{C3380CC4-5D6E-409C-BE32-E72D297353CC}">
                  <c16:uniqueId val="{00000008-2C81-4D76-8C5D-FF65E7AACA6C}"/>
                </c:ext>
              </c:extLst>
            </c:dLbl>
            <c:dLbl>
              <c:idx val="6"/>
              <c:delete val="1"/>
              <c:extLst>
                <c:ext xmlns:c15="http://schemas.microsoft.com/office/drawing/2012/chart" uri="{CE6537A1-D6FC-4f65-9D91-7224C49458BB}"/>
                <c:ext xmlns:c16="http://schemas.microsoft.com/office/drawing/2014/chart" uri="{C3380CC4-5D6E-409C-BE32-E72D297353CC}">
                  <c16:uniqueId val="{00000009-2C81-4D76-8C5D-FF65E7AACA6C}"/>
                </c:ext>
              </c:extLst>
            </c:dLbl>
            <c:dLbl>
              <c:idx val="7"/>
              <c:delete val="1"/>
              <c:extLst>
                <c:ext xmlns:c15="http://schemas.microsoft.com/office/drawing/2012/chart" uri="{CE6537A1-D6FC-4f65-9D91-7224C49458BB}"/>
                <c:ext xmlns:c16="http://schemas.microsoft.com/office/drawing/2014/chart" uri="{C3380CC4-5D6E-409C-BE32-E72D297353CC}">
                  <c16:uniqueId val="{0000000A-2C81-4D76-8C5D-FF65E7AACA6C}"/>
                </c:ext>
              </c:extLst>
            </c:dLbl>
            <c:dLbl>
              <c:idx val="8"/>
              <c:delete val="1"/>
              <c:extLst>
                <c:ext xmlns:c15="http://schemas.microsoft.com/office/drawing/2012/chart" uri="{CE6537A1-D6FC-4f65-9D91-7224C49458BB}"/>
                <c:ext xmlns:c16="http://schemas.microsoft.com/office/drawing/2014/chart" uri="{C3380CC4-5D6E-409C-BE32-E72D297353CC}">
                  <c16:uniqueId val="{0000000B-2C81-4D76-8C5D-FF65E7AACA6C}"/>
                </c:ext>
              </c:extLst>
            </c:dLbl>
            <c:dLbl>
              <c:idx val="9"/>
              <c:delete val="1"/>
              <c:extLst>
                <c:ext xmlns:c15="http://schemas.microsoft.com/office/drawing/2012/chart" uri="{CE6537A1-D6FC-4f65-9D91-7224C49458BB}"/>
                <c:ext xmlns:c16="http://schemas.microsoft.com/office/drawing/2014/chart" uri="{C3380CC4-5D6E-409C-BE32-E72D297353CC}">
                  <c16:uniqueId val="{0000000C-2C81-4D76-8C5D-FF65E7AACA6C}"/>
                </c:ext>
              </c:extLst>
            </c:dLbl>
            <c:dLbl>
              <c:idx val="10"/>
              <c:delete val="1"/>
              <c:extLst>
                <c:ext xmlns:c15="http://schemas.microsoft.com/office/drawing/2012/chart" uri="{CE6537A1-D6FC-4f65-9D91-7224C49458BB}"/>
                <c:ext xmlns:c16="http://schemas.microsoft.com/office/drawing/2014/chart" uri="{C3380CC4-5D6E-409C-BE32-E72D297353CC}">
                  <c16:uniqueId val="{0000000D-2C81-4D76-8C5D-FF65E7AACA6C}"/>
                </c:ext>
              </c:extLst>
            </c:dLbl>
            <c:dLbl>
              <c:idx val="11"/>
              <c:delete val="1"/>
              <c:extLst>
                <c:ext xmlns:c15="http://schemas.microsoft.com/office/drawing/2012/chart" uri="{CE6537A1-D6FC-4f65-9D91-7224C49458BB}"/>
                <c:ext xmlns:c16="http://schemas.microsoft.com/office/drawing/2014/chart" uri="{C3380CC4-5D6E-409C-BE32-E72D297353CC}">
                  <c16:uniqueId val="{0000000E-2C81-4D76-8C5D-FF65E7AACA6C}"/>
                </c:ext>
              </c:extLst>
            </c:dLbl>
            <c:dLbl>
              <c:idx val="12"/>
              <c:delete val="1"/>
              <c:extLst>
                <c:ext xmlns:c15="http://schemas.microsoft.com/office/drawing/2012/chart" uri="{CE6537A1-D6FC-4f65-9D91-7224C49458BB}"/>
                <c:ext xmlns:c16="http://schemas.microsoft.com/office/drawing/2014/chart" uri="{C3380CC4-5D6E-409C-BE32-E72D297353CC}">
                  <c16:uniqueId val="{0000000F-2C81-4D76-8C5D-FF65E7AACA6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C81-4D76-8C5D-FF65E7AACA6C}"/>
                </c:ext>
              </c:extLst>
            </c:dLbl>
            <c:dLbl>
              <c:idx val="14"/>
              <c:delete val="1"/>
              <c:extLst>
                <c:ext xmlns:c15="http://schemas.microsoft.com/office/drawing/2012/chart" uri="{CE6537A1-D6FC-4f65-9D91-7224C49458BB}"/>
                <c:ext xmlns:c16="http://schemas.microsoft.com/office/drawing/2014/chart" uri="{C3380CC4-5D6E-409C-BE32-E72D297353CC}">
                  <c16:uniqueId val="{00000011-2C81-4D76-8C5D-FF65E7AACA6C}"/>
                </c:ext>
              </c:extLst>
            </c:dLbl>
            <c:dLbl>
              <c:idx val="15"/>
              <c:delete val="1"/>
              <c:extLst>
                <c:ext xmlns:c15="http://schemas.microsoft.com/office/drawing/2012/chart" uri="{CE6537A1-D6FC-4f65-9D91-7224C49458BB}"/>
                <c:ext xmlns:c16="http://schemas.microsoft.com/office/drawing/2014/chart" uri="{C3380CC4-5D6E-409C-BE32-E72D297353CC}">
                  <c16:uniqueId val="{00000012-2C81-4D76-8C5D-FF65E7AACA6C}"/>
                </c:ext>
              </c:extLst>
            </c:dLbl>
            <c:dLbl>
              <c:idx val="16"/>
              <c:delete val="1"/>
              <c:extLst>
                <c:ext xmlns:c15="http://schemas.microsoft.com/office/drawing/2012/chart" uri="{CE6537A1-D6FC-4f65-9D91-7224C49458BB}"/>
                <c:ext xmlns:c16="http://schemas.microsoft.com/office/drawing/2014/chart" uri="{C3380CC4-5D6E-409C-BE32-E72D297353CC}">
                  <c16:uniqueId val="{00000013-2C81-4D76-8C5D-FF65E7AACA6C}"/>
                </c:ext>
              </c:extLst>
            </c:dLbl>
            <c:dLbl>
              <c:idx val="17"/>
              <c:delete val="1"/>
              <c:extLst>
                <c:ext xmlns:c15="http://schemas.microsoft.com/office/drawing/2012/chart" uri="{CE6537A1-D6FC-4f65-9D91-7224C49458BB}"/>
                <c:ext xmlns:c16="http://schemas.microsoft.com/office/drawing/2014/chart" uri="{C3380CC4-5D6E-409C-BE32-E72D297353CC}">
                  <c16:uniqueId val="{00000014-2C81-4D76-8C5D-FF65E7AACA6C}"/>
                </c:ext>
              </c:extLst>
            </c:dLbl>
            <c:dLbl>
              <c:idx val="18"/>
              <c:delete val="1"/>
              <c:extLst>
                <c:ext xmlns:c15="http://schemas.microsoft.com/office/drawing/2012/chart" uri="{CE6537A1-D6FC-4f65-9D91-7224C49458BB}"/>
                <c:ext xmlns:c16="http://schemas.microsoft.com/office/drawing/2014/chart" uri="{C3380CC4-5D6E-409C-BE32-E72D297353CC}">
                  <c16:uniqueId val="{00000015-2C81-4D76-8C5D-FF65E7AACA6C}"/>
                </c:ext>
              </c:extLst>
            </c:dLbl>
            <c:dLbl>
              <c:idx val="19"/>
              <c:delete val="1"/>
              <c:extLst>
                <c:ext xmlns:c15="http://schemas.microsoft.com/office/drawing/2012/chart" uri="{CE6537A1-D6FC-4f65-9D91-7224C49458BB}"/>
                <c:ext xmlns:c16="http://schemas.microsoft.com/office/drawing/2014/chart" uri="{C3380CC4-5D6E-409C-BE32-E72D297353CC}">
                  <c16:uniqueId val="{00000016-2C81-4D76-8C5D-FF65E7AACA6C}"/>
                </c:ext>
              </c:extLst>
            </c:dLbl>
            <c:dLbl>
              <c:idx val="20"/>
              <c:delete val="1"/>
              <c:extLst>
                <c:ext xmlns:c15="http://schemas.microsoft.com/office/drawing/2012/chart" uri="{CE6537A1-D6FC-4f65-9D91-7224C49458BB}"/>
                <c:ext xmlns:c16="http://schemas.microsoft.com/office/drawing/2014/chart" uri="{C3380CC4-5D6E-409C-BE32-E72D297353CC}">
                  <c16:uniqueId val="{00000017-2C81-4D76-8C5D-FF65E7AACA6C}"/>
                </c:ext>
              </c:extLst>
            </c:dLbl>
            <c:dLbl>
              <c:idx val="21"/>
              <c:delete val="1"/>
              <c:extLst>
                <c:ext xmlns:c15="http://schemas.microsoft.com/office/drawing/2012/chart" uri="{CE6537A1-D6FC-4f65-9D91-7224C49458BB}"/>
                <c:ext xmlns:c16="http://schemas.microsoft.com/office/drawing/2014/chart" uri="{C3380CC4-5D6E-409C-BE32-E72D297353CC}">
                  <c16:uniqueId val="{00000018-2C81-4D76-8C5D-FF65E7AACA6C}"/>
                </c:ext>
              </c:extLst>
            </c:dLbl>
            <c:dLbl>
              <c:idx val="22"/>
              <c:delete val="1"/>
              <c:extLst>
                <c:ext xmlns:c15="http://schemas.microsoft.com/office/drawing/2012/chart" uri="{CE6537A1-D6FC-4f65-9D91-7224C49458BB}"/>
                <c:ext xmlns:c16="http://schemas.microsoft.com/office/drawing/2014/chart" uri="{C3380CC4-5D6E-409C-BE32-E72D297353CC}">
                  <c16:uniqueId val="{00000019-2C81-4D76-8C5D-FF65E7AACA6C}"/>
                </c:ext>
              </c:extLst>
            </c:dLbl>
            <c:dLbl>
              <c:idx val="23"/>
              <c:delete val="1"/>
              <c:extLst>
                <c:ext xmlns:c15="http://schemas.microsoft.com/office/drawing/2012/chart" uri="{CE6537A1-D6FC-4f65-9D91-7224C49458BB}"/>
                <c:ext xmlns:c16="http://schemas.microsoft.com/office/drawing/2014/chart" uri="{C3380CC4-5D6E-409C-BE32-E72D297353CC}">
                  <c16:uniqueId val="{0000001A-2C81-4D76-8C5D-FF65E7AACA6C}"/>
                </c:ext>
              </c:extLst>
            </c:dLbl>
            <c:dLbl>
              <c:idx val="24"/>
              <c:delete val="1"/>
              <c:extLst>
                <c:ext xmlns:c15="http://schemas.microsoft.com/office/drawing/2012/chart" uri="{CE6537A1-D6FC-4f65-9D91-7224C49458BB}"/>
                <c:ext xmlns:c16="http://schemas.microsoft.com/office/drawing/2014/chart" uri="{C3380CC4-5D6E-409C-BE32-E72D297353CC}">
                  <c16:uniqueId val="{0000001B-2C81-4D76-8C5D-FF65E7AACA6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C81-4D76-8C5D-FF65E7AACA6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Brandenburg an der Havel, St. (12051)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30081</v>
      </c>
      <c r="F11" s="238">
        <v>30219</v>
      </c>
      <c r="G11" s="238">
        <v>30093</v>
      </c>
      <c r="H11" s="238">
        <v>29679</v>
      </c>
      <c r="I11" s="265">
        <v>29515</v>
      </c>
      <c r="J11" s="263">
        <v>566</v>
      </c>
      <c r="K11" s="266">
        <v>1.9176689818736237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16.159702137561915</v>
      </c>
      <c r="E13" s="115">
        <v>4861</v>
      </c>
      <c r="F13" s="114">
        <v>4401</v>
      </c>
      <c r="G13" s="114">
        <v>4472</v>
      </c>
      <c r="H13" s="114">
        <v>4417</v>
      </c>
      <c r="I13" s="140">
        <v>4321</v>
      </c>
      <c r="J13" s="115">
        <v>540</v>
      </c>
      <c r="K13" s="116">
        <v>12.497107151122425</v>
      </c>
    </row>
    <row r="14" spans="1:255" ht="14.1" customHeight="1" x14ac:dyDescent="0.2">
      <c r="A14" s="306" t="s">
        <v>230</v>
      </c>
      <c r="B14" s="307"/>
      <c r="C14" s="308"/>
      <c r="D14" s="113">
        <v>60.370333433064062</v>
      </c>
      <c r="E14" s="115">
        <v>18160</v>
      </c>
      <c r="F14" s="114">
        <v>18087</v>
      </c>
      <c r="G14" s="114">
        <v>17946</v>
      </c>
      <c r="H14" s="114">
        <v>17580</v>
      </c>
      <c r="I14" s="140">
        <v>17542</v>
      </c>
      <c r="J14" s="115">
        <v>618</v>
      </c>
      <c r="K14" s="116">
        <v>3.5229734351841295</v>
      </c>
    </row>
    <row r="15" spans="1:255" ht="14.1" customHeight="1" x14ac:dyDescent="0.2">
      <c r="A15" s="306" t="s">
        <v>231</v>
      </c>
      <c r="B15" s="307"/>
      <c r="C15" s="308"/>
      <c r="D15" s="113">
        <v>11.655197633057412</v>
      </c>
      <c r="E15" s="115">
        <v>3506</v>
      </c>
      <c r="F15" s="114">
        <v>3429</v>
      </c>
      <c r="G15" s="114">
        <v>3405</v>
      </c>
      <c r="H15" s="114">
        <v>3424</v>
      </c>
      <c r="I15" s="140">
        <v>3408</v>
      </c>
      <c r="J15" s="115">
        <v>98</v>
      </c>
      <c r="K15" s="116">
        <v>2.875586854460094</v>
      </c>
    </row>
    <row r="16" spans="1:255" ht="14.1" customHeight="1" x14ac:dyDescent="0.2">
      <c r="A16" s="306" t="s">
        <v>232</v>
      </c>
      <c r="B16" s="307"/>
      <c r="C16" s="308"/>
      <c r="D16" s="113">
        <v>10.70775572620591</v>
      </c>
      <c r="E16" s="115">
        <v>3221</v>
      </c>
      <c r="F16" s="114">
        <v>3253</v>
      </c>
      <c r="G16" s="114">
        <v>3216</v>
      </c>
      <c r="H16" s="114">
        <v>3226</v>
      </c>
      <c r="I16" s="140">
        <v>3218</v>
      </c>
      <c r="J16" s="115">
        <v>3</v>
      </c>
      <c r="K16" s="116">
        <v>9.3225605966438779E-2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0.35570625976530035</v>
      </c>
      <c r="E18" s="115">
        <v>107</v>
      </c>
      <c r="F18" s="114">
        <v>92</v>
      </c>
      <c r="G18" s="114">
        <v>94</v>
      </c>
      <c r="H18" s="114">
        <v>96</v>
      </c>
      <c r="I18" s="140">
        <v>107</v>
      </c>
      <c r="J18" s="115">
        <v>0</v>
      </c>
      <c r="K18" s="116">
        <v>0</v>
      </c>
    </row>
    <row r="19" spans="1:255" ht="14.1" customHeight="1" x14ac:dyDescent="0.2">
      <c r="A19" s="306" t="s">
        <v>235</v>
      </c>
      <c r="B19" s="307" t="s">
        <v>236</v>
      </c>
      <c r="C19" s="308"/>
      <c r="D19" s="113">
        <v>0.23935374488880024</v>
      </c>
      <c r="E19" s="115">
        <v>72</v>
      </c>
      <c r="F19" s="114">
        <v>58</v>
      </c>
      <c r="G19" s="114">
        <v>59</v>
      </c>
      <c r="H19" s="114">
        <v>64</v>
      </c>
      <c r="I19" s="140">
        <v>73</v>
      </c>
      <c r="J19" s="115">
        <v>-1</v>
      </c>
      <c r="K19" s="116">
        <v>-1.3698630136986301</v>
      </c>
    </row>
    <row r="20" spans="1:255" ht="14.1" customHeight="1" x14ac:dyDescent="0.2">
      <c r="A20" s="306">
        <v>12</v>
      </c>
      <c r="B20" s="307" t="s">
        <v>237</v>
      </c>
      <c r="C20" s="308"/>
      <c r="D20" s="113">
        <v>0.94079319171570097</v>
      </c>
      <c r="E20" s="115">
        <v>283</v>
      </c>
      <c r="F20" s="114">
        <v>191</v>
      </c>
      <c r="G20" s="114">
        <v>196</v>
      </c>
      <c r="H20" s="114">
        <v>190</v>
      </c>
      <c r="I20" s="140">
        <v>170</v>
      </c>
      <c r="J20" s="115">
        <v>113</v>
      </c>
      <c r="K20" s="116">
        <v>66.470588235294116</v>
      </c>
    </row>
    <row r="21" spans="1:255" ht="14.1" customHeight="1" x14ac:dyDescent="0.2">
      <c r="A21" s="306">
        <v>21</v>
      </c>
      <c r="B21" s="307" t="s">
        <v>238</v>
      </c>
      <c r="C21" s="308"/>
      <c r="D21" s="113">
        <v>0.58176257438250056</v>
      </c>
      <c r="E21" s="115">
        <v>175</v>
      </c>
      <c r="F21" s="114">
        <v>171</v>
      </c>
      <c r="G21" s="114">
        <v>176</v>
      </c>
      <c r="H21" s="114">
        <v>178</v>
      </c>
      <c r="I21" s="140">
        <v>163</v>
      </c>
      <c r="J21" s="115">
        <v>12</v>
      </c>
      <c r="K21" s="116">
        <v>7.3619631901840492</v>
      </c>
    </row>
    <row r="22" spans="1:255" ht="14.1" customHeight="1" x14ac:dyDescent="0.2">
      <c r="A22" s="306">
        <v>22</v>
      </c>
      <c r="B22" s="307" t="s">
        <v>239</v>
      </c>
      <c r="C22" s="308"/>
      <c r="D22" s="113">
        <v>0.83773810711080088</v>
      </c>
      <c r="E22" s="115">
        <v>252</v>
      </c>
      <c r="F22" s="114">
        <v>213</v>
      </c>
      <c r="G22" s="114">
        <v>217</v>
      </c>
      <c r="H22" s="114">
        <v>213</v>
      </c>
      <c r="I22" s="140">
        <v>211</v>
      </c>
      <c r="J22" s="115">
        <v>41</v>
      </c>
      <c r="K22" s="116">
        <v>19.431279620853079</v>
      </c>
    </row>
    <row r="23" spans="1:255" ht="14.1" customHeight="1" x14ac:dyDescent="0.2">
      <c r="A23" s="306">
        <v>23</v>
      </c>
      <c r="B23" s="307" t="s">
        <v>240</v>
      </c>
      <c r="C23" s="308"/>
      <c r="D23" s="113">
        <v>0.30916525381470034</v>
      </c>
      <c r="E23" s="115">
        <v>93</v>
      </c>
      <c r="F23" s="114">
        <v>90</v>
      </c>
      <c r="G23" s="114">
        <v>96</v>
      </c>
      <c r="H23" s="114">
        <v>101</v>
      </c>
      <c r="I23" s="140">
        <v>104</v>
      </c>
      <c r="J23" s="115">
        <v>-11</v>
      </c>
      <c r="K23" s="116">
        <v>-10.576923076923077</v>
      </c>
    </row>
    <row r="24" spans="1:255" ht="14.1" customHeight="1" x14ac:dyDescent="0.2">
      <c r="A24" s="306">
        <v>24</v>
      </c>
      <c r="B24" s="307" t="s">
        <v>241</v>
      </c>
      <c r="C24" s="308"/>
      <c r="D24" s="113">
        <v>6.8980419533925073</v>
      </c>
      <c r="E24" s="115">
        <v>2075</v>
      </c>
      <c r="F24" s="114">
        <v>2036</v>
      </c>
      <c r="G24" s="114">
        <v>2056</v>
      </c>
      <c r="H24" s="114">
        <v>2075</v>
      </c>
      <c r="I24" s="140">
        <v>2071</v>
      </c>
      <c r="J24" s="115">
        <v>4</v>
      </c>
      <c r="K24" s="116">
        <v>0.19314340898116852</v>
      </c>
    </row>
    <row r="25" spans="1:255" ht="14.1" customHeight="1" x14ac:dyDescent="0.2">
      <c r="A25" s="306">
        <v>25</v>
      </c>
      <c r="B25" s="307" t="s">
        <v>242</v>
      </c>
      <c r="C25" s="308"/>
      <c r="D25" s="113">
        <v>7.7058608423922079</v>
      </c>
      <c r="E25" s="115">
        <v>2318</v>
      </c>
      <c r="F25" s="114">
        <v>2129</v>
      </c>
      <c r="G25" s="114">
        <v>2117</v>
      </c>
      <c r="H25" s="114">
        <v>2025</v>
      </c>
      <c r="I25" s="140">
        <v>2011</v>
      </c>
      <c r="J25" s="115">
        <v>307</v>
      </c>
      <c r="K25" s="116">
        <v>15.266036797613127</v>
      </c>
    </row>
    <row r="26" spans="1:255" ht="14.1" customHeight="1" x14ac:dyDescent="0.2">
      <c r="A26" s="306">
        <v>26</v>
      </c>
      <c r="B26" s="307" t="s">
        <v>243</v>
      </c>
      <c r="C26" s="308"/>
      <c r="D26" s="113">
        <v>2.3835643761843022</v>
      </c>
      <c r="E26" s="115">
        <v>717</v>
      </c>
      <c r="F26" s="114">
        <v>737</v>
      </c>
      <c r="G26" s="114">
        <v>732</v>
      </c>
      <c r="H26" s="114">
        <v>694</v>
      </c>
      <c r="I26" s="140">
        <v>700</v>
      </c>
      <c r="J26" s="115">
        <v>17</v>
      </c>
      <c r="K26" s="116">
        <v>2.4285714285714284</v>
      </c>
    </row>
    <row r="27" spans="1:255" ht="14.1" customHeight="1" x14ac:dyDescent="0.2">
      <c r="A27" s="306">
        <v>27</v>
      </c>
      <c r="B27" s="307" t="s">
        <v>244</v>
      </c>
      <c r="C27" s="308"/>
      <c r="D27" s="113">
        <v>2.0478042618264021</v>
      </c>
      <c r="E27" s="115">
        <v>616</v>
      </c>
      <c r="F27" s="114">
        <v>612</v>
      </c>
      <c r="G27" s="114">
        <v>615</v>
      </c>
      <c r="H27" s="114">
        <v>614</v>
      </c>
      <c r="I27" s="140">
        <v>618</v>
      </c>
      <c r="J27" s="115">
        <v>-2</v>
      </c>
      <c r="K27" s="116">
        <v>-0.32362459546925565</v>
      </c>
    </row>
    <row r="28" spans="1:255" ht="14.1" customHeight="1" x14ac:dyDescent="0.2">
      <c r="A28" s="306">
        <v>28</v>
      </c>
      <c r="B28" s="307" t="s">
        <v>245</v>
      </c>
      <c r="C28" s="308"/>
      <c r="D28" s="113">
        <v>0.13297430271600014</v>
      </c>
      <c r="E28" s="115">
        <v>40</v>
      </c>
      <c r="F28" s="114">
        <v>40</v>
      </c>
      <c r="G28" s="114" t="s">
        <v>513</v>
      </c>
      <c r="H28" s="114">
        <v>34</v>
      </c>
      <c r="I28" s="140">
        <v>38</v>
      </c>
      <c r="J28" s="115">
        <v>2</v>
      </c>
      <c r="K28" s="116">
        <v>5.2631578947368425</v>
      </c>
    </row>
    <row r="29" spans="1:255" ht="14.1" customHeight="1" x14ac:dyDescent="0.2">
      <c r="A29" s="306">
        <v>29</v>
      </c>
      <c r="B29" s="307" t="s">
        <v>246</v>
      </c>
      <c r="C29" s="308"/>
      <c r="D29" s="113">
        <v>1.4660416874439015</v>
      </c>
      <c r="E29" s="115">
        <v>441</v>
      </c>
      <c r="F29" s="114">
        <v>448</v>
      </c>
      <c r="G29" s="114">
        <v>445</v>
      </c>
      <c r="H29" s="114">
        <v>432</v>
      </c>
      <c r="I29" s="140">
        <v>419</v>
      </c>
      <c r="J29" s="115">
        <v>22</v>
      </c>
      <c r="K29" s="116">
        <v>5.2505966587112169</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1.3496891725674014</v>
      </c>
      <c r="E31" s="115">
        <v>406</v>
      </c>
      <c r="F31" s="114">
        <v>412</v>
      </c>
      <c r="G31" s="114">
        <v>410</v>
      </c>
      <c r="H31" s="114">
        <v>395</v>
      </c>
      <c r="I31" s="140">
        <v>384</v>
      </c>
      <c r="J31" s="115">
        <v>22</v>
      </c>
      <c r="K31" s="116">
        <v>5.729166666666667</v>
      </c>
    </row>
    <row r="32" spans="1:255" ht="14.1" customHeight="1" x14ac:dyDescent="0.2">
      <c r="A32" s="306">
        <v>31</v>
      </c>
      <c r="B32" s="307" t="s">
        <v>251</v>
      </c>
      <c r="C32" s="308"/>
      <c r="D32" s="113">
        <v>0.52857285329610049</v>
      </c>
      <c r="E32" s="115">
        <v>159</v>
      </c>
      <c r="F32" s="114">
        <v>152</v>
      </c>
      <c r="G32" s="114">
        <v>154</v>
      </c>
      <c r="H32" s="114">
        <v>158</v>
      </c>
      <c r="I32" s="140">
        <v>161</v>
      </c>
      <c r="J32" s="115">
        <v>-2</v>
      </c>
      <c r="K32" s="116">
        <v>-1.2422360248447204</v>
      </c>
    </row>
    <row r="33" spans="1:11" ht="14.1" customHeight="1" x14ac:dyDescent="0.2">
      <c r="A33" s="306">
        <v>32</v>
      </c>
      <c r="B33" s="307" t="s">
        <v>252</v>
      </c>
      <c r="C33" s="308"/>
      <c r="D33" s="113">
        <v>1.7253415777401018</v>
      </c>
      <c r="E33" s="115">
        <v>519</v>
      </c>
      <c r="F33" s="114">
        <v>518</v>
      </c>
      <c r="G33" s="114">
        <v>537</v>
      </c>
      <c r="H33" s="114">
        <v>541</v>
      </c>
      <c r="I33" s="140">
        <v>544</v>
      </c>
      <c r="J33" s="115">
        <v>-25</v>
      </c>
      <c r="K33" s="116">
        <v>-4.5955882352941178</v>
      </c>
    </row>
    <row r="34" spans="1:11" ht="14.1" customHeight="1" x14ac:dyDescent="0.2">
      <c r="A34" s="306">
        <v>33</v>
      </c>
      <c r="B34" s="307" t="s">
        <v>253</v>
      </c>
      <c r="C34" s="308"/>
      <c r="D34" s="113">
        <v>0.69479073169110073</v>
      </c>
      <c r="E34" s="115">
        <v>209</v>
      </c>
      <c r="F34" s="114">
        <v>211</v>
      </c>
      <c r="G34" s="114">
        <v>219</v>
      </c>
      <c r="H34" s="114">
        <v>216</v>
      </c>
      <c r="I34" s="140">
        <v>209</v>
      </c>
      <c r="J34" s="115">
        <v>0</v>
      </c>
      <c r="K34" s="116">
        <v>0</v>
      </c>
    </row>
    <row r="35" spans="1:11" ht="14.1" customHeight="1" x14ac:dyDescent="0.2">
      <c r="A35" s="306">
        <v>34</v>
      </c>
      <c r="B35" s="307" t="s">
        <v>254</v>
      </c>
      <c r="C35" s="308"/>
      <c r="D35" s="113">
        <v>2.2306439280609021</v>
      </c>
      <c r="E35" s="115">
        <v>671</v>
      </c>
      <c r="F35" s="114">
        <v>663</v>
      </c>
      <c r="G35" s="114">
        <v>671</v>
      </c>
      <c r="H35" s="114">
        <v>659</v>
      </c>
      <c r="I35" s="140">
        <v>661</v>
      </c>
      <c r="J35" s="115">
        <v>10</v>
      </c>
      <c r="K35" s="116">
        <v>1.51285930408472</v>
      </c>
    </row>
    <row r="36" spans="1:11" ht="14.1" customHeight="1" x14ac:dyDescent="0.2">
      <c r="A36" s="306">
        <v>41</v>
      </c>
      <c r="B36" s="307" t="s">
        <v>255</v>
      </c>
      <c r="C36" s="308"/>
      <c r="D36" s="113">
        <v>0.27924603570360029</v>
      </c>
      <c r="E36" s="115">
        <v>84</v>
      </c>
      <c r="F36" s="114">
        <v>80</v>
      </c>
      <c r="G36" s="114">
        <v>84</v>
      </c>
      <c r="H36" s="114">
        <v>81</v>
      </c>
      <c r="I36" s="140">
        <v>78</v>
      </c>
      <c r="J36" s="115">
        <v>6</v>
      </c>
      <c r="K36" s="116">
        <v>7.6923076923076925</v>
      </c>
    </row>
    <row r="37" spans="1:11" ht="14.1" customHeight="1" x14ac:dyDescent="0.2">
      <c r="A37" s="306">
        <v>42</v>
      </c>
      <c r="B37" s="307" t="s">
        <v>256</v>
      </c>
      <c r="C37" s="308"/>
      <c r="D37" s="113">
        <v>0.42551776869120045</v>
      </c>
      <c r="E37" s="115">
        <v>128</v>
      </c>
      <c r="F37" s="114">
        <v>131</v>
      </c>
      <c r="G37" s="114">
        <v>134</v>
      </c>
      <c r="H37" s="114">
        <v>133</v>
      </c>
      <c r="I37" s="140">
        <v>134</v>
      </c>
      <c r="J37" s="115">
        <v>-6</v>
      </c>
      <c r="K37" s="116">
        <v>-4.4776119402985071</v>
      </c>
    </row>
    <row r="38" spans="1:11" ht="14.1" customHeight="1" x14ac:dyDescent="0.2">
      <c r="A38" s="306">
        <v>43</v>
      </c>
      <c r="B38" s="307" t="s">
        <v>257</v>
      </c>
      <c r="C38" s="308"/>
      <c r="D38" s="113">
        <v>0.79119710116020081</v>
      </c>
      <c r="E38" s="115">
        <v>238</v>
      </c>
      <c r="F38" s="114">
        <v>241</v>
      </c>
      <c r="G38" s="114">
        <v>241</v>
      </c>
      <c r="H38" s="114">
        <v>231</v>
      </c>
      <c r="I38" s="140">
        <v>232</v>
      </c>
      <c r="J38" s="115">
        <v>6</v>
      </c>
      <c r="K38" s="116">
        <v>2.5862068965517242</v>
      </c>
    </row>
    <row r="39" spans="1:11" ht="14.1" customHeight="1" x14ac:dyDescent="0.2">
      <c r="A39" s="306">
        <v>51</v>
      </c>
      <c r="B39" s="307" t="s">
        <v>258</v>
      </c>
      <c r="C39" s="308"/>
      <c r="D39" s="113">
        <v>4.3150161231342041</v>
      </c>
      <c r="E39" s="115">
        <v>1298</v>
      </c>
      <c r="F39" s="114">
        <v>1199</v>
      </c>
      <c r="G39" s="114">
        <v>1262</v>
      </c>
      <c r="H39" s="114">
        <v>1296</v>
      </c>
      <c r="I39" s="140">
        <v>1286</v>
      </c>
      <c r="J39" s="115">
        <v>12</v>
      </c>
      <c r="K39" s="116">
        <v>0.93312597200622083</v>
      </c>
    </row>
    <row r="40" spans="1:11" ht="14.1" customHeight="1" x14ac:dyDescent="0.2">
      <c r="A40" s="306" t="s">
        <v>259</v>
      </c>
      <c r="B40" s="307" t="s">
        <v>260</v>
      </c>
      <c r="C40" s="308"/>
      <c r="D40" s="113">
        <v>3.6534689671221035</v>
      </c>
      <c r="E40" s="115">
        <v>1099</v>
      </c>
      <c r="F40" s="114">
        <v>1002</v>
      </c>
      <c r="G40" s="114">
        <v>1062</v>
      </c>
      <c r="H40" s="114">
        <v>1106</v>
      </c>
      <c r="I40" s="140">
        <v>1096</v>
      </c>
      <c r="J40" s="115">
        <v>3</v>
      </c>
      <c r="K40" s="116">
        <v>0.27372262773722628</v>
      </c>
    </row>
    <row r="41" spans="1:11" ht="14.1" customHeight="1" x14ac:dyDescent="0.2">
      <c r="A41" s="306"/>
      <c r="B41" s="307" t="s">
        <v>261</v>
      </c>
      <c r="C41" s="308"/>
      <c r="D41" s="113">
        <v>2.6694591270237025</v>
      </c>
      <c r="E41" s="115">
        <v>803</v>
      </c>
      <c r="F41" s="114">
        <v>708</v>
      </c>
      <c r="G41" s="114">
        <v>760</v>
      </c>
      <c r="H41" s="114">
        <v>807</v>
      </c>
      <c r="I41" s="140">
        <v>801</v>
      </c>
      <c r="J41" s="115">
        <v>2</v>
      </c>
      <c r="K41" s="116">
        <v>0.24968789013732834</v>
      </c>
    </row>
    <row r="42" spans="1:11" ht="14.1" customHeight="1" x14ac:dyDescent="0.2">
      <c r="A42" s="306">
        <v>52</v>
      </c>
      <c r="B42" s="307" t="s">
        <v>262</v>
      </c>
      <c r="C42" s="308"/>
      <c r="D42" s="113">
        <v>3.6235497490110036</v>
      </c>
      <c r="E42" s="115">
        <v>1090</v>
      </c>
      <c r="F42" s="114">
        <v>1072</v>
      </c>
      <c r="G42" s="114">
        <v>1051</v>
      </c>
      <c r="H42" s="114">
        <v>1035</v>
      </c>
      <c r="I42" s="140">
        <v>1032</v>
      </c>
      <c r="J42" s="115">
        <v>58</v>
      </c>
      <c r="K42" s="116">
        <v>5.6201550387596901</v>
      </c>
    </row>
    <row r="43" spans="1:11" ht="14.1" customHeight="1" x14ac:dyDescent="0.2">
      <c r="A43" s="306" t="s">
        <v>263</v>
      </c>
      <c r="B43" s="307" t="s">
        <v>264</v>
      </c>
      <c r="C43" s="308"/>
      <c r="D43" s="113">
        <v>2.8855423689372031</v>
      </c>
      <c r="E43" s="115">
        <v>868</v>
      </c>
      <c r="F43" s="114">
        <v>868</v>
      </c>
      <c r="G43" s="114">
        <v>847</v>
      </c>
      <c r="H43" s="114">
        <v>822</v>
      </c>
      <c r="I43" s="140">
        <v>820</v>
      </c>
      <c r="J43" s="115">
        <v>48</v>
      </c>
      <c r="K43" s="116">
        <v>5.8536585365853657</v>
      </c>
    </row>
    <row r="44" spans="1:11" ht="14.1" customHeight="1" x14ac:dyDescent="0.2">
      <c r="A44" s="306">
        <v>53</v>
      </c>
      <c r="B44" s="307" t="s">
        <v>265</v>
      </c>
      <c r="C44" s="308"/>
      <c r="D44" s="113">
        <v>1.2000930820119011</v>
      </c>
      <c r="E44" s="115">
        <v>361</v>
      </c>
      <c r="F44" s="114">
        <v>375</v>
      </c>
      <c r="G44" s="114">
        <v>382</v>
      </c>
      <c r="H44" s="114">
        <v>362</v>
      </c>
      <c r="I44" s="140">
        <v>362</v>
      </c>
      <c r="J44" s="115">
        <v>-1</v>
      </c>
      <c r="K44" s="116">
        <v>-0.27624309392265195</v>
      </c>
    </row>
    <row r="45" spans="1:11" ht="14.1" customHeight="1" x14ac:dyDescent="0.2">
      <c r="A45" s="306" t="s">
        <v>266</v>
      </c>
      <c r="B45" s="307" t="s">
        <v>267</v>
      </c>
      <c r="C45" s="308"/>
      <c r="D45" s="113">
        <v>1.0804162095675012</v>
      </c>
      <c r="E45" s="115">
        <v>325</v>
      </c>
      <c r="F45" s="114">
        <v>331</v>
      </c>
      <c r="G45" s="114">
        <v>340</v>
      </c>
      <c r="H45" s="114">
        <v>322</v>
      </c>
      <c r="I45" s="140">
        <v>327</v>
      </c>
      <c r="J45" s="115">
        <v>-2</v>
      </c>
      <c r="K45" s="116">
        <v>-0.6116207951070336</v>
      </c>
    </row>
    <row r="46" spans="1:11" ht="14.1" customHeight="1" x14ac:dyDescent="0.2">
      <c r="A46" s="306">
        <v>54</v>
      </c>
      <c r="B46" s="307" t="s">
        <v>268</v>
      </c>
      <c r="C46" s="308"/>
      <c r="D46" s="113">
        <v>3.124896113826003</v>
      </c>
      <c r="E46" s="115">
        <v>940</v>
      </c>
      <c r="F46" s="114">
        <v>860</v>
      </c>
      <c r="G46" s="114">
        <v>865</v>
      </c>
      <c r="H46" s="114">
        <v>860</v>
      </c>
      <c r="I46" s="140">
        <v>856</v>
      </c>
      <c r="J46" s="115">
        <v>84</v>
      </c>
      <c r="K46" s="116">
        <v>9.8130841121495322</v>
      </c>
    </row>
    <row r="47" spans="1:11" ht="14.1" customHeight="1" x14ac:dyDescent="0.2">
      <c r="A47" s="306">
        <v>61</v>
      </c>
      <c r="B47" s="307" t="s">
        <v>269</v>
      </c>
      <c r="C47" s="308"/>
      <c r="D47" s="113">
        <v>1.5292044812340015</v>
      </c>
      <c r="E47" s="115">
        <v>460</v>
      </c>
      <c r="F47" s="114">
        <v>409</v>
      </c>
      <c r="G47" s="114">
        <v>387</v>
      </c>
      <c r="H47" s="114">
        <v>381</v>
      </c>
      <c r="I47" s="140">
        <v>373</v>
      </c>
      <c r="J47" s="115">
        <v>87</v>
      </c>
      <c r="K47" s="116">
        <v>23.324396782841823</v>
      </c>
    </row>
    <row r="48" spans="1:11" ht="14.1" customHeight="1" x14ac:dyDescent="0.2">
      <c r="A48" s="306">
        <v>62</v>
      </c>
      <c r="B48" s="307" t="s">
        <v>270</v>
      </c>
      <c r="C48" s="308"/>
      <c r="D48" s="113">
        <v>6.7351484325654063</v>
      </c>
      <c r="E48" s="115">
        <v>2026</v>
      </c>
      <c r="F48" s="114">
        <v>2029</v>
      </c>
      <c r="G48" s="114">
        <v>1952</v>
      </c>
      <c r="H48" s="114">
        <v>1904</v>
      </c>
      <c r="I48" s="140">
        <v>1918</v>
      </c>
      <c r="J48" s="115">
        <v>108</v>
      </c>
      <c r="K48" s="116">
        <v>5.6308654848800836</v>
      </c>
    </row>
    <row r="49" spans="1:11" ht="14.1" customHeight="1" x14ac:dyDescent="0.2">
      <c r="A49" s="306">
        <v>63</v>
      </c>
      <c r="B49" s="307" t="s">
        <v>271</v>
      </c>
      <c r="C49" s="308"/>
      <c r="D49" s="113">
        <v>1.8450184501845019</v>
      </c>
      <c r="E49" s="115">
        <v>555</v>
      </c>
      <c r="F49" s="114">
        <v>582</v>
      </c>
      <c r="G49" s="114">
        <v>613</v>
      </c>
      <c r="H49" s="114">
        <v>603</v>
      </c>
      <c r="I49" s="140">
        <v>566</v>
      </c>
      <c r="J49" s="115">
        <v>-11</v>
      </c>
      <c r="K49" s="116">
        <v>-1.9434628975265018</v>
      </c>
    </row>
    <row r="50" spans="1:11" ht="14.1" customHeight="1" x14ac:dyDescent="0.2">
      <c r="A50" s="306" t="s">
        <v>272</v>
      </c>
      <c r="B50" s="307" t="s">
        <v>273</v>
      </c>
      <c r="C50" s="308"/>
      <c r="D50" s="113">
        <v>0.21940759948140021</v>
      </c>
      <c r="E50" s="115">
        <v>66</v>
      </c>
      <c r="F50" s="114">
        <v>62</v>
      </c>
      <c r="G50" s="114">
        <v>67</v>
      </c>
      <c r="H50" s="114">
        <v>70</v>
      </c>
      <c r="I50" s="140">
        <v>76</v>
      </c>
      <c r="J50" s="115">
        <v>-10</v>
      </c>
      <c r="K50" s="116">
        <v>-13.157894736842104</v>
      </c>
    </row>
    <row r="51" spans="1:11" ht="14.1" customHeight="1" x14ac:dyDescent="0.2">
      <c r="A51" s="306" t="s">
        <v>274</v>
      </c>
      <c r="B51" s="307" t="s">
        <v>275</v>
      </c>
      <c r="C51" s="308"/>
      <c r="D51" s="113">
        <v>1.3463648149995013</v>
      </c>
      <c r="E51" s="115">
        <v>405</v>
      </c>
      <c r="F51" s="114">
        <v>428</v>
      </c>
      <c r="G51" s="114">
        <v>452</v>
      </c>
      <c r="H51" s="114">
        <v>444</v>
      </c>
      <c r="I51" s="140">
        <v>401</v>
      </c>
      <c r="J51" s="115">
        <v>4</v>
      </c>
      <c r="K51" s="116">
        <v>0.99750623441396513</v>
      </c>
    </row>
    <row r="52" spans="1:11" ht="14.1" customHeight="1" x14ac:dyDescent="0.2">
      <c r="A52" s="306">
        <v>71</v>
      </c>
      <c r="B52" s="307" t="s">
        <v>276</v>
      </c>
      <c r="C52" s="308"/>
      <c r="D52" s="113">
        <v>7.5629134669725078</v>
      </c>
      <c r="E52" s="115">
        <v>2275</v>
      </c>
      <c r="F52" s="114">
        <v>2252</v>
      </c>
      <c r="G52" s="114">
        <v>2191</v>
      </c>
      <c r="H52" s="114">
        <v>2148</v>
      </c>
      <c r="I52" s="140">
        <v>2144</v>
      </c>
      <c r="J52" s="115">
        <v>131</v>
      </c>
      <c r="K52" s="116">
        <v>6.1100746268656714</v>
      </c>
    </row>
    <row r="53" spans="1:11" ht="14.1" customHeight="1" x14ac:dyDescent="0.2">
      <c r="A53" s="306" t="s">
        <v>277</v>
      </c>
      <c r="B53" s="307" t="s">
        <v>278</v>
      </c>
      <c r="C53" s="308"/>
      <c r="D53" s="113">
        <v>2.822379575147103</v>
      </c>
      <c r="E53" s="115">
        <v>849</v>
      </c>
      <c r="F53" s="114">
        <v>857</v>
      </c>
      <c r="G53" s="114">
        <v>832</v>
      </c>
      <c r="H53" s="114">
        <v>819</v>
      </c>
      <c r="I53" s="140">
        <v>821</v>
      </c>
      <c r="J53" s="115">
        <v>28</v>
      </c>
      <c r="K53" s="116">
        <v>3.4104750304506699</v>
      </c>
    </row>
    <row r="54" spans="1:11" ht="14.1" customHeight="1" x14ac:dyDescent="0.2">
      <c r="A54" s="306" t="s">
        <v>279</v>
      </c>
      <c r="B54" s="307" t="s">
        <v>280</v>
      </c>
      <c r="C54" s="308"/>
      <c r="D54" s="113">
        <v>3.7531996941591039</v>
      </c>
      <c r="E54" s="115">
        <v>1129</v>
      </c>
      <c r="F54" s="114">
        <v>1104</v>
      </c>
      <c r="G54" s="114">
        <v>1065</v>
      </c>
      <c r="H54" s="114">
        <v>1039</v>
      </c>
      <c r="I54" s="140">
        <v>1035</v>
      </c>
      <c r="J54" s="115">
        <v>94</v>
      </c>
      <c r="K54" s="116">
        <v>9.0821256038647338</v>
      </c>
    </row>
    <row r="55" spans="1:11" ht="14.1" customHeight="1" x14ac:dyDescent="0.2">
      <c r="A55" s="306">
        <v>72</v>
      </c>
      <c r="B55" s="307" t="s">
        <v>281</v>
      </c>
      <c r="C55" s="308"/>
      <c r="D55" s="113">
        <v>2.3602938732090024</v>
      </c>
      <c r="E55" s="115">
        <v>710</v>
      </c>
      <c r="F55" s="114">
        <v>735</v>
      </c>
      <c r="G55" s="114">
        <v>743</v>
      </c>
      <c r="H55" s="114">
        <v>722</v>
      </c>
      <c r="I55" s="140">
        <v>723</v>
      </c>
      <c r="J55" s="115">
        <v>-13</v>
      </c>
      <c r="K55" s="116">
        <v>-1.7980636237897649</v>
      </c>
    </row>
    <row r="56" spans="1:11" ht="14.1" customHeight="1" x14ac:dyDescent="0.2">
      <c r="A56" s="306" t="s">
        <v>282</v>
      </c>
      <c r="B56" s="307" t="s">
        <v>283</v>
      </c>
      <c r="C56" s="308"/>
      <c r="D56" s="113">
        <v>0.9308201190120009</v>
      </c>
      <c r="E56" s="115">
        <v>280</v>
      </c>
      <c r="F56" s="114">
        <v>285</v>
      </c>
      <c r="G56" s="114">
        <v>291</v>
      </c>
      <c r="H56" s="114">
        <v>278</v>
      </c>
      <c r="I56" s="140">
        <v>280</v>
      </c>
      <c r="J56" s="115">
        <v>0</v>
      </c>
      <c r="K56" s="116">
        <v>0</v>
      </c>
    </row>
    <row r="57" spans="1:11" ht="14.1" customHeight="1" x14ac:dyDescent="0.2">
      <c r="A57" s="306" t="s">
        <v>284</v>
      </c>
      <c r="B57" s="307" t="s">
        <v>285</v>
      </c>
      <c r="C57" s="308"/>
      <c r="D57" s="113">
        <v>1.0172534157774009</v>
      </c>
      <c r="E57" s="115">
        <v>306</v>
      </c>
      <c r="F57" s="114">
        <v>314</v>
      </c>
      <c r="G57" s="114">
        <v>315</v>
      </c>
      <c r="H57" s="114">
        <v>314</v>
      </c>
      <c r="I57" s="140">
        <v>311</v>
      </c>
      <c r="J57" s="115">
        <v>-5</v>
      </c>
      <c r="K57" s="116">
        <v>-1.607717041800643</v>
      </c>
    </row>
    <row r="58" spans="1:11" ht="14.1" customHeight="1" x14ac:dyDescent="0.2">
      <c r="A58" s="306">
        <v>73</v>
      </c>
      <c r="B58" s="307" t="s">
        <v>286</v>
      </c>
      <c r="C58" s="308"/>
      <c r="D58" s="113">
        <v>7.8222133572687076</v>
      </c>
      <c r="E58" s="115">
        <v>2353</v>
      </c>
      <c r="F58" s="114">
        <v>2372</v>
      </c>
      <c r="G58" s="114">
        <v>2384</v>
      </c>
      <c r="H58" s="114">
        <v>2355</v>
      </c>
      <c r="I58" s="140">
        <v>2359</v>
      </c>
      <c r="J58" s="115">
        <v>-6</v>
      </c>
      <c r="K58" s="116">
        <v>-0.2543450614667232</v>
      </c>
    </row>
    <row r="59" spans="1:11" ht="14.1" customHeight="1" x14ac:dyDescent="0.2">
      <c r="A59" s="306" t="s">
        <v>287</v>
      </c>
      <c r="B59" s="307" t="s">
        <v>288</v>
      </c>
      <c r="C59" s="308"/>
      <c r="D59" s="113">
        <v>7.3634520128985077</v>
      </c>
      <c r="E59" s="115">
        <v>2215</v>
      </c>
      <c r="F59" s="114">
        <v>2234</v>
      </c>
      <c r="G59" s="114">
        <v>2246</v>
      </c>
      <c r="H59" s="114">
        <v>2216</v>
      </c>
      <c r="I59" s="140">
        <v>2219</v>
      </c>
      <c r="J59" s="115">
        <v>-4</v>
      </c>
      <c r="K59" s="116">
        <v>-0.18026137899954936</v>
      </c>
    </row>
    <row r="60" spans="1:11" ht="14.1" customHeight="1" x14ac:dyDescent="0.2">
      <c r="A60" s="306">
        <v>81</v>
      </c>
      <c r="B60" s="307" t="s">
        <v>289</v>
      </c>
      <c r="C60" s="308"/>
      <c r="D60" s="113">
        <v>12.303447358797913</v>
      </c>
      <c r="E60" s="115">
        <v>3701</v>
      </c>
      <c r="F60" s="114">
        <v>3634</v>
      </c>
      <c r="G60" s="114">
        <v>3541</v>
      </c>
      <c r="H60" s="114">
        <v>3506</v>
      </c>
      <c r="I60" s="140">
        <v>3505</v>
      </c>
      <c r="J60" s="115">
        <v>196</v>
      </c>
      <c r="K60" s="116">
        <v>5.5920114122681879</v>
      </c>
    </row>
    <row r="61" spans="1:11" ht="14.1" customHeight="1" x14ac:dyDescent="0.2">
      <c r="A61" s="306" t="s">
        <v>290</v>
      </c>
      <c r="B61" s="307" t="s">
        <v>291</v>
      </c>
      <c r="C61" s="308"/>
      <c r="D61" s="113">
        <v>1.9513978923573019</v>
      </c>
      <c r="E61" s="115">
        <v>587</v>
      </c>
      <c r="F61" s="114">
        <v>589</v>
      </c>
      <c r="G61" s="114">
        <v>600</v>
      </c>
      <c r="H61" s="114">
        <v>588</v>
      </c>
      <c r="I61" s="140">
        <v>599</v>
      </c>
      <c r="J61" s="115">
        <v>-12</v>
      </c>
      <c r="K61" s="116">
        <v>-2.003338898163606</v>
      </c>
    </row>
    <row r="62" spans="1:11" ht="14.1" customHeight="1" x14ac:dyDescent="0.2">
      <c r="A62" s="306" t="s">
        <v>292</v>
      </c>
      <c r="B62" s="307" t="s">
        <v>293</v>
      </c>
      <c r="C62" s="308"/>
      <c r="D62" s="113">
        <v>6.7816894385160067</v>
      </c>
      <c r="E62" s="115">
        <v>2040</v>
      </c>
      <c r="F62" s="114">
        <v>2016</v>
      </c>
      <c r="G62" s="114">
        <v>1939</v>
      </c>
      <c r="H62" s="114">
        <v>1917</v>
      </c>
      <c r="I62" s="140">
        <v>1915</v>
      </c>
      <c r="J62" s="115">
        <v>125</v>
      </c>
      <c r="K62" s="116">
        <v>6.5274151436031334</v>
      </c>
    </row>
    <row r="63" spans="1:11" ht="14.1" customHeight="1" x14ac:dyDescent="0.2">
      <c r="A63" s="306"/>
      <c r="B63" s="307" t="s">
        <v>294</v>
      </c>
      <c r="C63" s="308"/>
      <c r="D63" s="113">
        <v>6.2364947973804066</v>
      </c>
      <c r="E63" s="115">
        <v>1876</v>
      </c>
      <c r="F63" s="114">
        <v>1851</v>
      </c>
      <c r="G63" s="114">
        <v>1782</v>
      </c>
      <c r="H63" s="114">
        <v>1759</v>
      </c>
      <c r="I63" s="140">
        <v>1755</v>
      </c>
      <c r="J63" s="115">
        <v>121</v>
      </c>
      <c r="K63" s="116">
        <v>6.8945868945868947</v>
      </c>
    </row>
    <row r="64" spans="1:11" ht="14.1" customHeight="1" x14ac:dyDescent="0.2">
      <c r="A64" s="306" t="s">
        <v>295</v>
      </c>
      <c r="B64" s="307" t="s">
        <v>296</v>
      </c>
      <c r="C64" s="308"/>
      <c r="D64" s="113">
        <v>1.2300123001230012</v>
      </c>
      <c r="E64" s="115">
        <v>370</v>
      </c>
      <c r="F64" s="114">
        <v>377</v>
      </c>
      <c r="G64" s="114">
        <v>366</v>
      </c>
      <c r="H64" s="114">
        <v>366</v>
      </c>
      <c r="I64" s="140">
        <v>363</v>
      </c>
      <c r="J64" s="115">
        <v>7</v>
      </c>
      <c r="K64" s="116">
        <v>1.9283746556473829</v>
      </c>
    </row>
    <row r="65" spans="1:11" ht="14.1" customHeight="1" x14ac:dyDescent="0.2">
      <c r="A65" s="306" t="s">
        <v>297</v>
      </c>
      <c r="B65" s="307" t="s">
        <v>298</v>
      </c>
      <c r="C65" s="308"/>
      <c r="D65" s="113">
        <v>1.2931750939131013</v>
      </c>
      <c r="E65" s="115">
        <v>389</v>
      </c>
      <c r="F65" s="114">
        <v>333</v>
      </c>
      <c r="G65" s="114">
        <v>327</v>
      </c>
      <c r="H65" s="114">
        <v>324</v>
      </c>
      <c r="I65" s="140">
        <v>322</v>
      </c>
      <c r="J65" s="115">
        <v>67</v>
      </c>
      <c r="K65" s="116">
        <v>20.80745341614907</v>
      </c>
    </row>
    <row r="66" spans="1:11" ht="14.1" customHeight="1" x14ac:dyDescent="0.2">
      <c r="A66" s="306">
        <v>82</v>
      </c>
      <c r="B66" s="307" t="s">
        <v>299</v>
      </c>
      <c r="C66" s="308"/>
      <c r="D66" s="113">
        <v>4.1122303114923042</v>
      </c>
      <c r="E66" s="115">
        <v>1237</v>
      </c>
      <c r="F66" s="114">
        <v>1219</v>
      </c>
      <c r="G66" s="114">
        <v>1234</v>
      </c>
      <c r="H66" s="114">
        <v>1171</v>
      </c>
      <c r="I66" s="140">
        <v>1153</v>
      </c>
      <c r="J66" s="115">
        <v>84</v>
      </c>
      <c r="K66" s="116">
        <v>7.2853425845620121</v>
      </c>
    </row>
    <row r="67" spans="1:11" ht="14.1" customHeight="1" x14ac:dyDescent="0.2">
      <c r="A67" s="306" t="s">
        <v>300</v>
      </c>
      <c r="B67" s="307" t="s">
        <v>301</v>
      </c>
      <c r="C67" s="308"/>
      <c r="D67" s="113">
        <v>2.895515441640903</v>
      </c>
      <c r="E67" s="115">
        <v>871</v>
      </c>
      <c r="F67" s="114">
        <v>851</v>
      </c>
      <c r="G67" s="114">
        <v>874</v>
      </c>
      <c r="H67" s="114">
        <v>821</v>
      </c>
      <c r="I67" s="140">
        <v>796</v>
      </c>
      <c r="J67" s="115">
        <v>75</v>
      </c>
      <c r="K67" s="116">
        <v>9.4221105527638187</v>
      </c>
    </row>
    <row r="68" spans="1:11" ht="14.1" customHeight="1" x14ac:dyDescent="0.2">
      <c r="A68" s="306" t="s">
        <v>302</v>
      </c>
      <c r="B68" s="307" t="s">
        <v>303</v>
      </c>
      <c r="C68" s="308"/>
      <c r="D68" s="113">
        <v>0.6748445862837007</v>
      </c>
      <c r="E68" s="115">
        <v>203</v>
      </c>
      <c r="F68" s="114">
        <v>205</v>
      </c>
      <c r="G68" s="114">
        <v>207</v>
      </c>
      <c r="H68" s="114">
        <v>200</v>
      </c>
      <c r="I68" s="140">
        <v>201</v>
      </c>
      <c r="J68" s="115">
        <v>2</v>
      </c>
      <c r="K68" s="116">
        <v>0.99502487562189057</v>
      </c>
    </row>
    <row r="69" spans="1:11" ht="14.1" customHeight="1" x14ac:dyDescent="0.2">
      <c r="A69" s="306">
        <v>83</v>
      </c>
      <c r="B69" s="307" t="s">
        <v>304</v>
      </c>
      <c r="C69" s="308"/>
      <c r="D69" s="113">
        <v>7.2703700009973069</v>
      </c>
      <c r="E69" s="115">
        <v>2187</v>
      </c>
      <c r="F69" s="114">
        <v>2231</v>
      </c>
      <c r="G69" s="114">
        <v>2204</v>
      </c>
      <c r="H69" s="114">
        <v>2208</v>
      </c>
      <c r="I69" s="140">
        <v>2193</v>
      </c>
      <c r="J69" s="115">
        <v>-6</v>
      </c>
      <c r="K69" s="116">
        <v>-0.27359781121751026</v>
      </c>
    </row>
    <row r="70" spans="1:11" ht="14.1" customHeight="1" x14ac:dyDescent="0.2">
      <c r="A70" s="306" t="s">
        <v>305</v>
      </c>
      <c r="B70" s="307" t="s">
        <v>306</v>
      </c>
      <c r="C70" s="308"/>
      <c r="D70" s="113">
        <v>6.6753099963432065</v>
      </c>
      <c r="E70" s="115">
        <v>2008</v>
      </c>
      <c r="F70" s="114">
        <v>2044</v>
      </c>
      <c r="G70" s="114">
        <v>2021</v>
      </c>
      <c r="H70" s="114">
        <v>2009</v>
      </c>
      <c r="I70" s="140">
        <v>2001</v>
      </c>
      <c r="J70" s="115">
        <v>7</v>
      </c>
      <c r="K70" s="116">
        <v>0.34982508745627189</v>
      </c>
    </row>
    <row r="71" spans="1:11" ht="14.1" customHeight="1" x14ac:dyDescent="0.2">
      <c r="A71" s="306"/>
      <c r="B71" s="307" t="s">
        <v>307</v>
      </c>
      <c r="C71" s="308"/>
      <c r="D71" s="113">
        <v>3.051760247332203</v>
      </c>
      <c r="E71" s="115">
        <v>918</v>
      </c>
      <c r="F71" s="114">
        <v>924</v>
      </c>
      <c r="G71" s="114">
        <v>922</v>
      </c>
      <c r="H71" s="114">
        <v>890</v>
      </c>
      <c r="I71" s="140">
        <v>889</v>
      </c>
      <c r="J71" s="115">
        <v>29</v>
      </c>
      <c r="K71" s="116">
        <v>3.2620922384701911</v>
      </c>
    </row>
    <row r="72" spans="1:11" ht="14.1" customHeight="1" x14ac:dyDescent="0.2">
      <c r="A72" s="306">
        <v>84</v>
      </c>
      <c r="B72" s="307" t="s">
        <v>308</v>
      </c>
      <c r="C72" s="308"/>
      <c r="D72" s="113">
        <v>1.6056647052957016</v>
      </c>
      <c r="E72" s="115">
        <v>483</v>
      </c>
      <c r="F72" s="114">
        <v>482</v>
      </c>
      <c r="G72" s="114">
        <v>469</v>
      </c>
      <c r="H72" s="114">
        <v>480</v>
      </c>
      <c r="I72" s="140">
        <v>490</v>
      </c>
      <c r="J72" s="115">
        <v>-7</v>
      </c>
      <c r="K72" s="116">
        <v>-1.4285714285714286</v>
      </c>
    </row>
    <row r="73" spans="1:11" ht="14.1" customHeight="1" x14ac:dyDescent="0.2">
      <c r="A73" s="306" t="s">
        <v>309</v>
      </c>
      <c r="B73" s="307" t="s">
        <v>310</v>
      </c>
      <c r="C73" s="308"/>
      <c r="D73" s="113">
        <v>0.59838436222200064</v>
      </c>
      <c r="E73" s="115">
        <v>180</v>
      </c>
      <c r="F73" s="114">
        <v>184</v>
      </c>
      <c r="G73" s="114">
        <v>171</v>
      </c>
      <c r="H73" s="114">
        <v>182</v>
      </c>
      <c r="I73" s="140">
        <v>188</v>
      </c>
      <c r="J73" s="115">
        <v>-8</v>
      </c>
      <c r="K73" s="116">
        <v>-4.2553191489361701</v>
      </c>
    </row>
    <row r="74" spans="1:11" ht="14.1" customHeight="1" x14ac:dyDescent="0.2">
      <c r="A74" s="306" t="s">
        <v>311</v>
      </c>
      <c r="B74" s="307" t="s">
        <v>312</v>
      </c>
      <c r="C74" s="308"/>
      <c r="D74" s="113">
        <v>0.37232804760480037</v>
      </c>
      <c r="E74" s="115">
        <v>112</v>
      </c>
      <c r="F74" s="114">
        <v>111</v>
      </c>
      <c r="G74" s="114">
        <v>115</v>
      </c>
      <c r="H74" s="114">
        <v>113</v>
      </c>
      <c r="I74" s="140">
        <v>114</v>
      </c>
      <c r="J74" s="115">
        <v>-2</v>
      </c>
      <c r="K74" s="116">
        <v>-1.7543859649122806</v>
      </c>
    </row>
    <row r="75" spans="1:11" ht="14.1" customHeight="1" x14ac:dyDescent="0.2">
      <c r="A75" s="306" t="s">
        <v>313</v>
      </c>
      <c r="B75" s="307" t="s">
        <v>314</v>
      </c>
      <c r="C75" s="308"/>
      <c r="D75" s="113">
        <v>0.31248961138260029</v>
      </c>
      <c r="E75" s="115">
        <v>94</v>
      </c>
      <c r="F75" s="114">
        <v>91</v>
      </c>
      <c r="G75" s="114">
        <v>90</v>
      </c>
      <c r="H75" s="114">
        <v>97</v>
      </c>
      <c r="I75" s="140">
        <v>98</v>
      </c>
      <c r="J75" s="115">
        <v>-4</v>
      </c>
      <c r="K75" s="116">
        <v>-4.0816326530612246</v>
      </c>
    </row>
    <row r="76" spans="1:11" ht="14.1" customHeight="1" x14ac:dyDescent="0.2">
      <c r="A76" s="306">
        <v>91</v>
      </c>
      <c r="B76" s="307" t="s">
        <v>315</v>
      </c>
      <c r="C76" s="308"/>
      <c r="D76" s="113">
        <v>0.15956916325920015</v>
      </c>
      <c r="E76" s="115">
        <v>48</v>
      </c>
      <c r="F76" s="114">
        <v>46</v>
      </c>
      <c r="G76" s="114">
        <v>47</v>
      </c>
      <c r="H76" s="114">
        <v>48</v>
      </c>
      <c r="I76" s="140">
        <v>46</v>
      </c>
      <c r="J76" s="115">
        <v>2</v>
      </c>
      <c r="K76" s="116">
        <v>4.3478260869565215</v>
      </c>
    </row>
    <row r="77" spans="1:11" ht="14.1" customHeight="1" x14ac:dyDescent="0.2">
      <c r="A77" s="306">
        <v>92</v>
      </c>
      <c r="B77" s="307" t="s">
        <v>316</v>
      </c>
      <c r="C77" s="308"/>
      <c r="D77" s="113">
        <v>2.4201323094312026</v>
      </c>
      <c r="E77" s="115">
        <v>728</v>
      </c>
      <c r="F77" s="114">
        <v>737</v>
      </c>
      <c r="G77" s="114">
        <v>714</v>
      </c>
      <c r="H77" s="114">
        <v>720</v>
      </c>
      <c r="I77" s="140">
        <v>684</v>
      </c>
      <c r="J77" s="115">
        <v>44</v>
      </c>
      <c r="K77" s="116">
        <v>6.4327485380116958</v>
      </c>
    </row>
    <row r="78" spans="1:11" ht="14.1" customHeight="1" x14ac:dyDescent="0.2">
      <c r="A78" s="306">
        <v>93</v>
      </c>
      <c r="B78" s="307" t="s">
        <v>317</v>
      </c>
      <c r="C78" s="308"/>
      <c r="D78" s="113">
        <v>0.11302815730860011</v>
      </c>
      <c r="E78" s="115">
        <v>34</v>
      </c>
      <c r="F78" s="114">
        <v>37</v>
      </c>
      <c r="G78" s="114">
        <v>35</v>
      </c>
      <c r="H78" s="114">
        <v>36</v>
      </c>
      <c r="I78" s="140">
        <v>38</v>
      </c>
      <c r="J78" s="115">
        <v>-4</v>
      </c>
      <c r="K78" s="116">
        <v>-10.526315789473685</v>
      </c>
    </row>
    <row r="79" spans="1:11" ht="14.1" customHeight="1" x14ac:dyDescent="0.2">
      <c r="A79" s="306">
        <v>94</v>
      </c>
      <c r="B79" s="307" t="s">
        <v>318</v>
      </c>
      <c r="C79" s="308"/>
      <c r="D79" s="113">
        <v>0.45543698680230044</v>
      </c>
      <c r="E79" s="115">
        <v>137</v>
      </c>
      <c r="F79" s="114">
        <v>144</v>
      </c>
      <c r="G79" s="114">
        <v>145</v>
      </c>
      <c r="H79" s="114">
        <v>141</v>
      </c>
      <c r="I79" s="140">
        <v>130</v>
      </c>
      <c r="J79" s="115">
        <v>7</v>
      </c>
      <c r="K79" s="116">
        <v>5.384615384615385</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224</v>
      </c>
      <c r="C81" s="312"/>
      <c r="D81" s="125">
        <v>1.1070110701107012</v>
      </c>
      <c r="E81" s="143">
        <v>333</v>
      </c>
      <c r="F81" s="144">
        <v>1049</v>
      </c>
      <c r="G81" s="144">
        <v>1054</v>
      </c>
      <c r="H81" s="144">
        <v>1032</v>
      </c>
      <c r="I81" s="145">
        <v>1026</v>
      </c>
      <c r="J81" s="143">
        <v>-693</v>
      </c>
      <c r="K81" s="146">
        <v>-67.543859649122808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3617</v>
      </c>
      <c r="E12" s="114">
        <v>3776</v>
      </c>
      <c r="F12" s="114">
        <v>3792</v>
      </c>
      <c r="G12" s="114">
        <v>3757</v>
      </c>
      <c r="H12" s="140">
        <v>3765</v>
      </c>
      <c r="I12" s="115">
        <v>-148</v>
      </c>
      <c r="J12" s="116">
        <v>-3.9309428950863214</v>
      </c>
      <c r="K12"/>
      <c r="L12"/>
      <c r="M12"/>
      <c r="N12"/>
      <c r="O12"/>
      <c r="P12"/>
    </row>
    <row r="13" spans="1:16" s="110" customFormat="1" ht="14.45" customHeight="1" x14ac:dyDescent="0.2">
      <c r="A13" s="120" t="s">
        <v>105</v>
      </c>
      <c r="B13" s="119" t="s">
        <v>106</v>
      </c>
      <c r="C13" s="113">
        <v>48.603815316560684</v>
      </c>
      <c r="D13" s="115">
        <v>1758</v>
      </c>
      <c r="E13" s="114">
        <v>1815</v>
      </c>
      <c r="F13" s="114">
        <v>1824</v>
      </c>
      <c r="G13" s="114">
        <v>1799</v>
      </c>
      <c r="H13" s="140">
        <v>1816</v>
      </c>
      <c r="I13" s="115">
        <v>-58</v>
      </c>
      <c r="J13" s="116">
        <v>-3.1938325991189429</v>
      </c>
      <c r="K13"/>
      <c r="L13"/>
      <c r="M13"/>
      <c r="N13"/>
      <c r="O13"/>
      <c r="P13"/>
    </row>
    <row r="14" spans="1:16" s="110" customFormat="1" ht="14.45" customHeight="1" x14ac:dyDescent="0.2">
      <c r="A14" s="120"/>
      <c r="B14" s="119" t="s">
        <v>107</v>
      </c>
      <c r="C14" s="113">
        <v>51.396184683439316</v>
      </c>
      <c r="D14" s="115">
        <v>1859</v>
      </c>
      <c r="E14" s="114">
        <v>1961</v>
      </c>
      <c r="F14" s="114">
        <v>1968</v>
      </c>
      <c r="G14" s="114">
        <v>1958</v>
      </c>
      <c r="H14" s="140">
        <v>1949</v>
      </c>
      <c r="I14" s="115">
        <v>-90</v>
      </c>
      <c r="J14" s="116">
        <v>-4.6177526936890709</v>
      </c>
      <c r="K14"/>
      <c r="L14"/>
      <c r="M14"/>
      <c r="N14"/>
      <c r="O14"/>
      <c r="P14"/>
    </row>
    <row r="15" spans="1:16" s="110" customFormat="1" ht="14.45" customHeight="1" x14ac:dyDescent="0.2">
      <c r="A15" s="118" t="s">
        <v>105</v>
      </c>
      <c r="B15" s="121" t="s">
        <v>108</v>
      </c>
      <c r="C15" s="113">
        <v>15.841857893281725</v>
      </c>
      <c r="D15" s="115">
        <v>573</v>
      </c>
      <c r="E15" s="114">
        <v>584</v>
      </c>
      <c r="F15" s="114">
        <v>604</v>
      </c>
      <c r="G15" s="114">
        <v>626</v>
      </c>
      <c r="H15" s="140">
        <v>576</v>
      </c>
      <c r="I15" s="115">
        <v>-3</v>
      </c>
      <c r="J15" s="116">
        <v>-0.52083333333333337</v>
      </c>
      <c r="K15"/>
      <c r="L15"/>
      <c r="M15"/>
      <c r="N15"/>
      <c r="O15"/>
      <c r="P15"/>
    </row>
    <row r="16" spans="1:16" s="110" customFormat="1" ht="14.45" customHeight="1" x14ac:dyDescent="0.2">
      <c r="A16" s="118"/>
      <c r="B16" s="121" t="s">
        <v>109</v>
      </c>
      <c r="C16" s="113">
        <v>36.328448990876417</v>
      </c>
      <c r="D16" s="115">
        <v>1314</v>
      </c>
      <c r="E16" s="114">
        <v>1397</v>
      </c>
      <c r="F16" s="114">
        <v>1412</v>
      </c>
      <c r="G16" s="114">
        <v>1376</v>
      </c>
      <c r="H16" s="140">
        <v>1413</v>
      </c>
      <c r="I16" s="115">
        <v>-99</v>
      </c>
      <c r="J16" s="116">
        <v>-7.0063694267515926</v>
      </c>
      <c r="K16"/>
      <c r="L16"/>
      <c r="M16"/>
      <c r="N16"/>
      <c r="O16"/>
      <c r="P16"/>
    </row>
    <row r="17" spans="1:16" s="110" customFormat="1" ht="14.45" customHeight="1" x14ac:dyDescent="0.2">
      <c r="A17" s="118"/>
      <c r="B17" s="121" t="s">
        <v>110</v>
      </c>
      <c r="C17" s="113">
        <v>22.145424384849324</v>
      </c>
      <c r="D17" s="115">
        <v>801</v>
      </c>
      <c r="E17" s="114">
        <v>850</v>
      </c>
      <c r="F17" s="114">
        <v>838</v>
      </c>
      <c r="G17" s="114">
        <v>839</v>
      </c>
      <c r="H17" s="140">
        <v>871</v>
      </c>
      <c r="I17" s="115">
        <v>-70</v>
      </c>
      <c r="J17" s="116">
        <v>-8.0367393800229614</v>
      </c>
      <c r="K17"/>
      <c r="L17"/>
      <c r="M17"/>
      <c r="N17"/>
      <c r="O17"/>
      <c r="P17"/>
    </row>
    <row r="18" spans="1:16" s="110" customFormat="1" ht="14.45" customHeight="1" x14ac:dyDescent="0.2">
      <c r="A18" s="120"/>
      <c r="B18" s="121" t="s">
        <v>111</v>
      </c>
      <c r="C18" s="113">
        <v>25.684268730992535</v>
      </c>
      <c r="D18" s="115">
        <v>929</v>
      </c>
      <c r="E18" s="114">
        <v>945</v>
      </c>
      <c r="F18" s="114">
        <v>938</v>
      </c>
      <c r="G18" s="114">
        <v>916</v>
      </c>
      <c r="H18" s="140">
        <v>905</v>
      </c>
      <c r="I18" s="115">
        <v>24</v>
      </c>
      <c r="J18" s="116">
        <v>2.6519337016574585</v>
      </c>
      <c r="K18"/>
      <c r="L18"/>
      <c r="M18"/>
      <c r="N18"/>
      <c r="O18"/>
      <c r="P18"/>
    </row>
    <row r="19" spans="1:16" s="110" customFormat="1" ht="14.45" customHeight="1" x14ac:dyDescent="0.2">
      <c r="A19" s="120"/>
      <c r="B19" s="121" t="s">
        <v>112</v>
      </c>
      <c r="C19" s="113">
        <v>2.9858999170583358</v>
      </c>
      <c r="D19" s="115">
        <v>108</v>
      </c>
      <c r="E19" s="114">
        <v>101</v>
      </c>
      <c r="F19" s="114">
        <v>110</v>
      </c>
      <c r="G19" s="114">
        <v>86</v>
      </c>
      <c r="H19" s="140">
        <v>104</v>
      </c>
      <c r="I19" s="115">
        <v>4</v>
      </c>
      <c r="J19" s="116">
        <v>3.8461538461538463</v>
      </c>
      <c r="K19"/>
      <c r="L19"/>
      <c r="M19"/>
      <c r="N19"/>
      <c r="O19"/>
      <c r="P19"/>
    </row>
    <row r="20" spans="1:16" s="110" customFormat="1" ht="14.45" customHeight="1" x14ac:dyDescent="0.2">
      <c r="A20" s="120" t="s">
        <v>113</v>
      </c>
      <c r="B20" s="119" t="s">
        <v>116</v>
      </c>
      <c r="C20" s="113">
        <v>95.493502902958255</v>
      </c>
      <c r="D20" s="115">
        <v>3454</v>
      </c>
      <c r="E20" s="114">
        <v>3599</v>
      </c>
      <c r="F20" s="114">
        <v>3616</v>
      </c>
      <c r="G20" s="114">
        <v>3574</v>
      </c>
      <c r="H20" s="140">
        <v>3600</v>
      </c>
      <c r="I20" s="115">
        <v>-146</v>
      </c>
      <c r="J20" s="116">
        <v>-4.0555555555555554</v>
      </c>
      <c r="K20"/>
      <c r="L20"/>
      <c r="M20"/>
      <c r="N20"/>
      <c r="O20"/>
      <c r="P20"/>
    </row>
    <row r="21" spans="1:16" s="110" customFormat="1" ht="14.45" customHeight="1" x14ac:dyDescent="0.2">
      <c r="A21" s="123"/>
      <c r="B21" s="124" t="s">
        <v>117</v>
      </c>
      <c r="C21" s="125">
        <v>4.368260989770528</v>
      </c>
      <c r="D21" s="143">
        <v>158</v>
      </c>
      <c r="E21" s="144">
        <v>174</v>
      </c>
      <c r="F21" s="144">
        <v>174</v>
      </c>
      <c r="G21" s="144">
        <v>181</v>
      </c>
      <c r="H21" s="145">
        <v>161</v>
      </c>
      <c r="I21" s="143">
        <v>-3</v>
      </c>
      <c r="J21" s="146">
        <v>-1.8633540372670807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3272</v>
      </c>
      <c r="E56" s="114">
        <v>3432</v>
      </c>
      <c r="F56" s="114">
        <v>3462</v>
      </c>
      <c r="G56" s="114">
        <v>3478</v>
      </c>
      <c r="H56" s="140">
        <v>3408</v>
      </c>
      <c r="I56" s="115">
        <v>-136</v>
      </c>
      <c r="J56" s="116">
        <v>-3.9906103286384975</v>
      </c>
      <c r="K56"/>
      <c r="L56"/>
      <c r="M56"/>
      <c r="N56"/>
      <c r="O56"/>
      <c r="P56"/>
    </row>
    <row r="57" spans="1:16" s="110" customFormat="1" ht="14.45" customHeight="1" x14ac:dyDescent="0.2">
      <c r="A57" s="120" t="s">
        <v>105</v>
      </c>
      <c r="B57" s="119" t="s">
        <v>106</v>
      </c>
      <c r="C57" s="113">
        <v>49.84718826405868</v>
      </c>
      <c r="D57" s="115">
        <v>1631</v>
      </c>
      <c r="E57" s="114">
        <v>1688</v>
      </c>
      <c r="F57" s="114">
        <v>1708</v>
      </c>
      <c r="G57" s="114">
        <v>1720</v>
      </c>
      <c r="H57" s="140">
        <v>1641</v>
      </c>
      <c r="I57" s="115">
        <v>-10</v>
      </c>
      <c r="J57" s="116">
        <v>-0.60938452163315049</v>
      </c>
    </row>
    <row r="58" spans="1:16" s="110" customFormat="1" ht="14.45" customHeight="1" x14ac:dyDescent="0.2">
      <c r="A58" s="120"/>
      <c r="B58" s="119" t="s">
        <v>107</v>
      </c>
      <c r="C58" s="113">
        <v>50.15281173594132</v>
      </c>
      <c r="D58" s="115">
        <v>1641</v>
      </c>
      <c r="E58" s="114">
        <v>1744</v>
      </c>
      <c r="F58" s="114">
        <v>1754</v>
      </c>
      <c r="G58" s="114">
        <v>1758</v>
      </c>
      <c r="H58" s="140">
        <v>1767</v>
      </c>
      <c r="I58" s="115">
        <v>-126</v>
      </c>
      <c r="J58" s="116">
        <v>-7.1307300509337859</v>
      </c>
    </row>
    <row r="59" spans="1:16" s="110" customFormat="1" ht="14.45" customHeight="1" x14ac:dyDescent="0.2">
      <c r="A59" s="118" t="s">
        <v>105</v>
      </c>
      <c r="B59" s="121" t="s">
        <v>108</v>
      </c>
      <c r="C59" s="113">
        <v>14.883863080684597</v>
      </c>
      <c r="D59" s="115">
        <v>487</v>
      </c>
      <c r="E59" s="114">
        <v>500</v>
      </c>
      <c r="F59" s="114">
        <v>516</v>
      </c>
      <c r="G59" s="114">
        <v>551</v>
      </c>
      <c r="H59" s="140">
        <v>481</v>
      </c>
      <c r="I59" s="115">
        <v>6</v>
      </c>
      <c r="J59" s="116">
        <v>1.2474012474012475</v>
      </c>
    </row>
    <row r="60" spans="1:16" s="110" customFormat="1" ht="14.45" customHeight="1" x14ac:dyDescent="0.2">
      <c r="A60" s="118"/>
      <c r="B60" s="121" t="s">
        <v>109</v>
      </c>
      <c r="C60" s="113">
        <v>40.189486552567239</v>
      </c>
      <c r="D60" s="115">
        <v>1315</v>
      </c>
      <c r="E60" s="114">
        <v>1406</v>
      </c>
      <c r="F60" s="114">
        <v>1417</v>
      </c>
      <c r="G60" s="114">
        <v>1402</v>
      </c>
      <c r="H60" s="140">
        <v>1411</v>
      </c>
      <c r="I60" s="115">
        <v>-96</v>
      </c>
      <c r="J60" s="116">
        <v>-6.8036853295535078</v>
      </c>
    </row>
    <row r="61" spans="1:16" s="110" customFormat="1" ht="14.45" customHeight="1" x14ac:dyDescent="0.2">
      <c r="A61" s="118"/>
      <c r="B61" s="121" t="s">
        <v>110</v>
      </c>
      <c r="C61" s="113">
        <v>21.210268948655258</v>
      </c>
      <c r="D61" s="115">
        <v>694</v>
      </c>
      <c r="E61" s="114">
        <v>737</v>
      </c>
      <c r="F61" s="114">
        <v>731</v>
      </c>
      <c r="G61" s="114">
        <v>746</v>
      </c>
      <c r="H61" s="140">
        <v>757</v>
      </c>
      <c r="I61" s="115">
        <v>-63</v>
      </c>
      <c r="J61" s="116">
        <v>-8.3223249669749002</v>
      </c>
    </row>
    <row r="62" spans="1:16" s="110" customFormat="1" ht="14.45" customHeight="1" x14ac:dyDescent="0.2">
      <c r="A62" s="120"/>
      <c r="B62" s="121" t="s">
        <v>111</v>
      </c>
      <c r="C62" s="113">
        <v>23.716381418092908</v>
      </c>
      <c r="D62" s="115">
        <v>776</v>
      </c>
      <c r="E62" s="114">
        <v>789</v>
      </c>
      <c r="F62" s="114">
        <v>798</v>
      </c>
      <c r="G62" s="114">
        <v>779</v>
      </c>
      <c r="H62" s="140">
        <v>759</v>
      </c>
      <c r="I62" s="115">
        <v>17</v>
      </c>
      <c r="J62" s="116">
        <v>2.2397891963109355</v>
      </c>
    </row>
    <row r="63" spans="1:16" s="110" customFormat="1" ht="14.45" customHeight="1" x14ac:dyDescent="0.2">
      <c r="A63" s="120"/>
      <c r="B63" s="121" t="s">
        <v>112</v>
      </c>
      <c r="C63" s="113">
        <v>2.8117359413202934</v>
      </c>
      <c r="D63" s="115">
        <v>92</v>
      </c>
      <c r="E63" s="114">
        <v>84</v>
      </c>
      <c r="F63" s="114">
        <v>93</v>
      </c>
      <c r="G63" s="114">
        <v>71</v>
      </c>
      <c r="H63" s="140">
        <v>79</v>
      </c>
      <c r="I63" s="115">
        <v>13</v>
      </c>
      <c r="J63" s="116">
        <v>16.455696202531644</v>
      </c>
    </row>
    <row r="64" spans="1:16" s="110" customFormat="1" ht="14.45" customHeight="1" x14ac:dyDescent="0.2">
      <c r="A64" s="120" t="s">
        <v>113</v>
      </c>
      <c r="B64" s="119" t="s">
        <v>116</v>
      </c>
      <c r="C64" s="113">
        <v>94.040342298288508</v>
      </c>
      <c r="D64" s="115">
        <v>3077</v>
      </c>
      <c r="E64" s="114">
        <v>3217</v>
      </c>
      <c r="F64" s="114">
        <v>3247</v>
      </c>
      <c r="G64" s="114">
        <v>3276</v>
      </c>
      <c r="H64" s="140">
        <v>3227</v>
      </c>
      <c r="I64" s="115">
        <v>-150</v>
      </c>
      <c r="J64" s="116">
        <v>-4.648280136349551</v>
      </c>
    </row>
    <row r="65" spans="1:10" s="110" customFormat="1" ht="14.45" customHeight="1" x14ac:dyDescent="0.2">
      <c r="A65" s="123"/>
      <c r="B65" s="124" t="s">
        <v>117</v>
      </c>
      <c r="C65" s="125">
        <v>5.8068459657701714</v>
      </c>
      <c r="D65" s="143">
        <v>190</v>
      </c>
      <c r="E65" s="144">
        <v>213</v>
      </c>
      <c r="F65" s="144">
        <v>212</v>
      </c>
      <c r="G65" s="144">
        <v>199</v>
      </c>
      <c r="H65" s="145">
        <v>176</v>
      </c>
      <c r="I65" s="143">
        <v>14</v>
      </c>
      <c r="J65" s="146">
        <v>7.9545454545454541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3617</v>
      </c>
      <c r="G11" s="114">
        <v>3776</v>
      </c>
      <c r="H11" s="114">
        <v>3792</v>
      </c>
      <c r="I11" s="114">
        <v>3757</v>
      </c>
      <c r="J11" s="140">
        <v>3765</v>
      </c>
      <c r="K11" s="114">
        <v>-148</v>
      </c>
      <c r="L11" s="116">
        <v>-3.9309428950863214</v>
      </c>
    </row>
    <row r="12" spans="1:17" s="110" customFormat="1" ht="24" customHeight="1" x14ac:dyDescent="0.2">
      <c r="A12" s="604" t="s">
        <v>185</v>
      </c>
      <c r="B12" s="605"/>
      <c r="C12" s="605"/>
      <c r="D12" s="606"/>
      <c r="E12" s="113">
        <v>48.603815316560684</v>
      </c>
      <c r="F12" s="115">
        <v>1758</v>
      </c>
      <c r="G12" s="114">
        <v>1815</v>
      </c>
      <c r="H12" s="114">
        <v>1824</v>
      </c>
      <c r="I12" s="114">
        <v>1799</v>
      </c>
      <c r="J12" s="140">
        <v>1816</v>
      </c>
      <c r="K12" s="114">
        <v>-58</v>
      </c>
      <c r="L12" s="116">
        <v>-3.1938325991189429</v>
      </c>
    </row>
    <row r="13" spans="1:17" s="110" customFormat="1" ht="15" customHeight="1" x14ac:dyDescent="0.2">
      <c r="A13" s="120"/>
      <c r="B13" s="607" t="s">
        <v>107</v>
      </c>
      <c r="C13" s="607"/>
      <c r="E13" s="113">
        <v>51.396184683439316</v>
      </c>
      <c r="F13" s="115">
        <v>1859</v>
      </c>
      <c r="G13" s="114">
        <v>1961</v>
      </c>
      <c r="H13" s="114">
        <v>1968</v>
      </c>
      <c r="I13" s="114">
        <v>1958</v>
      </c>
      <c r="J13" s="140">
        <v>1949</v>
      </c>
      <c r="K13" s="114">
        <v>-90</v>
      </c>
      <c r="L13" s="116">
        <v>-4.6177526936890709</v>
      </c>
    </row>
    <row r="14" spans="1:17" s="110" customFormat="1" ht="22.5" customHeight="1" x14ac:dyDescent="0.2">
      <c r="A14" s="604" t="s">
        <v>186</v>
      </c>
      <c r="B14" s="605"/>
      <c r="C14" s="605"/>
      <c r="D14" s="606"/>
      <c r="E14" s="113">
        <v>15.841857893281725</v>
      </c>
      <c r="F14" s="115">
        <v>573</v>
      </c>
      <c r="G14" s="114">
        <v>584</v>
      </c>
      <c r="H14" s="114">
        <v>604</v>
      </c>
      <c r="I14" s="114">
        <v>626</v>
      </c>
      <c r="J14" s="140">
        <v>576</v>
      </c>
      <c r="K14" s="114">
        <v>-3</v>
      </c>
      <c r="L14" s="116">
        <v>-0.52083333333333337</v>
      </c>
    </row>
    <row r="15" spans="1:17" s="110" customFormat="1" ht="15" customHeight="1" x14ac:dyDescent="0.2">
      <c r="A15" s="120"/>
      <c r="B15" s="119"/>
      <c r="C15" s="258" t="s">
        <v>106</v>
      </c>
      <c r="E15" s="113">
        <v>48.516579406631763</v>
      </c>
      <c r="F15" s="115">
        <v>278</v>
      </c>
      <c r="G15" s="114">
        <v>267</v>
      </c>
      <c r="H15" s="114">
        <v>290</v>
      </c>
      <c r="I15" s="114">
        <v>293</v>
      </c>
      <c r="J15" s="140">
        <v>282</v>
      </c>
      <c r="K15" s="114">
        <v>-4</v>
      </c>
      <c r="L15" s="116">
        <v>-1.4184397163120568</v>
      </c>
    </row>
    <row r="16" spans="1:17" s="110" customFormat="1" ht="15" customHeight="1" x14ac:dyDescent="0.2">
      <c r="A16" s="120"/>
      <c r="B16" s="119"/>
      <c r="C16" s="258" t="s">
        <v>107</v>
      </c>
      <c r="E16" s="113">
        <v>51.483420593368237</v>
      </c>
      <c r="F16" s="115">
        <v>295</v>
      </c>
      <c r="G16" s="114">
        <v>317</v>
      </c>
      <c r="H16" s="114">
        <v>314</v>
      </c>
      <c r="I16" s="114">
        <v>333</v>
      </c>
      <c r="J16" s="140">
        <v>294</v>
      </c>
      <c r="K16" s="114">
        <v>1</v>
      </c>
      <c r="L16" s="116">
        <v>0.3401360544217687</v>
      </c>
    </row>
    <row r="17" spans="1:12" s="110" customFormat="1" ht="15" customHeight="1" x14ac:dyDescent="0.2">
      <c r="A17" s="120"/>
      <c r="B17" s="121" t="s">
        <v>109</v>
      </c>
      <c r="C17" s="258"/>
      <c r="E17" s="113">
        <v>36.328448990876417</v>
      </c>
      <c r="F17" s="115">
        <v>1314</v>
      </c>
      <c r="G17" s="114">
        <v>1397</v>
      </c>
      <c r="H17" s="114">
        <v>1412</v>
      </c>
      <c r="I17" s="114">
        <v>1376</v>
      </c>
      <c r="J17" s="140">
        <v>1413</v>
      </c>
      <c r="K17" s="114">
        <v>-99</v>
      </c>
      <c r="L17" s="116">
        <v>-7.0063694267515926</v>
      </c>
    </row>
    <row r="18" spans="1:12" s="110" customFormat="1" ht="15" customHeight="1" x14ac:dyDescent="0.2">
      <c r="A18" s="120"/>
      <c r="B18" s="119"/>
      <c r="C18" s="258" t="s">
        <v>106</v>
      </c>
      <c r="E18" s="113">
        <v>43.607305936073061</v>
      </c>
      <c r="F18" s="115">
        <v>573</v>
      </c>
      <c r="G18" s="114">
        <v>620</v>
      </c>
      <c r="H18" s="114">
        <v>610</v>
      </c>
      <c r="I18" s="114">
        <v>604</v>
      </c>
      <c r="J18" s="140">
        <v>626</v>
      </c>
      <c r="K18" s="114">
        <v>-53</v>
      </c>
      <c r="L18" s="116">
        <v>-8.4664536741214054</v>
      </c>
    </row>
    <row r="19" spans="1:12" s="110" customFormat="1" ht="15" customHeight="1" x14ac:dyDescent="0.2">
      <c r="A19" s="120"/>
      <c r="B19" s="119"/>
      <c r="C19" s="258" t="s">
        <v>107</v>
      </c>
      <c r="E19" s="113">
        <v>56.392694063926939</v>
      </c>
      <c r="F19" s="115">
        <v>741</v>
      </c>
      <c r="G19" s="114">
        <v>777</v>
      </c>
      <c r="H19" s="114">
        <v>802</v>
      </c>
      <c r="I19" s="114">
        <v>772</v>
      </c>
      <c r="J19" s="140">
        <v>787</v>
      </c>
      <c r="K19" s="114">
        <v>-46</v>
      </c>
      <c r="L19" s="116">
        <v>-5.8449809402795427</v>
      </c>
    </row>
    <row r="20" spans="1:12" s="110" customFormat="1" ht="15" customHeight="1" x14ac:dyDescent="0.2">
      <c r="A20" s="120"/>
      <c r="B20" s="121" t="s">
        <v>110</v>
      </c>
      <c r="C20" s="258"/>
      <c r="E20" s="113">
        <v>22.145424384849324</v>
      </c>
      <c r="F20" s="115">
        <v>801</v>
      </c>
      <c r="G20" s="114">
        <v>850</v>
      </c>
      <c r="H20" s="114">
        <v>838</v>
      </c>
      <c r="I20" s="114">
        <v>839</v>
      </c>
      <c r="J20" s="140">
        <v>871</v>
      </c>
      <c r="K20" s="114">
        <v>-70</v>
      </c>
      <c r="L20" s="116">
        <v>-8.0367393800229614</v>
      </c>
    </row>
    <row r="21" spans="1:12" s="110" customFormat="1" ht="15" customHeight="1" x14ac:dyDescent="0.2">
      <c r="A21" s="120"/>
      <c r="B21" s="119"/>
      <c r="C21" s="258" t="s">
        <v>106</v>
      </c>
      <c r="E21" s="113">
        <v>43.570536828963796</v>
      </c>
      <c r="F21" s="115">
        <v>349</v>
      </c>
      <c r="G21" s="114">
        <v>362</v>
      </c>
      <c r="H21" s="114">
        <v>356</v>
      </c>
      <c r="I21" s="114">
        <v>347</v>
      </c>
      <c r="J21" s="140">
        <v>373</v>
      </c>
      <c r="K21" s="114">
        <v>-24</v>
      </c>
      <c r="L21" s="116">
        <v>-6.4343163538873993</v>
      </c>
    </row>
    <row r="22" spans="1:12" s="110" customFormat="1" ht="15" customHeight="1" x14ac:dyDescent="0.2">
      <c r="A22" s="120"/>
      <c r="B22" s="119"/>
      <c r="C22" s="258" t="s">
        <v>107</v>
      </c>
      <c r="E22" s="113">
        <v>56.429463171036204</v>
      </c>
      <c r="F22" s="115">
        <v>452</v>
      </c>
      <c r="G22" s="114">
        <v>488</v>
      </c>
      <c r="H22" s="114">
        <v>482</v>
      </c>
      <c r="I22" s="114">
        <v>492</v>
      </c>
      <c r="J22" s="140">
        <v>498</v>
      </c>
      <c r="K22" s="114">
        <v>-46</v>
      </c>
      <c r="L22" s="116">
        <v>-9.236947791164658</v>
      </c>
    </row>
    <row r="23" spans="1:12" s="110" customFormat="1" ht="15" customHeight="1" x14ac:dyDescent="0.2">
      <c r="A23" s="120"/>
      <c r="B23" s="121" t="s">
        <v>111</v>
      </c>
      <c r="C23" s="258"/>
      <c r="E23" s="113">
        <v>25.684268730992535</v>
      </c>
      <c r="F23" s="115">
        <v>929</v>
      </c>
      <c r="G23" s="114">
        <v>945</v>
      </c>
      <c r="H23" s="114">
        <v>938</v>
      </c>
      <c r="I23" s="114">
        <v>916</v>
      </c>
      <c r="J23" s="140">
        <v>905</v>
      </c>
      <c r="K23" s="114">
        <v>24</v>
      </c>
      <c r="L23" s="116">
        <v>2.6519337016574585</v>
      </c>
    </row>
    <row r="24" spans="1:12" s="110" customFormat="1" ht="15" customHeight="1" x14ac:dyDescent="0.2">
      <c r="A24" s="120"/>
      <c r="B24" s="119"/>
      <c r="C24" s="258" t="s">
        <v>106</v>
      </c>
      <c r="E24" s="113">
        <v>60.064585575888053</v>
      </c>
      <c r="F24" s="115">
        <v>558</v>
      </c>
      <c r="G24" s="114">
        <v>566</v>
      </c>
      <c r="H24" s="114">
        <v>568</v>
      </c>
      <c r="I24" s="114">
        <v>555</v>
      </c>
      <c r="J24" s="140">
        <v>535</v>
      </c>
      <c r="K24" s="114">
        <v>23</v>
      </c>
      <c r="L24" s="116">
        <v>4.2990654205607477</v>
      </c>
    </row>
    <row r="25" spans="1:12" s="110" customFormat="1" ht="15" customHeight="1" x14ac:dyDescent="0.2">
      <c r="A25" s="120"/>
      <c r="B25" s="119"/>
      <c r="C25" s="258" t="s">
        <v>107</v>
      </c>
      <c r="E25" s="113">
        <v>39.935414424111947</v>
      </c>
      <c r="F25" s="115">
        <v>371</v>
      </c>
      <c r="G25" s="114">
        <v>379</v>
      </c>
      <c r="H25" s="114">
        <v>370</v>
      </c>
      <c r="I25" s="114">
        <v>361</v>
      </c>
      <c r="J25" s="140">
        <v>370</v>
      </c>
      <c r="K25" s="114">
        <v>1</v>
      </c>
      <c r="L25" s="116">
        <v>0.27027027027027029</v>
      </c>
    </row>
    <row r="26" spans="1:12" s="110" customFormat="1" ht="15" customHeight="1" x14ac:dyDescent="0.2">
      <c r="A26" s="120"/>
      <c r="C26" s="121" t="s">
        <v>187</v>
      </c>
      <c r="D26" s="110" t="s">
        <v>188</v>
      </c>
      <c r="E26" s="113">
        <v>2.9858999170583358</v>
      </c>
      <c r="F26" s="115">
        <v>108</v>
      </c>
      <c r="G26" s="114">
        <v>101</v>
      </c>
      <c r="H26" s="114">
        <v>110</v>
      </c>
      <c r="I26" s="114">
        <v>86</v>
      </c>
      <c r="J26" s="140">
        <v>104</v>
      </c>
      <c r="K26" s="114">
        <v>4</v>
      </c>
      <c r="L26" s="116">
        <v>3.8461538461538463</v>
      </c>
    </row>
    <row r="27" spans="1:12" s="110" customFormat="1" ht="15" customHeight="1" x14ac:dyDescent="0.2">
      <c r="A27" s="120"/>
      <c r="B27" s="119"/>
      <c r="D27" s="259" t="s">
        <v>106</v>
      </c>
      <c r="E27" s="113">
        <v>50.925925925925924</v>
      </c>
      <c r="F27" s="115">
        <v>55</v>
      </c>
      <c r="G27" s="114">
        <v>58</v>
      </c>
      <c r="H27" s="114">
        <v>63</v>
      </c>
      <c r="I27" s="114">
        <v>50</v>
      </c>
      <c r="J27" s="140">
        <v>54</v>
      </c>
      <c r="K27" s="114">
        <v>1</v>
      </c>
      <c r="L27" s="116">
        <v>1.8518518518518519</v>
      </c>
    </row>
    <row r="28" spans="1:12" s="110" customFormat="1" ht="15" customHeight="1" x14ac:dyDescent="0.2">
      <c r="A28" s="120"/>
      <c r="B28" s="119"/>
      <c r="D28" s="259" t="s">
        <v>107</v>
      </c>
      <c r="E28" s="113">
        <v>49.074074074074076</v>
      </c>
      <c r="F28" s="115">
        <v>53</v>
      </c>
      <c r="G28" s="114">
        <v>43</v>
      </c>
      <c r="H28" s="114">
        <v>47</v>
      </c>
      <c r="I28" s="114">
        <v>36</v>
      </c>
      <c r="J28" s="140">
        <v>50</v>
      </c>
      <c r="K28" s="114">
        <v>3</v>
      </c>
      <c r="L28" s="116">
        <v>6</v>
      </c>
    </row>
    <row r="29" spans="1:12" s="110" customFormat="1" ht="24" customHeight="1" x14ac:dyDescent="0.2">
      <c r="A29" s="604" t="s">
        <v>189</v>
      </c>
      <c r="B29" s="605"/>
      <c r="C29" s="605"/>
      <c r="D29" s="606"/>
      <c r="E29" s="113">
        <v>95.493502902958255</v>
      </c>
      <c r="F29" s="115">
        <v>3454</v>
      </c>
      <c r="G29" s="114">
        <v>3599</v>
      </c>
      <c r="H29" s="114">
        <v>3616</v>
      </c>
      <c r="I29" s="114">
        <v>3574</v>
      </c>
      <c r="J29" s="140">
        <v>3600</v>
      </c>
      <c r="K29" s="114">
        <v>-146</v>
      </c>
      <c r="L29" s="116">
        <v>-4.0555555555555554</v>
      </c>
    </row>
    <row r="30" spans="1:12" s="110" customFormat="1" ht="15" customHeight="1" x14ac:dyDescent="0.2">
      <c r="A30" s="120"/>
      <c r="B30" s="119"/>
      <c r="C30" s="258" t="s">
        <v>106</v>
      </c>
      <c r="E30" s="113">
        <v>47.886508396062538</v>
      </c>
      <c r="F30" s="115">
        <v>1654</v>
      </c>
      <c r="G30" s="114">
        <v>1699</v>
      </c>
      <c r="H30" s="114">
        <v>1708</v>
      </c>
      <c r="I30" s="114">
        <v>1674</v>
      </c>
      <c r="J30" s="140">
        <v>1708</v>
      </c>
      <c r="K30" s="114">
        <v>-54</v>
      </c>
      <c r="L30" s="116">
        <v>-3.1615925058548009</v>
      </c>
    </row>
    <row r="31" spans="1:12" s="110" customFormat="1" ht="15" customHeight="1" x14ac:dyDescent="0.2">
      <c r="A31" s="120"/>
      <c r="B31" s="119"/>
      <c r="C31" s="258" t="s">
        <v>107</v>
      </c>
      <c r="E31" s="113">
        <v>52.113491603937462</v>
      </c>
      <c r="F31" s="115">
        <v>1800</v>
      </c>
      <c r="G31" s="114">
        <v>1900</v>
      </c>
      <c r="H31" s="114">
        <v>1908</v>
      </c>
      <c r="I31" s="114">
        <v>1900</v>
      </c>
      <c r="J31" s="140">
        <v>1892</v>
      </c>
      <c r="K31" s="114">
        <v>-92</v>
      </c>
      <c r="L31" s="116">
        <v>-4.8625792811839323</v>
      </c>
    </row>
    <row r="32" spans="1:12" s="110" customFormat="1" ht="15" customHeight="1" x14ac:dyDescent="0.2">
      <c r="A32" s="120"/>
      <c r="B32" s="119" t="s">
        <v>117</v>
      </c>
      <c r="C32" s="258"/>
      <c r="E32" s="113">
        <v>4.368260989770528</v>
      </c>
      <c r="F32" s="114">
        <v>158</v>
      </c>
      <c r="G32" s="114">
        <v>174</v>
      </c>
      <c r="H32" s="114">
        <v>174</v>
      </c>
      <c r="I32" s="114">
        <v>181</v>
      </c>
      <c r="J32" s="140">
        <v>161</v>
      </c>
      <c r="K32" s="114">
        <v>-3</v>
      </c>
      <c r="L32" s="116">
        <v>-1.8633540372670807</v>
      </c>
    </row>
    <row r="33" spans="1:12" s="110" customFormat="1" ht="15" customHeight="1" x14ac:dyDescent="0.2">
      <c r="A33" s="120"/>
      <c r="B33" s="119"/>
      <c r="C33" s="258" t="s">
        <v>106</v>
      </c>
      <c r="E33" s="113">
        <v>64.556962025316452</v>
      </c>
      <c r="F33" s="114">
        <v>102</v>
      </c>
      <c r="G33" s="114">
        <v>114</v>
      </c>
      <c r="H33" s="114">
        <v>116</v>
      </c>
      <c r="I33" s="114">
        <v>125</v>
      </c>
      <c r="J33" s="140">
        <v>106</v>
      </c>
      <c r="K33" s="114">
        <v>-4</v>
      </c>
      <c r="L33" s="116">
        <v>-3.7735849056603774</v>
      </c>
    </row>
    <row r="34" spans="1:12" s="110" customFormat="1" ht="15" customHeight="1" x14ac:dyDescent="0.2">
      <c r="A34" s="120"/>
      <c r="B34" s="119"/>
      <c r="C34" s="258" t="s">
        <v>107</v>
      </c>
      <c r="E34" s="113">
        <v>35.443037974683541</v>
      </c>
      <c r="F34" s="114">
        <v>56</v>
      </c>
      <c r="G34" s="114">
        <v>60</v>
      </c>
      <c r="H34" s="114">
        <v>58</v>
      </c>
      <c r="I34" s="114">
        <v>56</v>
      </c>
      <c r="J34" s="140">
        <v>55</v>
      </c>
      <c r="K34" s="114">
        <v>1</v>
      </c>
      <c r="L34" s="116">
        <v>1.8181818181818181</v>
      </c>
    </row>
    <row r="35" spans="1:12" s="110" customFormat="1" ht="24" customHeight="1" x14ac:dyDescent="0.2">
      <c r="A35" s="604" t="s">
        <v>192</v>
      </c>
      <c r="B35" s="605"/>
      <c r="C35" s="605"/>
      <c r="D35" s="606"/>
      <c r="E35" s="113">
        <v>14.570085706386509</v>
      </c>
      <c r="F35" s="114">
        <v>527</v>
      </c>
      <c r="G35" s="114">
        <v>538</v>
      </c>
      <c r="H35" s="114">
        <v>539</v>
      </c>
      <c r="I35" s="114">
        <v>562</v>
      </c>
      <c r="J35" s="114">
        <v>548</v>
      </c>
      <c r="K35" s="318">
        <v>-21</v>
      </c>
      <c r="L35" s="319">
        <v>-3.832116788321168</v>
      </c>
    </row>
    <row r="36" spans="1:12" s="110" customFormat="1" ht="15" customHeight="1" x14ac:dyDescent="0.2">
      <c r="A36" s="120"/>
      <c r="B36" s="119"/>
      <c r="C36" s="258" t="s">
        <v>106</v>
      </c>
      <c r="E36" s="113">
        <v>48.387096774193552</v>
      </c>
      <c r="F36" s="114">
        <v>255</v>
      </c>
      <c r="G36" s="114">
        <v>262</v>
      </c>
      <c r="H36" s="114">
        <v>269</v>
      </c>
      <c r="I36" s="114">
        <v>276</v>
      </c>
      <c r="J36" s="114">
        <v>282</v>
      </c>
      <c r="K36" s="318">
        <v>-27</v>
      </c>
      <c r="L36" s="116">
        <v>-9.5744680851063837</v>
      </c>
    </row>
    <row r="37" spans="1:12" s="110" customFormat="1" ht="15" customHeight="1" x14ac:dyDescent="0.2">
      <c r="A37" s="120"/>
      <c r="B37" s="119"/>
      <c r="C37" s="258" t="s">
        <v>107</v>
      </c>
      <c r="E37" s="113">
        <v>51.612903225806448</v>
      </c>
      <c r="F37" s="114">
        <v>272</v>
      </c>
      <c r="G37" s="114">
        <v>276</v>
      </c>
      <c r="H37" s="114">
        <v>270</v>
      </c>
      <c r="I37" s="114">
        <v>286</v>
      </c>
      <c r="J37" s="140">
        <v>266</v>
      </c>
      <c r="K37" s="114">
        <v>6</v>
      </c>
      <c r="L37" s="116">
        <v>2.255639097744361</v>
      </c>
    </row>
    <row r="38" spans="1:12" s="110" customFormat="1" ht="15" customHeight="1" x14ac:dyDescent="0.2">
      <c r="A38" s="120"/>
      <c r="B38" s="119" t="s">
        <v>328</v>
      </c>
      <c r="C38" s="258"/>
      <c r="E38" s="113">
        <v>56.925628974288081</v>
      </c>
      <c r="F38" s="114">
        <v>2059</v>
      </c>
      <c r="G38" s="114">
        <v>2124</v>
      </c>
      <c r="H38" s="114">
        <v>2132</v>
      </c>
      <c r="I38" s="114">
        <v>2073</v>
      </c>
      <c r="J38" s="140">
        <v>2078</v>
      </c>
      <c r="K38" s="114">
        <v>-19</v>
      </c>
      <c r="L38" s="116">
        <v>-0.91434071222329161</v>
      </c>
    </row>
    <row r="39" spans="1:12" s="110" customFormat="1" ht="15" customHeight="1" x14ac:dyDescent="0.2">
      <c r="A39" s="120"/>
      <c r="B39" s="119"/>
      <c r="C39" s="258" t="s">
        <v>106</v>
      </c>
      <c r="E39" s="113">
        <v>46.138902379796015</v>
      </c>
      <c r="F39" s="115">
        <v>950</v>
      </c>
      <c r="G39" s="114">
        <v>977</v>
      </c>
      <c r="H39" s="114">
        <v>967</v>
      </c>
      <c r="I39" s="114">
        <v>939</v>
      </c>
      <c r="J39" s="140">
        <v>950</v>
      </c>
      <c r="K39" s="114">
        <v>0</v>
      </c>
      <c r="L39" s="116">
        <v>0</v>
      </c>
    </row>
    <row r="40" spans="1:12" s="110" customFormat="1" ht="15" customHeight="1" x14ac:dyDescent="0.2">
      <c r="A40" s="120"/>
      <c r="B40" s="119"/>
      <c r="C40" s="258" t="s">
        <v>107</v>
      </c>
      <c r="E40" s="113">
        <v>53.861097620203985</v>
      </c>
      <c r="F40" s="115">
        <v>1109</v>
      </c>
      <c r="G40" s="114">
        <v>1147</v>
      </c>
      <c r="H40" s="114">
        <v>1165</v>
      </c>
      <c r="I40" s="114">
        <v>1134</v>
      </c>
      <c r="J40" s="140">
        <v>1128</v>
      </c>
      <c r="K40" s="114">
        <v>-19</v>
      </c>
      <c r="L40" s="116">
        <v>-1.6843971631205674</v>
      </c>
    </row>
    <row r="41" spans="1:12" s="110" customFormat="1" ht="15" customHeight="1" x14ac:dyDescent="0.2">
      <c r="A41" s="120"/>
      <c r="B41" s="320" t="s">
        <v>516</v>
      </c>
      <c r="C41" s="258"/>
      <c r="E41" s="113">
        <v>8.5429914293613489</v>
      </c>
      <c r="F41" s="115">
        <v>309</v>
      </c>
      <c r="G41" s="114">
        <v>329</v>
      </c>
      <c r="H41" s="114">
        <v>318</v>
      </c>
      <c r="I41" s="114">
        <v>321</v>
      </c>
      <c r="J41" s="140">
        <v>336</v>
      </c>
      <c r="K41" s="114">
        <v>-27</v>
      </c>
      <c r="L41" s="116">
        <v>-8.0357142857142865</v>
      </c>
    </row>
    <row r="42" spans="1:12" s="110" customFormat="1" ht="15" customHeight="1" x14ac:dyDescent="0.2">
      <c r="A42" s="120"/>
      <c r="B42" s="119"/>
      <c r="C42" s="268" t="s">
        <v>106</v>
      </c>
      <c r="D42" s="182"/>
      <c r="E42" s="113">
        <v>53.398058252427184</v>
      </c>
      <c r="F42" s="115">
        <v>165</v>
      </c>
      <c r="G42" s="114">
        <v>169</v>
      </c>
      <c r="H42" s="114">
        <v>170</v>
      </c>
      <c r="I42" s="114">
        <v>168</v>
      </c>
      <c r="J42" s="140">
        <v>173</v>
      </c>
      <c r="K42" s="114">
        <v>-8</v>
      </c>
      <c r="L42" s="116">
        <v>-4.6242774566473992</v>
      </c>
    </row>
    <row r="43" spans="1:12" s="110" customFormat="1" ht="15" customHeight="1" x14ac:dyDescent="0.2">
      <c r="A43" s="120"/>
      <c r="B43" s="119"/>
      <c r="C43" s="268" t="s">
        <v>107</v>
      </c>
      <c r="D43" s="182"/>
      <c r="E43" s="113">
        <v>46.601941747572816</v>
      </c>
      <c r="F43" s="115">
        <v>144</v>
      </c>
      <c r="G43" s="114">
        <v>160</v>
      </c>
      <c r="H43" s="114">
        <v>148</v>
      </c>
      <c r="I43" s="114">
        <v>153</v>
      </c>
      <c r="J43" s="140">
        <v>163</v>
      </c>
      <c r="K43" s="114">
        <v>-19</v>
      </c>
      <c r="L43" s="116">
        <v>-11.656441717791411</v>
      </c>
    </row>
    <row r="44" spans="1:12" s="110" customFormat="1" ht="15" customHeight="1" x14ac:dyDescent="0.2">
      <c r="A44" s="120"/>
      <c r="B44" s="119" t="s">
        <v>205</v>
      </c>
      <c r="C44" s="268"/>
      <c r="D44" s="182"/>
      <c r="E44" s="113">
        <v>19.961293889964058</v>
      </c>
      <c r="F44" s="115">
        <v>722</v>
      </c>
      <c r="G44" s="114">
        <v>785</v>
      </c>
      <c r="H44" s="114">
        <v>803</v>
      </c>
      <c r="I44" s="114">
        <v>801</v>
      </c>
      <c r="J44" s="140">
        <v>803</v>
      </c>
      <c r="K44" s="114">
        <v>-81</v>
      </c>
      <c r="L44" s="116">
        <v>-10.08717310087173</v>
      </c>
    </row>
    <row r="45" spans="1:12" s="110" customFormat="1" ht="15" customHeight="1" x14ac:dyDescent="0.2">
      <c r="A45" s="120"/>
      <c r="B45" s="119"/>
      <c r="C45" s="268" t="s">
        <v>106</v>
      </c>
      <c r="D45" s="182"/>
      <c r="E45" s="113">
        <v>53.739612188365648</v>
      </c>
      <c r="F45" s="115">
        <v>388</v>
      </c>
      <c r="G45" s="114">
        <v>407</v>
      </c>
      <c r="H45" s="114">
        <v>418</v>
      </c>
      <c r="I45" s="114">
        <v>416</v>
      </c>
      <c r="J45" s="140">
        <v>411</v>
      </c>
      <c r="K45" s="114">
        <v>-23</v>
      </c>
      <c r="L45" s="116">
        <v>-5.5961070559610704</v>
      </c>
    </row>
    <row r="46" spans="1:12" s="110" customFormat="1" ht="15" customHeight="1" x14ac:dyDescent="0.2">
      <c r="A46" s="123"/>
      <c r="B46" s="124"/>
      <c r="C46" s="260" t="s">
        <v>107</v>
      </c>
      <c r="D46" s="261"/>
      <c r="E46" s="125">
        <v>46.260387811634352</v>
      </c>
      <c r="F46" s="143">
        <v>334</v>
      </c>
      <c r="G46" s="144">
        <v>378</v>
      </c>
      <c r="H46" s="144">
        <v>385</v>
      </c>
      <c r="I46" s="144">
        <v>385</v>
      </c>
      <c r="J46" s="145">
        <v>392</v>
      </c>
      <c r="K46" s="144">
        <v>-58</v>
      </c>
      <c r="L46" s="146">
        <v>-14.795918367346939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3617</v>
      </c>
      <c r="E11" s="114">
        <v>3776</v>
      </c>
      <c r="F11" s="114">
        <v>3792</v>
      </c>
      <c r="G11" s="114">
        <v>3757</v>
      </c>
      <c r="H11" s="140">
        <v>3765</v>
      </c>
      <c r="I11" s="115">
        <v>-148</v>
      </c>
      <c r="J11" s="116">
        <v>-3.9309428950863214</v>
      </c>
    </row>
    <row r="12" spans="1:15" s="110" customFormat="1" ht="24.95" customHeight="1" x14ac:dyDescent="0.2">
      <c r="A12" s="193" t="s">
        <v>132</v>
      </c>
      <c r="B12" s="194" t="s">
        <v>133</v>
      </c>
      <c r="C12" s="113">
        <v>0.58059165053912087</v>
      </c>
      <c r="D12" s="115">
        <v>21</v>
      </c>
      <c r="E12" s="114">
        <v>22</v>
      </c>
      <c r="F12" s="114">
        <v>27</v>
      </c>
      <c r="G12" s="114">
        <v>25</v>
      </c>
      <c r="H12" s="140" t="s">
        <v>513</v>
      </c>
      <c r="I12" s="115" t="s">
        <v>513</v>
      </c>
      <c r="J12" s="116" t="s">
        <v>513</v>
      </c>
    </row>
    <row r="13" spans="1:15" s="110" customFormat="1" ht="24.95" customHeight="1" x14ac:dyDescent="0.2">
      <c r="A13" s="193" t="s">
        <v>134</v>
      </c>
      <c r="B13" s="199" t="s">
        <v>214</v>
      </c>
      <c r="C13" s="113">
        <v>0.60823887199336468</v>
      </c>
      <c r="D13" s="115">
        <v>22</v>
      </c>
      <c r="E13" s="114">
        <v>24</v>
      </c>
      <c r="F13" s="114">
        <v>25</v>
      </c>
      <c r="G13" s="114">
        <v>22</v>
      </c>
      <c r="H13" s="140" t="s">
        <v>513</v>
      </c>
      <c r="I13" s="115" t="s">
        <v>513</v>
      </c>
      <c r="J13" s="116" t="s">
        <v>513</v>
      </c>
    </row>
    <row r="14" spans="1:15" s="287" customFormat="1" ht="24.95" customHeight="1" x14ac:dyDescent="0.2">
      <c r="A14" s="193" t="s">
        <v>215</v>
      </c>
      <c r="B14" s="199" t="s">
        <v>137</v>
      </c>
      <c r="C14" s="113">
        <v>3.7323748963229195</v>
      </c>
      <c r="D14" s="115">
        <v>135</v>
      </c>
      <c r="E14" s="114">
        <v>156</v>
      </c>
      <c r="F14" s="114">
        <v>163</v>
      </c>
      <c r="G14" s="114">
        <v>158</v>
      </c>
      <c r="H14" s="140">
        <v>163</v>
      </c>
      <c r="I14" s="115">
        <v>-28</v>
      </c>
      <c r="J14" s="116">
        <v>-17.177914110429448</v>
      </c>
      <c r="K14" s="110"/>
      <c r="L14" s="110"/>
      <c r="M14" s="110"/>
      <c r="N14" s="110"/>
      <c r="O14" s="110"/>
    </row>
    <row r="15" spans="1:15" s="110" customFormat="1" ht="24.95" customHeight="1" x14ac:dyDescent="0.2">
      <c r="A15" s="193" t="s">
        <v>216</v>
      </c>
      <c r="B15" s="199" t="s">
        <v>217</v>
      </c>
      <c r="C15" s="113">
        <v>0.55294442908487695</v>
      </c>
      <c r="D15" s="115">
        <v>20</v>
      </c>
      <c r="E15" s="114">
        <v>32</v>
      </c>
      <c r="F15" s="114">
        <v>35</v>
      </c>
      <c r="G15" s="114">
        <v>40</v>
      </c>
      <c r="H15" s="140">
        <v>46</v>
      </c>
      <c r="I15" s="115">
        <v>-26</v>
      </c>
      <c r="J15" s="116">
        <v>-56.521739130434781</v>
      </c>
    </row>
    <row r="16" spans="1:15" s="287" customFormat="1" ht="24.95" customHeight="1" x14ac:dyDescent="0.2">
      <c r="A16" s="193" t="s">
        <v>218</v>
      </c>
      <c r="B16" s="199" t="s">
        <v>141</v>
      </c>
      <c r="C16" s="113">
        <v>2.7923693668786287</v>
      </c>
      <c r="D16" s="115">
        <v>101</v>
      </c>
      <c r="E16" s="114">
        <v>113</v>
      </c>
      <c r="F16" s="114">
        <v>116</v>
      </c>
      <c r="G16" s="114">
        <v>109</v>
      </c>
      <c r="H16" s="140">
        <v>106</v>
      </c>
      <c r="I16" s="115">
        <v>-5</v>
      </c>
      <c r="J16" s="116">
        <v>-4.716981132075472</v>
      </c>
      <c r="K16" s="110"/>
      <c r="L16" s="110"/>
      <c r="M16" s="110"/>
      <c r="N16" s="110"/>
      <c r="O16" s="110"/>
    </row>
    <row r="17" spans="1:15" s="110" customFormat="1" ht="24.95" customHeight="1" x14ac:dyDescent="0.2">
      <c r="A17" s="193" t="s">
        <v>142</v>
      </c>
      <c r="B17" s="199" t="s">
        <v>220</v>
      </c>
      <c r="C17" s="113">
        <v>0.38706110035941388</v>
      </c>
      <c r="D17" s="115">
        <v>14</v>
      </c>
      <c r="E17" s="114">
        <v>11</v>
      </c>
      <c r="F17" s="114">
        <v>12</v>
      </c>
      <c r="G17" s="114">
        <v>9</v>
      </c>
      <c r="H17" s="140">
        <v>11</v>
      </c>
      <c r="I17" s="115">
        <v>3</v>
      </c>
      <c r="J17" s="116">
        <v>27.272727272727273</v>
      </c>
    </row>
    <row r="18" spans="1:15" s="287" customFormat="1" ht="24.95" customHeight="1" x14ac:dyDescent="0.2">
      <c r="A18" s="201" t="s">
        <v>144</v>
      </c>
      <c r="B18" s="202" t="s">
        <v>145</v>
      </c>
      <c r="C18" s="113">
        <v>5.6953276195742326</v>
      </c>
      <c r="D18" s="115">
        <v>206</v>
      </c>
      <c r="E18" s="114">
        <v>204</v>
      </c>
      <c r="F18" s="114">
        <v>210</v>
      </c>
      <c r="G18" s="114">
        <v>207</v>
      </c>
      <c r="H18" s="140">
        <v>204</v>
      </c>
      <c r="I18" s="115">
        <v>2</v>
      </c>
      <c r="J18" s="116">
        <v>0.98039215686274506</v>
      </c>
      <c r="K18" s="110"/>
      <c r="L18" s="110"/>
      <c r="M18" s="110"/>
      <c r="N18" s="110"/>
      <c r="O18" s="110"/>
    </row>
    <row r="19" spans="1:15" s="110" customFormat="1" ht="24.95" customHeight="1" x14ac:dyDescent="0.2">
      <c r="A19" s="193" t="s">
        <v>146</v>
      </c>
      <c r="B19" s="199" t="s">
        <v>147</v>
      </c>
      <c r="C19" s="113">
        <v>14.100082941664363</v>
      </c>
      <c r="D19" s="115">
        <v>510</v>
      </c>
      <c r="E19" s="114">
        <v>503</v>
      </c>
      <c r="F19" s="114">
        <v>480</v>
      </c>
      <c r="G19" s="114">
        <v>510</v>
      </c>
      <c r="H19" s="140">
        <v>489</v>
      </c>
      <c r="I19" s="115">
        <v>21</v>
      </c>
      <c r="J19" s="116">
        <v>4.294478527607362</v>
      </c>
    </row>
    <row r="20" spans="1:15" s="287" customFormat="1" ht="24.95" customHeight="1" x14ac:dyDescent="0.2">
      <c r="A20" s="193" t="s">
        <v>148</v>
      </c>
      <c r="B20" s="199" t="s">
        <v>149</v>
      </c>
      <c r="C20" s="113">
        <v>5.280619297760575</v>
      </c>
      <c r="D20" s="115">
        <v>191</v>
      </c>
      <c r="E20" s="114">
        <v>218</v>
      </c>
      <c r="F20" s="114">
        <v>220</v>
      </c>
      <c r="G20" s="114">
        <v>213</v>
      </c>
      <c r="H20" s="140">
        <v>339</v>
      </c>
      <c r="I20" s="115">
        <v>-148</v>
      </c>
      <c r="J20" s="116">
        <v>-43.657817109144545</v>
      </c>
      <c r="K20" s="110"/>
      <c r="L20" s="110"/>
      <c r="M20" s="110"/>
      <c r="N20" s="110"/>
      <c r="O20" s="110"/>
    </row>
    <row r="21" spans="1:15" s="110" customFormat="1" ht="24.95" customHeight="1" x14ac:dyDescent="0.2">
      <c r="A21" s="201" t="s">
        <v>150</v>
      </c>
      <c r="B21" s="202" t="s">
        <v>151</v>
      </c>
      <c r="C21" s="113">
        <v>11.141830246060271</v>
      </c>
      <c r="D21" s="115">
        <v>403</v>
      </c>
      <c r="E21" s="114">
        <v>447</v>
      </c>
      <c r="F21" s="114">
        <v>479</v>
      </c>
      <c r="G21" s="114">
        <v>468</v>
      </c>
      <c r="H21" s="140">
        <v>415</v>
      </c>
      <c r="I21" s="115">
        <v>-12</v>
      </c>
      <c r="J21" s="116">
        <v>-2.8915662650602409</v>
      </c>
    </row>
    <row r="22" spans="1:15" s="110" customFormat="1" ht="24.95" customHeight="1" x14ac:dyDescent="0.2">
      <c r="A22" s="201" t="s">
        <v>152</v>
      </c>
      <c r="B22" s="199" t="s">
        <v>153</v>
      </c>
      <c r="C22" s="113">
        <v>1.0505944152612663</v>
      </c>
      <c r="D22" s="115">
        <v>38</v>
      </c>
      <c r="E22" s="114">
        <v>39</v>
      </c>
      <c r="F22" s="114">
        <v>37</v>
      </c>
      <c r="G22" s="114">
        <v>39</v>
      </c>
      <c r="H22" s="140">
        <v>33</v>
      </c>
      <c r="I22" s="115">
        <v>5</v>
      </c>
      <c r="J22" s="116">
        <v>15.151515151515152</v>
      </c>
    </row>
    <row r="23" spans="1:15" s="110" customFormat="1" ht="24.95" customHeight="1" x14ac:dyDescent="0.2">
      <c r="A23" s="193" t="s">
        <v>154</v>
      </c>
      <c r="B23" s="199" t="s">
        <v>155</v>
      </c>
      <c r="C23" s="113">
        <v>1.0505944152612663</v>
      </c>
      <c r="D23" s="115">
        <v>38</v>
      </c>
      <c r="E23" s="114">
        <v>36</v>
      </c>
      <c r="F23" s="114">
        <v>36</v>
      </c>
      <c r="G23" s="114">
        <v>34</v>
      </c>
      <c r="H23" s="140">
        <v>31</v>
      </c>
      <c r="I23" s="115">
        <v>7</v>
      </c>
      <c r="J23" s="116">
        <v>22.580645161290324</v>
      </c>
    </row>
    <row r="24" spans="1:15" s="110" customFormat="1" ht="24.95" customHeight="1" x14ac:dyDescent="0.2">
      <c r="A24" s="193" t="s">
        <v>156</v>
      </c>
      <c r="B24" s="199" t="s">
        <v>221</v>
      </c>
      <c r="C24" s="113">
        <v>21.896599391761129</v>
      </c>
      <c r="D24" s="115">
        <v>792</v>
      </c>
      <c r="E24" s="114">
        <v>779</v>
      </c>
      <c r="F24" s="114">
        <v>755</v>
      </c>
      <c r="G24" s="114">
        <v>735</v>
      </c>
      <c r="H24" s="140">
        <v>733</v>
      </c>
      <c r="I24" s="115">
        <v>59</v>
      </c>
      <c r="J24" s="116">
        <v>8.0491132332878585</v>
      </c>
    </row>
    <row r="25" spans="1:15" s="110" customFormat="1" ht="24.95" customHeight="1" x14ac:dyDescent="0.2">
      <c r="A25" s="193" t="s">
        <v>222</v>
      </c>
      <c r="B25" s="204" t="s">
        <v>159</v>
      </c>
      <c r="C25" s="113">
        <v>8.2665192148189099</v>
      </c>
      <c r="D25" s="115">
        <v>299</v>
      </c>
      <c r="E25" s="114">
        <v>318</v>
      </c>
      <c r="F25" s="114">
        <v>345</v>
      </c>
      <c r="G25" s="114">
        <v>334</v>
      </c>
      <c r="H25" s="140">
        <v>324</v>
      </c>
      <c r="I25" s="115">
        <v>-25</v>
      </c>
      <c r="J25" s="116">
        <v>-7.716049382716049</v>
      </c>
    </row>
    <row r="26" spans="1:15" s="110" customFormat="1" ht="24.95" customHeight="1" x14ac:dyDescent="0.2">
      <c r="A26" s="201">
        <v>782.78300000000002</v>
      </c>
      <c r="B26" s="203" t="s">
        <v>160</v>
      </c>
      <c r="C26" s="113">
        <v>0.1658833287254631</v>
      </c>
      <c r="D26" s="115">
        <v>6</v>
      </c>
      <c r="E26" s="114">
        <v>7</v>
      </c>
      <c r="F26" s="114">
        <v>9</v>
      </c>
      <c r="G26" s="114">
        <v>8</v>
      </c>
      <c r="H26" s="140">
        <v>9</v>
      </c>
      <c r="I26" s="115">
        <v>-3</v>
      </c>
      <c r="J26" s="116">
        <v>-33.333333333333336</v>
      </c>
    </row>
    <row r="27" spans="1:15" s="110" customFormat="1" ht="24.95" customHeight="1" x14ac:dyDescent="0.2">
      <c r="A27" s="193" t="s">
        <v>161</v>
      </c>
      <c r="B27" s="199" t="s">
        <v>162</v>
      </c>
      <c r="C27" s="113">
        <v>0.22117777163395078</v>
      </c>
      <c r="D27" s="115">
        <v>8</v>
      </c>
      <c r="E27" s="114">
        <v>8</v>
      </c>
      <c r="F27" s="114">
        <v>9</v>
      </c>
      <c r="G27" s="114">
        <v>8</v>
      </c>
      <c r="H27" s="140">
        <v>9</v>
      </c>
      <c r="I27" s="115">
        <v>-1</v>
      </c>
      <c r="J27" s="116">
        <v>-11.111111111111111</v>
      </c>
    </row>
    <row r="28" spans="1:15" s="110" customFormat="1" ht="24.95" customHeight="1" x14ac:dyDescent="0.2">
      <c r="A28" s="193" t="s">
        <v>163</v>
      </c>
      <c r="B28" s="199" t="s">
        <v>164</v>
      </c>
      <c r="C28" s="113">
        <v>2.3776610450649711</v>
      </c>
      <c r="D28" s="115">
        <v>86</v>
      </c>
      <c r="E28" s="114">
        <v>108</v>
      </c>
      <c r="F28" s="114">
        <v>90</v>
      </c>
      <c r="G28" s="114">
        <v>97</v>
      </c>
      <c r="H28" s="140">
        <v>94</v>
      </c>
      <c r="I28" s="115">
        <v>-8</v>
      </c>
      <c r="J28" s="116">
        <v>-8.5106382978723403</v>
      </c>
    </row>
    <row r="29" spans="1:15" s="110" customFormat="1" ht="24.95" customHeight="1" x14ac:dyDescent="0.2">
      <c r="A29" s="193">
        <v>86</v>
      </c>
      <c r="B29" s="199" t="s">
        <v>165</v>
      </c>
      <c r="C29" s="113">
        <v>8.4876969864528622</v>
      </c>
      <c r="D29" s="115">
        <v>307</v>
      </c>
      <c r="E29" s="114">
        <v>315</v>
      </c>
      <c r="F29" s="114">
        <v>322</v>
      </c>
      <c r="G29" s="114">
        <v>310</v>
      </c>
      <c r="H29" s="140">
        <v>302</v>
      </c>
      <c r="I29" s="115">
        <v>5</v>
      </c>
      <c r="J29" s="116">
        <v>1.6556291390728477</v>
      </c>
    </row>
    <row r="30" spans="1:15" s="110" customFormat="1" ht="24.95" customHeight="1" x14ac:dyDescent="0.2">
      <c r="A30" s="193">
        <v>87.88</v>
      </c>
      <c r="B30" s="204" t="s">
        <v>166</v>
      </c>
      <c r="C30" s="113">
        <v>5.4465026264860379</v>
      </c>
      <c r="D30" s="115">
        <v>197</v>
      </c>
      <c r="E30" s="114">
        <v>190</v>
      </c>
      <c r="F30" s="114">
        <v>193</v>
      </c>
      <c r="G30" s="114">
        <v>211</v>
      </c>
      <c r="H30" s="140">
        <v>201</v>
      </c>
      <c r="I30" s="115">
        <v>-4</v>
      </c>
      <c r="J30" s="116">
        <v>-1.9900497512437811</v>
      </c>
    </row>
    <row r="31" spans="1:15" s="110" customFormat="1" ht="24.95" customHeight="1" x14ac:dyDescent="0.2">
      <c r="A31" s="193" t="s">
        <v>167</v>
      </c>
      <c r="B31" s="199" t="s">
        <v>168</v>
      </c>
      <c r="C31" s="113">
        <v>9.8977052806192969</v>
      </c>
      <c r="D31" s="115">
        <v>358</v>
      </c>
      <c r="E31" s="114">
        <v>402</v>
      </c>
      <c r="F31" s="114">
        <v>392</v>
      </c>
      <c r="G31" s="114">
        <v>378</v>
      </c>
      <c r="H31" s="140">
        <v>378</v>
      </c>
      <c r="I31" s="115">
        <v>-20</v>
      </c>
      <c r="J31" s="116">
        <v>-5.2910052910052912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0.58059165053912087</v>
      </c>
      <c r="D34" s="115">
        <v>21</v>
      </c>
      <c r="E34" s="114">
        <v>22</v>
      </c>
      <c r="F34" s="114">
        <v>27</v>
      </c>
      <c r="G34" s="114">
        <v>25</v>
      </c>
      <c r="H34" s="140" t="s">
        <v>513</v>
      </c>
      <c r="I34" s="115" t="s">
        <v>513</v>
      </c>
      <c r="J34" s="116" t="s">
        <v>513</v>
      </c>
    </row>
    <row r="35" spans="1:10" s="110" customFormat="1" ht="24.95" customHeight="1" x14ac:dyDescent="0.2">
      <c r="A35" s="292" t="s">
        <v>171</v>
      </c>
      <c r="B35" s="293" t="s">
        <v>172</v>
      </c>
      <c r="C35" s="113">
        <v>10.035941387890517</v>
      </c>
      <c r="D35" s="115">
        <v>363</v>
      </c>
      <c r="E35" s="114">
        <v>384</v>
      </c>
      <c r="F35" s="114">
        <v>398</v>
      </c>
      <c r="G35" s="114">
        <v>387</v>
      </c>
      <c r="H35" s="140" t="s">
        <v>513</v>
      </c>
      <c r="I35" s="115" t="s">
        <v>513</v>
      </c>
      <c r="J35" s="116" t="s">
        <v>513</v>
      </c>
    </row>
    <row r="36" spans="1:10" s="110" customFormat="1" ht="24.95" customHeight="1" x14ac:dyDescent="0.2">
      <c r="A36" s="294" t="s">
        <v>173</v>
      </c>
      <c r="B36" s="295" t="s">
        <v>174</v>
      </c>
      <c r="C36" s="125">
        <v>89.383466961570363</v>
      </c>
      <c r="D36" s="143">
        <v>3233</v>
      </c>
      <c r="E36" s="144">
        <v>3370</v>
      </c>
      <c r="F36" s="144">
        <v>3367</v>
      </c>
      <c r="G36" s="144">
        <v>3345</v>
      </c>
      <c r="H36" s="145">
        <v>3357</v>
      </c>
      <c r="I36" s="143">
        <v>-124</v>
      </c>
      <c r="J36" s="146">
        <v>-3.6937742031575813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3617</v>
      </c>
      <c r="F11" s="264">
        <v>3776</v>
      </c>
      <c r="G11" s="264">
        <v>3792</v>
      </c>
      <c r="H11" s="264">
        <v>3757</v>
      </c>
      <c r="I11" s="265">
        <v>3765</v>
      </c>
      <c r="J11" s="263">
        <v>-148</v>
      </c>
      <c r="K11" s="266">
        <v>-3.9309428950863214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49.875587503455904</v>
      </c>
      <c r="E13" s="115">
        <v>1804</v>
      </c>
      <c r="F13" s="114">
        <v>1904</v>
      </c>
      <c r="G13" s="114">
        <v>1874</v>
      </c>
      <c r="H13" s="114">
        <v>1857</v>
      </c>
      <c r="I13" s="140">
        <v>1947</v>
      </c>
      <c r="J13" s="115">
        <v>-143</v>
      </c>
      <c r="K13" s="116">
        <v>-7.3446327683615822</v>
      </c>
    </row>
    <row r="14" spans="1:15" ht="15.95" customHeight="1" x14ac:dyDescent="0.2">
      <c r="A14" s="306" t="s">
        <v>230</v>
      </c>
      <c r="B14" s="307"/>
      <c r="C14" s="308"/>
      <c r="D14" s="113">
        <v>39.065523914846558</v>
      </c>
      <c r="E14" s="115">
        <v>1413</v>
      </c>
      <c r="F14" s="114">
        <v>1472</v>
      </c>
      <c r="G14" s="114">
        <v>1513</v>
      </c>
      <c r="H14" s="114">
        <v>1487</v>
      </c>
      <c r="I14" s="140">
        <v>1425</v>
      </c>
      <c r="J14" s="115">
        <v>-12</v>
      </c>
      <c r="K14" s="116">
        <v>-0.84210526315789469</v>
      </c>
    </row>
    <row r="15" spans="1:15" ht="15.95" customHeight="1" x14ac:dyDescent="0.2">
      <c r="A15" s="306" t="s">
        <v>231</v>
      </c>
      <c r="B15" s="307"/>
      <c r="C15" s="308"/>
      <c r="D15" s="113">
        <v>5.4741498479402821</v>
      </c>
      <c r="E15" s="115">
        <v>198</v>
      </c>
      <c r="F15" s="114">
        <v>199</v>
      </c>
      <c r="G15" s="114">
        <v>200</v>
      </c>
      <c r="H15" s="114">
        <v>215</v>
      </c>
      <c r="I15" s="140">
        <v>191</v>
      </c>
      <c r="J15" s="115">
        <v>7</v>
      </c>
      <c r="K15" s="116">
        <v>3.6649214659685865</v>
      </c>
    </row>
    <row r="16" spans="1:15" ht="15.95" customHeight="1" x14ac:dyDescent="0.2">
      <c r="A16" s="306" t="s">
        <v>232</v>
      </c>
      <c r="B16" s="307"/>
      <c r="C16" s="308"/>
      <c r="D16" s="113">
        <v>3.0135471385125796</v>
      </c>
      <c r="E16" s="115">
        <v>109</v>
      </c>
      <c r="F16" s="114">
        <v>106</v>
      </c>
      <c r="G16" s="114">
        <v>111</v>
      </c>
      <c r="H16" s="114">
        <v>106</v>
      </c>
      <c r="I16" s="140">
        <v>111</v>
      </c>
      <c r="J16" s="115">
        <v>-2</v>
      </c>
      <c r="K16" s="116">
        <v>-1.8018018018018018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0.47000276472214542</v>
      </c>
      <c r="E18" s="115">
        <v>17</v>
      </c>
      <c r="F18" s="114">
        <v>18</v>
      </c>
      <c r="G18" s="114">
        <v>19</v>
      </c>
      <c r="H18" s="114">
        <v>18</v>
      </c>
      <c r="I18" s="140">
        <v>16</v>
      </c>
      <c r="J18" s="115">
        <v>1</v>
      </c>
      <c r="K18" s="116">
        <v>6.25</v>
      </c>
    </row>
    <row r="19" spans="1:11" ht="14.1" customHeight="1" x14ac:dyDescent="0.2">
      <c r="A19" s="306" t="s">
        <v>235</v>
      </c>
      <c r="B19" s="307" t="s">
        <v>236</v>
      </c>
      <c r="C19" s="308"/>
      <c r="D19" s="113">
        <v>0.24882499308819464</v>
      </c>
      <c r="E19" s="115">
        <v>9</v>
      </c>
      <c r="F19" s="114">
        <v>11</v>
      </c>
      <c r="G19" s="114">
        <v>13</v>
      </c>
      <c r="H19" s="114">
        <v>12</v>
      </c>
      <c r="I19" s="140">
        <v>11</v>
      </c>
      <c r="J19" s="115">
        <v>-2</v>
      </c>
      <c r="K19" s="116">
        <v>-18.181818181818183</v>
      </c>
    </row>
    <row r="20" spans="1:11" ht="14.1" customHeight="1" x14ac:dyDescent="0.2">
      <c r="A20" s="306">
        <v>12</v>
      </c>
      <c r="B20" s="307" t="s">
        <v>237</v>
      </c>
      <c r="C20" s="308"/>
      <c r="D20" s="113">
        <v>1.1058888581697539</v>
      </c>
      <c r="E20" s="115">
        <v>40</v>
      </c>
      <c r="F20" s="114">
        <v>41</v>
      </c>
      <c r="G20" s="114">
        <v>48</v>
      </c>
      <c r="H20" s="114">
        <v>50</v>
      </c>
      <c r="I20" s="140">
        <v>43</v>
      </c>
      <c r="J20" s="115">
        <v>-3</v>
      </c>
      <c r="K20" s="116">
        <v>-6.9767441860465116</v>
      </c>
    </row>
    <row r="21" spans="1:11" ht="14.1" customHeight="1" x14ac:dyDescent="0.2">
      <c r="A21" s="306">
        <v>21</v>
      </c>
      <c r="B21" s="307" t="s">
        <v>238</v>
      </c>
      <c r="C21" s="308"/>
      <c r="D21" s="113">
        <v>0.19353055017970694</v>
      </c>
      <c r="E21" s="115">
        <v>7</v>
      </c>
      <c r="F21" s="114">
        <v>7</v>
      </c>
      <c r="G21" s="114">
        <v>8</v>
      </c>
      <c r="H21" s="114">
        <v>7</v>
      </c>
      <c r="I21" s="140">
        <v>8</v>
      </c>
      <c r="J21" s="115">
        <v>-1</v>
      </c>
      <c r="K21" s="116">
        <v>-12.5</v>
      </c>
    </row>
    <row r="22" spans="1:11" ht="14.1" customHeight="1" x14ac:dyDescent="0.2">
      <c r="A22" s="306">
        <v>22</v>
      </c>
      <c r="B22" s="307" t="s">
        <v>239</v>
      </c>
      <c r="C22" s="308"/>
      <c r="D22" s="113">
        <v>0.22117777163395078</v>
      </c>
      <c r="E22" s="115">
        <v>8</v>
      </c>
      <c r="F22" s="114">
        <v>7</v>
      </c>
      <c r="G22" s="114">
        <v>7</v>
      </c>
      <c r="H22" s="114">
        <v>8</v>
      </c>
      <c r="I22" s="140">
        <v>6</v>
      </c>
      <c r="J22" s="115">
        <v>2</v>
      </c>
      <c r="K22" s="116">
        <v>33.333333333333336</v>
      </c>
    </row>
    <row r="23" spans="1:11" ht="14.1" customHeight="1" x14ac:dyDescent="0.2">
      <c r="A23" s="306">
        <v>23</v>
      </c>
      <c r="B23" s="307" t="s">
        <v>240</v>
      </c>
      <c r="C23" s="308"/>
      <c r="D23" s="113">
        <v>0.58059165053912087</v>
      </c>
      <c r="E23" s="115">
        <v>21</v>
      </c>
      <c r="F23" s="114">
        <v>31</v>
      </c>
      <c r="G23" s="114">
        <v>31</v>
      </c>
      <c r="H23" s="114">
        <v>33</v>
      </c>
      <c r="I23" s="140">
        <v>34</v>
      </c>
      <c r="J23" s="115">
        <v>-13</v>
      </c>
      <c r="K23" s="116">
        <v>-38.235294117647058</v>
      </c>
    </row>
    <row r="24" spans="1:11" ht="14.1" customHeight="1" x14ac:dyDescent="0.2">
      <c r="A24" s="306">
        <v>24</v>
      </c>
      <c r="B24" s="307" t="s">
        <v>241</v>
      </c>
      <c r="C24" s="308"/>
      <c r="D24" s="113">
        <v>0.60823887199336468</v>
      </c>
      <c r="E24" s="115">
        <v>22</v>
      </c>
      <c r="F24" s="114">
        <v>26</v>
      </c>
      <c r="G24" s="114">
        <v>30</v>
      </c>
      <c r="H24" s="114">
        <v>26</v>
      </c>
      <c r="I24" s="140">
        <v>27</v>
      </c>
      <c r="J24" s="115">
        <v>-5</v>
      </c>
      <c r="K24" s="116">
        <v>-18.518518518518519</v>
      </c>
    </row>
    <row r="25" spans="1:11" ht="14.1" customHeight="1" x14ac:dyDescent="0.2">
      <c r="A25" s="306">
        <v>25</v>
      </c>
      <c r="B25" s="307" t="s">
        <v>242</v>
      </c>
      <c r="C25" s="308"/>
      <c r="D25" s="113">
        <v>1.1888305225324856</v>
      </c>
      <c r="E25" s="115">
        <v>43</v>
      </c>
      <c r="F25" s="114">
        <v>39</v>
      </c>
      <c r="G25" s="114">
        <v>45</v>
      </c>
      <c r="H25" s="114">
        <v>49</v>
      </c>
      <c r="I25" s="140">
        <v>51</v>
      </c>
      <c r="J25" s="115">
        <v>-8</v>
      </c>
      <c r="K25" s="116">
        <v>-15.686274509803921</v>
      </c>
    </row>
    <row r="26" spans="1:11" ht="14.1" customHeight="1" x14ac:dyDescent="0.2">
      <c r="A26" s="306">
        <v>26</v>
      </c>
      <c r="B26" s="307" t="s">
        <v>243</v>
      </c>
      <c r="C26" s="308"/>
      <c r="D26" s="113">
        <v>0.91235830799004702</v>
      </c>
      <c r="E26" s="115">
        <v>33</v>
      </c>
      <c r="F26" s="114">
        <v>27</v>
      </c>
      <c r="G26" s="114">
        <v>29</v>
      </c>
      <c r="H26" s="114">
        <v>24</v>
      </c>
      <c r="I26" s="140">
        <v>26</v>
      </c>
      <c r="J26" s="115">
        <v>7</v>
      </c>
      <c r="K26" s="116">
        <v>26.923076923076923</v>
      </c>
    </row>
    <row r="27" spans="1:11" ht="14.1" customHeight="1" x14ac:dyDescent="0.2">
      <c r="A27" s="306">
        <v>27</v>
      </c>
      <c r="B27" s="307" t="s">
        <v>244</v>
      </c>
      <c r="C27" s="308"/>
      <c r="D27" s="113">
        <v>0.49764998617638928</v>
      </c>
      <c r="E27" s="115">
        <v>18</v>
      </c>
      <c r="F27" s="114">
        <v>17</v>
      </c>
      <c r="G27" s="114">
        <v>15</v>
      </c>
      <c r="H27" s="114">
        <v>12</v>
      </c>
      <c r="I27" s="140">
        <v>16</v>
      </c>
      <c r="J27" s="115">
        <v>2</v>
      </c>
      <c r="K27" s="116">
        <v>12.5</v>
      </c>
    </row>
    <row r="28" spans="1:11" ht="14.1" customHeight="1" x14ac:dyDescent="0.2">
      <c r="A28" s="306">
        <v>28</v>
      </c>
      <c r="B28" s="307" t="s">
        <v>245</v>
      </c>
      <c r="C28" s="308"/>
      <c r="D28" s="113">
        <v>0.22117777163395078</v>
      </c>
      <c r="E28" s="115">
        <v>8</v>
      </c>
      <c r="F28" s="114">
        <v>8</v>
      </c>
      <c r="G28" s="114">
        <v>9</v>
      </c>
      <c r="H28" s="114">
        <v>8</v>
      </c>
      <c r="I28" s="140">
        <v>11</v>
      </c>
      <c r="J28" s="115">
        <v>-3</v>
      </c>
      <c r="K28" s="116">
        <v>-27.272727272727273</v>
      </c>
    </row>
    <row r="29" spans="1:11" ht="14.1" customHeight="1" x14ac:dyDescent="0.2">
      <c r="A29" s="306">
        <v>29</v>
      </c>
      <c r="B29" s="307" t="s">
        <v>246</v>
      </c>
      <c r="C29" s="308"/>
      <c r="D29" s="113">
        <v>1.9076582803428255</v>
      </c>
      <c r="E29" s="115">
        <v>69</v>
      </c>
      <c r="F29" s="114">
        <v>91</v>
      </c>
      <c r="G29" s="114">
        <v>88</v>
      </c>
      <c r="H29" s="114">
        <v>96</v>
      </c>
      <c r="I29" s="140">
        <v>110</v>
      </c>
      <c r="J29" s="115">
        <v>-41</v>
      </c>
      <c r="K29" s="116">
        <v>-37.272727272727273</v>
      </c>
    </row>
    <row r="30" spans="1:11" ht="14.1" customHeight="1" x14ac:dyDescent="0.2">
      <c r="A30" s="306" t="s">
        <v>247</v>
      </c>
      <c r="B30" s="307" t="s">
        <v>248</v>
      </c>
      <c r="C30" s="308"/>
      <c r="D30" s="113">
        <v>0.13823610727121924</v>
      </c>
      <c r="E30" s="115">
        <v>5</v>
      </c>
      <c r="F30" s="114">
        <v>3</v>
      </c>
      <c r="G30" s="114">
        <v>4</v>
      </c>
      <c r="H30" s="114">
        <v>6</v>
      </c>
      <c r="I30" s="140">
        <v>7</v>
      </c>
      <c r="J30" s="115">
        <v>-2</v>
      </c>
      <c r="K30" s="116">
        <v>-28.571428571428573</v>
      </c>
    </row>
    <row r="31" spans="1:11" ht="14.1" customHeight="1" x14ac:dyDescent="0.2">
      <c r="A31" s="306" t="s">
        <v>249</v>
      </c>
      <c r="B31" s="307" t="s">
        <v>250</v>
      </c>
      <c r="C31" s="308"/>
      <c r="D31" s="113">
        <v>1.7694221730716062</v>
      </c>
      <c r="E31" s="115">
        <v>64</v>
      </c>
      <c r="F31" s="114">
        <v>88</v>
      </c>
      <c r="G31" s="114">
        <v>84</v>
      </c>
      <c r="H31" s="114">
        <v>90</v>
      </c>
      <c r="I31" s="140">
        <v>103</v>
      </c>
      <c r="J31" s="115">
        <v>-39</v>
      </c>
      <c r="K31" s="116">
        <v>-37.864077669902912</v>
      </c>
    </row>
    <row r="32" spans="1:11" ht="14.1" customHeight="1" x14ac:dyDescent="0.2">
      <c r="A32" s="306">
        <v>31</v>
      </c>
      <c r="B32" s="307" t="s">
        <v>251</v>
      </c>
      <c r="C32" s="308"/>
      <c r="D32" s="113">
        <v>0.22117777163395078</v>
      </c>
      <c r="E32" s="115">
        <v>8</v>
      </c>
      <c r="F32" s="114">
        <v>8</v>
      </c>
      <c r="G32" s="114">
        <v>10</v>
      </c>
      <c r="H32" s="114">
        <v>11</v>
      </c>
      <c r="I32" s="140">
        <v>11</v>
      </c>
      <c r="J32" s="115">
        <v>-3</v>
      </c>
      <c r="K32" s="116">
        <v>-27.272727272727273</v>
      </c>
    </row>
    <row r="33" spans="1:11" ht="14.1" customHeight="1" x14ac:dyDescent="0.2">
      <c r="A33" s="306">
        <v>32</v>
      </c>
      <c r="B33" s="307" t="s">
        <v>252</v>
      </c>
      <c r="C33" s="308"/>
      <c r="D33" s="113">
        <v>1.1888305225324856</v>
      </c>
      <c r="E33" s="115">
        <v>43</v>
      </c>
      <c r="F33" s="114">
        <v>41</v>
      </c>
      <c r="G33" s="114">
        <v>51</v>
      </c>
      <c r="H33" s="114">
        <v>58</v>
      </c>
      <c r="I33" s="140">
        <v>61</v>
      </c>
      <c r="J33" s="115">
        <v>-18</v>
      </c>
      <c r="K33" s="116">
        <v>-29.508196721311474</v>
      </c>
    </row>
    <row r="34" spans="1:11" ht="14.1" customHeight="1" x14ac:dyDescent="0.2">
      <c r="A34" s="306">
        <v>33</v>
      </c>
      <c r="B34" s="307" t="s">
        <v>253</v>
      </c>
      <c r="C34" s="308"/>
      <c r="D34" s="113">
        <v>0.8570638650815593</v>
      </c>
      <c r="E34" s="115">
        <v>31</v>
      </c>
      <c r="F34" s="114">
        <v>32</v>
      </c>
      <c r="G34" s="114">
        <v>34</v>
      </c>
      <c r="H34" s="114">
        <v>29</v>
      </c>
      <c r="I34" s="140">
        <v>22</v>
      </c>
      <c r="J34" s="115">
        <v>9</v>
      </c>
      <c r="K34" s="116">
        <v>40.909090909090907</v>
      </c>
    </row>
    <row r="35" spans="1:11" ht="14.1" customHeight="1" x14ac:dyDescent="0.2">
      <c r="A35" s="306">
        <v>34</v>
      </c>
      <c r="B35" s="307" t="s">
        <v>254</v>
      </c>
      <c r="C35" s="308"/>
      <c r="D35" s="113">
        <v>4.5894387614044785</v>
      </c>
      <c r="E35" s="115">
        <v>166</v>
      </c>
      <c r="F35" s="114">
        <v>176</v>
      </c>
      <c r="G35" s="114">
        <v>184</v>
      </c>
      <c r="H35" s="114">
        <v>184</v>
      </c>
      <c r="I35" s="140">
        <v>185</v>
      </c>
      <c r="J35" s="115">
        <v>-19</v>
      </c>
      <c r="K35" s="116">
        <v>-10.27027027027027</v>
      </c>
    </row>
    <row r="36" spans="1:11" ht="14.1" customHeight="1" x14ac:dyDescent="0.2">
      <c r="A36" s="306">
        <v>41</v>
      </c>
      <c r="B36" s="307" t="s">
        <v>255</v>
      </c>
      <c r="C36" s="308"/>
      <c r="D36" s="113">
        <v>0.1658833287254631</v>
      </c>
      <c r="E36" s="115">
        <v>6</v>
      </c>
      <c r="F36" s="114">
        <v>3</v>
      </c>
      <c r="G36" s="114">
        <v>3</v>
      </c>
      <c r="H36" s="114">
        <v>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0.52529720763063315</v>
      </c>
      <c r="E38" s="115">
        <v>19</v>
      </c>
      <c r="F38" s="114">
        <v>17</v>
      </c>
      <c r="G38" s="114">
        <v>17</v>
      </c>
      <c r="H38" s="114">
        <v>17</v>
      </c>
      <c r="I38" s="140">
        <v>14</v>
      </c>
      <c r="J38" s="115">
        <v>5</v>
      </c>
      <c r="K38" s="116">
        <v>35.714285714285715</v>
      </c>
    </row>
    <row r="39" spans="1:11" ht="14.1" customHeight="1" x14ac:dyDescent="0.2">
      <c r="A39" s="306">
        <v>51</v>
      </c>
      <c r="B39" s="307" t="s">
        <v>258</v>
      </c>
      <c r="C39" s="308"/>
      <c r="D39" s="113">
        <v>20.016588332872548</v>
      </c>
      <c r="E39" s="115">
        <v>724</v>
      </c>
      <c r="F39" s="114">
        <v>728</v>
      </c>
      <c r="G39" s="114">
        <v>693</v>
      </c>
      <c r="H39" s="114">
        <v>674</v>
      </c>
      <c r="I39" s="140">
        <v>801</v>
      </c>
      <c r="J39" s="115">
        <v>-77</v>
      </c>
      <c r="K39" s="116">
        <v>-9.6129837702871406</v>
      </c>
    </row>
    <row r="40" spans="1:11" ht="14.1" customHeight="1" x14ac:dyDescent="0.2">
      <c r="A40" s="306" t="s">
        <v>259</v>
      </c>
      <c r="B40" s="307" t="s">
        <v>260</v>
      </c>
      <c r="C40" s="308"/>
      <c r="D40" s="113">
        <v>19.961293889964058</v>
      </c>
      <c r="E40" s="115">
        <v>722</v>
      </c>
      <c r="F40" s="114">
        <v>725</v>
      </c>
      <c r="G40" s="114">
        <v>692</v>
      </c>
      <c r="H40" s="114">
        <v>672</v>
      </c>
      <c r="I40" s="140">
        <v>798</v>
      </c>
      <c r="J40" s="115">
        <v>-76</v>
      </c>
      <c r="K40" s="116">
        <v>-9.5238095238095237</v>
      </c>
    </row>
    <row r="41" spans="1:11" ht="14.1" customHeight="1" x14ac:dyDescent="0.2">
      <c r="A41" s="306"/>
      <c r="B41" s="307" t="s">
        <v>261</v>
      </c>
      <c r="C41" s="308"/>
      <c r="D41" s="113">
        <v>2.045894387614045</v>
      </c>
      <c r="E41" s="115">
        <v>74</v>
      </c>
      <c r="F41" s="114">
        <v>80</v>
      </c>
      <c r="G41" s="114">
        <v>69</v>
      </c>
      <c r="H41" s="114">
        <v>74</v>
      </c>
      <c r="I41" s="140">
        <v>70</v>
      </c>
      <c r="J41" s="115">
        <v>4</v>
      </c>
      <c r="K41" s="116">
        <v>5.7142857142857144</v>
      </c>
    </row>
    <row r="42" spans="1:11" ht="14.1" customHeight="1" x14ac:dyDescent="0.2">
      <c r="A42" s="306">
        <v>52</v>
      </c>
      <c r="B42" s="307" t="s">
        <v>262</v>
      </c>
      <c r="C42" s="308"/>
      <c r="D42" s="113">
        <v>5.7506220624827202</v>
      </c>
      <c r="E42" s="115">
        <v>208</v>
      </c>
      <c r="F42" s="114">
        <v>227</v>
      </c>
      <c r="G42" s="114">
        <v>223</v>
      </c>
      <c r="H42" s="114">
        <v>190</v>
      </c>
      <c r="I42" s="140">
        <v>182</v>
      </c>
      <c r="J42" s="115">
        <v>26</v>
      </c>
      <c r="K42" s="116">
        <v>14.285714285714286</v>
      </c>
    </row>
    <row r="43" spans="1:11" ht="14.1" customHeight="1" x14ac:dyDescent="0.2">
      <c r="A43" s="306" t="s">
        <v>263</v>
      </c>
      <c r="B43" s="307" t="s">
        <v>264</v>
      </c>
      <c r="C43" s="308"/>
      <c r="D43" s="113">
        <v>5.5847387337572574</v>
      </c>
      <c r="E43" s="115">
        <v>202</v>
      </c>
      <c r="F43" s="114">
        <v>218</v>
      </c>
      <c r="G43" s="114">
        <v>213</v>
      </c>
      <c r="H43" s="114">
        <v>180</v>
      </c>
      <c r="I43" s="140">
        <v>172</v>
      </c>
      <c r="J43" s="115">
        <v>30</v>
      </c>
      <c r="K43" s="116">
        <v>17.441860465116278</v>
      </c>
    </row>
    <row r="44" spans="1:11" ht="14.1" customHeight="1" x14ac:dyDescent="0.2">
      <c r="A44" s="306">
        <v>53</v>
      </c>
      <c r="B44" s="307" t="s">
        <v>265</v>
      </c>
      <c r="C44" s="308"/>
      <c r="D44" s="113">
        <v>2.2394249377937516</v>
      </c>
      <c r="E44" s="115">
        <v>81</v>
      </c>
      <c r="F44" s="114">
        <v>84</v>
      </c>
      <c r="G44" s="114">
        <v>89</v>
      </c>
      <c r="H44" s="114">
        <v>78</v>
      </c>
      <c r="I44" s="140">
        <v>85</v>
      </c>
      <c r="J44" s="115">
        <v>-4</v>
      </c>
      <c r="K44" s="116">
        <v>-4.7058823529411766</v>
      </c>
    </row>
    <row r="45" spans="1:11" ht="14.1" customHeight="1" x14ac:dyDescent="0.2">
      <c r="A45" s="306" t="s">
        <v>266</v>
      </c>
      <c r="B45" s="307" t="s">
        <v>267</v>
      </c>
      <c r="C45" s="308"/>
      <c r="D45" s="113">
        <v>2.2394249377937516</v>
      </c>
      <c r="E45" s="115">
        <v>81</v>
      </c>
      <c r="F45" s="114">
        <v>84</v>
      </c>
      <c r="G45" s="114">
        <v>89</v>
      </c>
      <c r="H45" s="114">
        <v>78</v>
      </c>
      <c r="I45" s="140">
        <v>85</v>
      </c>
      <c r="J45" s="115">
        <v>-4</v>
      </c>
      <c r="K45" s="116">
        <v>-4.7058823529411766</v>
      </c>
    </row>
    <row r="46" spans="1:11" ht="14.1" customHeight="1" x14ac:dyDescent="0.2">
      <c r="A46" s="306">
        <v>54</v>
      </c>
      <c r="B46" s="307" t="s">
        <v>268</v>
      </c>
      <c r="C46" s="308"/>
      <c r="D46" s="113">
        <v>11.50124412496544</v>
      </c>
      <c r="E46" s="115">
        <v>416</v>
      </c>
      <c r="F46" s="114">
        <v>424</v>
      </c>
      <c r="G46" s="114">
        <v>441</v>
      </c>
      <c r="H46" s="114">
        <v>438</v>
      </c>
      <c r="I46" s="140">
        <v>436</v>
      </c>
      <c r="J46" s="115">
        <v>-20</v>
      </c>
      <c r="K46" s="116">
        <v>-4.5871559633027523</v>
      </c>
    </row>
    <row r="47" spans="1:11" ht="14.1" customHeight="1" x14ac:dyDescent="0.2">
      <c r="A47" s="306">
        <v>61</v>
      </c>
      <c r="B47" s="307" t="s">
        <v>269</v>
      </c>
      <c r="C47" s="308"/>
      <c r="D47" s="113">
        <v>0.77412220071882776</v>
      </c>
      <c r="E47" s="115">
        <v>28</v>
      </c>
      <c r="F47" s="114">
        <v>27</v>
      </c>
      <c r="G47" s="114">
        <v>27</v>
      </c>
      <c r="H47" s="114">
        <v>34</v>
      </c>
      <c r="I47" s="140">
        <v>26</v>
      </c>
      <c r="J47" s="115">
        <v>2</v>
      </c>
      <c r="K47" s="116">
        <v>7.6923076923076925</v>
      </c>
    </row>
    <row r="48" spans="1:11" ht="14.1" customHeight="1" x14ac:dyDescent="0.2">
      <c r="A48" s="306">
        <v>62</v>
      </c>
      <c r="B48" s="307" t="s">
        <v>270</v>
      </c>
      <c r="C48" s="308"/>
      <c r="D48" s="113">
        <v>9.5106441802598845</v>
      </c>
      <c r="E48" s="115">
        <v>344</v>
      </c>
      <c r="F48" s="114">
        <v>346</v>
      </c>
      <c r="G48" s="114">
        <v>330</v>
      </c>
      <c r="H48" s="114">
        <v>344</v>
      </c>
      <c r="I48" s="140">
        <v>326</v>
      </c>
      <c r="J48" s="115">
        <v>18</v>
      </c>
      <c r="K48" s="116">
        <v>5.5214723926380369</v>
      </c>
    </row>
    <row r="49" spans="1:11" ht="14.1" customHeight="1" x14ac:dyDescent="0.2">
      <c r="A49" s="306">
        <v>63</v>
      </c>
      <c r="B49" s="307" t="s">
        <v>271</v>
      </c>
      <c r="C49" s="308"/>
      <c r="D49" s="113">
        <v>7.8518108930052533</v>
      </c>
      <c r="E49" s="115">
        <v>284</v>
      </c>
      <c r="F49" s="114">
        <v>342</v>
      </c>
      <c r="G49" s="114">
        <v>376</v>
      </c>
      <c r="H49" s="114">
        <v>373</v>
      </c>
      <c r="I49" s="140">
        <v>306</v>
      </c>
      <c r="J49" s="115">
        <v>-22</v>
      </c>
      <c r="K49" s="116">
        <v>-7.1895424836601309</v>
      </c>
    </row>
    <row r="50" spans="1:11" ht="14.1" customHeight="1" x14ac:dyDescent="0.2">
      <c r="A50" s="306" t="s">
        <v>272</v>
      </c>
      <c r="B50" s="307" t="s">
        <v>273</v>
      </c>
      <c r="C50" s="308"/>
      <c r="D50" s="113">
        <v>0.38706110035941388</v>
      </c>
      <c r="E50" s="115">
        <v>14</v>
      </c>
      <c r="F50" s="114">
        <v>16</v>
      </c>
      <c r="G50" s="114">
        <v>16</v>
      </c>
      <c r="H50" s="114">
        <v>16</v>
      </c>
      <c r="I50" s="140">
        <v>17</v>
      </c>
      <c r="J50" s="115">
        <v>-3</v>
      </c>
      <c r="K50" s="116">
        <v>-17.647058823529413</v>
      </c>
    </row>
    <row r="51" spans="1:11" ht="14.1" customHeight="1" x14ac:dyDescent="0.2">
      <c r="A51" s="306" t="s">
        <v>274</v>
      </c>
      <c r="B51" s="307" t="s">
        <v>275</v>
      </c>
      <c r="C51" s="308"/>
      <c r="D51" s="113">
        <v>7.188277578103401</v>
      </c>
      <c r="E51" s="115">
        <v>260</v>
      </c>
      <c r="F51" s="114">
        <v>310</v>
      </c>
      <c r="G51" s="114">
        <v>345</v>
      </c>
      <c r="H51" s="114">
        <v>341</v>
      </c>
      <c r="I51" s="140">
        <v>274</v>
      </c>
      <c r="J51" s="115">
        <v>-14</v>
      </c>
      <c r="K51" s="116">
        <v>-5.1094890510948909</v>
      </c>
    </row>
    <row r="52" spans="1:11" ht="14.1" customHeight="1" x14ac:dyDescent="0.2">
      <c r="A52" s="306">
        <v>71</v>
      </c>
      <c r="B52" s="307" t="s">
        <v>276</v>
      </c>
      <c r="C52" s="308"/>
      <c r="D52" s="113">
        <v>11.722421896599391</v>
      </c>
      <c r="E52" s="115">
        <v>424</v>
      </c>
      <c r="F52" s="114">
        <v>459</v>
      </c>
      <c r="G52" s="114">
        <v>432</v>
      </c>
      <c r="H52" s="114">
        <v>433</v>
      </c>
      <c r="I52" s="140">
        <v>434</v>
      </c>
      <c r="J52" s="115">
        <v>-10</v>
      </c>
      <c r="K52" s="116">
        <v>-2.3041474654377878</v>
      </c>
    </row>
    <row r="53" spans="1:11" ht="14.1" customHeight="1" x14ac:dyDescent="0.2">
      <c r="A53" s="306" t="s">
        <v>277</v>
      </c>
      <c r="B53" s="307" t="s">
        <v>278</v>
      </c>
      <c r="C53" s="308"/>
      <c r="D53" s="113">
        <v>1.2164777439867294</v>
      </c>
      <c r="E53" s="115">
        <v>44</v>
      </c>
      <c r="F53" s="114">
        <v>45</v>
      </c>
      <c r="G53" s="114">
        <v>44</v>
      </c>
      <c r="H53" s="114">
        <v>45</v>
      </c>
      <c r="I53" s="140">
        <v>48</v>
      </c>
      <c r="J53" s="115">
        <v>-4</v>
      </c>
      <c r="K53" s="116">
        <v>-8.3333333333333339</v>
      </c>
    </row>
    <row r="54" spans="1:11" ht="14.1" customHeight="1" x14ac:dyDescent="0.2">
      <c r="A54" s="306" t="s">
        <v>279</v>
      </c>
      <c r="B54" s="307" t="s">
        <v>280</v>
      </c>
      <c r="C54" s="308"/>
      <c r="D54" s="113">
        <v>9.925352502073542</v>
      </c>
      <c r="E54" s="115">
        <v>359</v>
      </c>
      <c r="F54" s="114">
        <v>394</v>
      </c>
      <c r="G54" s="114">
        <v>371</v>
      </c>
      <c r="H54" s="114">
        <v>371</v>
      </c>
      <c r="I54" s="140">
        <v>369</v>
      </c>
      <c r="J54" s="115">
        <v>-10</v>
      </c>
      <c r="K54" s="116">
        <v>-2.7100271002710028</v>
      </c>
    </row>
    <row r="55" spans="1:11" ht="14.1" customHeight="1" x14ac:dyDescent="0.2">
      <c r="A55" s="306">
        <v>72</v>
      </c>
      <c r="B55" s="307" t="s">
        <v>281</v>
      </c>
      <c r="C55" s="308"/>
      <c r="D55" s="113">
        <v>1.5205971799834117</v>
      </c>
      <c r="E55" s="115">
        <v>55</v>
      </c>
      <c r="F55" s="114">
        <v>54</v>
      </c>
      <c r="G55" s="114">
        <v>51</v>
      </c>
      <c r="H55" s="114">
        <v>57</v>
      </c>
      <c r="I55" s="140">
        <v>54</v>
      </c>
      <c r="J55" s="115">
        <v>1</v>
      </c>
      <c r="K55" s="116">
        <v>1.8518518518518519</v>
      </c>
    </row>
    <row r="56" spans="1:11" ht="14.1" customHeight="1" x14ac:dyDescent="0.2">
      <c r="A56" s="306" t="s">
        <v>282</v>
      </c>
      <c r="B56" s="307" t="s">
        <v>283</v>
      </c>
      <c r="C56" s="308"/>
      <c r="D56" s="113">
        <v>0.1658833287254631</v>
      </c>
      <c r="E56" s="115">
        <v>6</v>
      </c>
      <c r="F56" s="114">
        <v>4</v>
      </c>
      <c r="G56" s="114">
        <v>4</v>
      </c>
      <c r="H56" s="114">
        <v>4</v>
      </c>
      <c r="I56" s="140">
        <v>4</v>
      </c>
      <c r="J56" s="115">
        <v>2</v>
      </c>
      <c r="K56" s="116">
        <v>50</v>
      </c>
    </row>
    <row r="57" spans="1:11" ht="14.1" customHeight="1" x14ac:dyDescent="0.2">
      <c r="A57" s="306" t="s">
        <v>284</v>
      </c>
      <c r="B57" s="307" t="s">
        <v>285</v>
      </c>
      <c r="C57" s="308"/>
      <c r="D57" s="113">
        <v>1.1611833010782417</v>
      </c>
      <c r="E57" s="115">
        <v>42</v>
      </c>
      <c r="F57" s="114">
        <v>43</v>
      </c>
      <c r="G57" s="114">
        <v>41</v>
      </c>
      <c r="H57" s="114">
        <v>45</v>
      </c>
      <c r="I57" s="140">
        <v>43</v>
      </c>
      <c r="J57" s="115">
        <v>-1</v>
      </c>
      <c r="K57" s="116">
        <v>-2.3255813953488373</v>
      </c>
    </row>
    <row r="58" spans="1:11" ht="14.1" customHeight="1" x14ac:dyDescent="0.2">
      <c r="A58" s="306">
        <v>73</v>
      </c>
      <c r="B58" s="307" t="s">
        <v>286</v>
      </c>
      <c r="C58" s="308"/>
      <c r="D58" s="113">
        <v>0.91235830799004702</v>
      </c>
      <c r="E58" s="115">
        <v>33</v>
      </c>
      <c r="F58" s="114">
        <v>32</v>
      </c>
      <c r="G58" s="114">
        <v>33</v>
      </c>
      <c r="H58" s="114">
        <v>31</v>
      </c>
      <c r="I58" s="140">
        <v>30</v>
      </c>
      <c r="J58" s="115">
        <v>3</v>
      </c>
      <c r="K58" s="116">
        <v>10</v>
      </c>
    </row>
    <row r="59" spans="1:11" ht="14.1" customHeight="1" x14ac:dyDescent="0.2">
      <c r="A59" s="306" t="s">
        <v>287</v>
      </c>
      <c r="B59" s="307" t="s">
        <v>288</v>
      </c>
      <c r="C59" s="308"/>
      <c r="D59" s="113">
        <v>0.52529720763063315</v>
      </c>
      <c r="E59" s="115">
        <v>19</v>
      </c>
      <c r="F59" s="114">
        <v>18</v>
      </c>
      <c r="G59" s="114">
        <v>18</v>
      </c>
      <c r="H59" s="114">
        <v>17</v>
      </c>
      <c r="I59" s="140">
        <v>16</v>
      </c>
      <c r="J59" s="115">
        <v>3</v>
      </c>
      <c r="K59" s="116">
        <v>18.75</v>
      </c>
    </row>
    <row r="60" spans="1:11" ht="14.1" customHeight="1" x14ac:dyDescent="0.2">
      <c r="A60" s="306">
        <v>81</v>
      </c>
      <c r="B60" s="307" t="s">
        <v>289</v>
      </c>
      <c r="C60" s="308"/>
      <c r="D60" s="113">
        <v>3.7047276748686757</v>
      </c>
      <c r="E60" s="115">
        <v>134</v>
      </c>
      <c r="F60" s="114">
        <v>133</v>
      </c>
      <c r="G60" s="114">
        <v>135</v>
      </c>
      <c r="H60" s="114">
        <v>129</v>
      </c>
      <c r="I60" s="140">
        <v>128</v>
      </c>
      <c r="J60" s="115">
        <v>6</v>
      </c>
      <c r="K60" s="116">
        <v>4.6875</v>
      </c>
    </row>
    <row r="61" spans="1:11" ht="14.1" customHeight="1" x14ac:dyDescent="0.2">
      <c r="A61" s="306" t="s">
        <v>290</v>
      </c>
      <c r="B61" s="307" t="s">
        <v>291</v>
      </c>
      <c r="C61" s="308"/>
      <c r="D61" s="113">
        <v>0.8570638650815593</v>
      </c>
      <c r="E61" s="115">
        <v>31</v>
      </c>
      <c r="F61" s="114">
        <v>31</v>
      </c>
      <c r="G61" s="114">
        <v>27</v>
      </c>
      <c r="H61" s="114">
        <v>28</v>
      </c>
      <c r="I61" s="140">
        <v>27</v>
      </c>
      <c r="J61" s="115">
        <v>4</v>
      </c>
      <c r="K61" s="116">
        <v>14.814814814814815</v>
      </c>
    </row>
    <row r="62" spans="1:11" ht="14.1" customHeight="1" x14ac:dyDescent="0.2">
      <c r="A62" s="306" t="s">
        <v>292</v>
      </c>
      <c r="B62" s="307" t="s">
        <v>293</v>
      </c>
      <c r="C62" s="308"/>
      <c r="D62" s="113">
        <v>1.9076582803428255</v>
      </c>
      <c r="E62" s="115">
        <v>69</v>
      </c>
      <c r="F62" s="114">
        <v>69</v>
      </c>
      <c r="G62" s="114">
        <v>70</v>
      </c>
      <c r="H62" s="114">
        <v>66</v>
      </c>
      <c r="I62" s="140">
        <v>64</v>
      </c>
      <c r="J62" s="115">
        <v>5</v>
      </c>
      <c r="K62" s="116">
        <v>7.8125</v>
      </c>
    </row>
    <row r="63" spans="1:11" ht="14.1" customHeight="1" x14ac:dyDescent="0.2">
      <c r="A63" s="306"/>
      <c r="B63" s="307" t="s">
        <v>294</v>
      </c>
      <c r="C63" s="308"/>
      <c r="D63" s="113">
        <v>1.7970693945258502</v>
      </c>
      <c r="E63" s="115">
        <v>65</v>
      </c>
      <c r="F63" s="114">
        <v>64</v>
      </c>
      <c r="G63" s="114">
        <v>65</v>
      </c>
      <c r="H63" s="114">
        <v>61</v>
      </c>
      <c r="I63" s="140">
        <v>60</v>
      </c>
      <c r="J63" s="115">
        <v>5</v>
      </c>
      <c r="K63" s="116">
        <v>8.3333333333333339</v>
      </c>
    </row>
    <row r="64" spans="1:11" ht="14.1" customHeight="1" x14ac:dyDescent="0.2">
      <c r="A64" s="306" t="s">
        <v>295</v>
      </c>
      <c r="B64" s="307" t="s">
        <v>296</v>
      </c>
      <c r="C64" s="308"/>
      <c r="D64" s="113">
        <v>0.13823610727121924</v>
      </c>
      <c r="E64" s="115">
        <v>5</v>
      </c>
      <c r="F64" s="114">
        <v>5</v>
      </c>
      <c r="G64" s="114">
        <v>6</v>
      </c>
      <c r="H64" s="114">
        <v>5</v>
      </c>
      <c r="I64" s="140">
        <v>6</v>
      </c>
      <c r="J64" s="115">
        <v>-1</v>
      </c>
      <c r="K64" s="116">
        <v>-16.666666666666668</v>
      </c>
    </row>
    <row r="65" spans="1:11" ht="14.1" customHeight="1" x14ac:dyDescent="0.2">
      <c r="A65" s="306" t="s">
        <v>297</v>
      </c>
      <c r="B65" s="307" t="s">
        <v>298</v>
      </c>
      <c r="C65" s="308"/>
      <c r="D65" s="113">
        <v>0.60823887199336468</v>
      </c>
      <c r="E65" s="115">
        <v>22</v>
      </c>
      <c r="F65" s="114">
        <v>20</v>
      </c>
      <c r="G65" s="114">
        <v>24</v>
      </c>
      <c r="H65" s="114">
        <v>23</v>
      </c>
      <c r="I65" s="140">
        <v>23</v>
      </c>
      <c r="J65" s="115">
        <v>-1</v>
      </c>
      <c r="K65" s="116">
        <v>-4.3478260869565215</v>
      </c>
    </row>
    <row r="66" spans="1:11" ht="14.1" customHeight="1" x14ac:dyDescent="0.2">
      <c r="A66" s="306">
        <v>82</v>
      </c>
      <c r="B66" s="307" t="s">
        <v>299</v>
      </c>
      <c r="C66" s="308"/>
      <c r="D66" s="113">
        <v>2.0735416090682888</v>
      </c>
      <c r="E66" s="115">
        <v>75</v>
      </c>
      <c r="F66" s="114">
        <v>79</v>
      </c>
      <c r="G66" s="114">
        <v>82</v>
      </c>
      <c r="H66" s="114">
        <v>81</v>
      </c>
      <c r="I66" s="140">
        <v>76</v>
      </c>
      <c r="J66" s="115">
        <v>-1</v>
      </c>
      <c r="K66" s="116">
        <v>-1.3157894736842106</v>
      </c>
    </row>
    <row r="67" spans="1:11" ht="14.1" customHeight="1" x14ac:dyDescent="0.2">
      <c r="A67" s="306" t="s">
        <v>300</v>
      </c>
      <c r="B67" s="307" t="s">
        <v>301</v>
      </c>
      <c r="C67" s="308"/>
      <c r="D67" s="113">
        <v>0.66353331490185241</v>
      </c>
      <c r="E67" s="115">
        <v>24</v>
      </c>
      <c r="F67" s="114">
        <v>23</v>
      </c>
      <c r="G67" s="114">
        <v>29</v>
      </c>
      <c r="H67" s="114">
        <v>28</v>
      </c>
      <c r="I67" s="140">
        <v>25</v>
      </c>
      <c r="J67" s="115">
        <v>-1</v>
      </c>
      <c r="K67" s="116">
        <v>-4</v>
      </c>
    </row>
    <row r="68" spans="1:11" ht="14.1" customHeight="1" x14ac:dyDescent="0.2">
      <c r="A68" s="306" t="s">
        <v>302</v>
      </c>
      <c r="B68" s="307" t="s">
        <v>303</v>
      </c>
      <c r="C68" s="308"/>
      <c r="D68" s="113">
        <v>0.77412220071882776</v>
      </c>
      <c r="E68" s="115">
        <v>28</v>
      </c>
      <c r="F68" s="114">
        <v>29</v>
      </c>
      <c r="G68" s="114">
        <v>25</v>
      </c>
      <c r="H68" s="114">
        <v>28</v>
      </c>
      <c r="I68" s="140">
        <v>26</v>
      </c>
      <c r="J68" s="115">
        <v>2</v>
      </c>
      <c r="K68" s="116">
        <v>7.6923076923076925</v>
      </c>
    </row>
    <row r="69" spans="1:11" ht="14.1" customHeight="1" x14ac:dyDescent="0.2">
      <c r="A69" s="306">
        <v>83</v>
      </c>
      <c r="B69" s="307" t="s">
        <v>304</v>
      </c>
      <c r="C69" s="308"/>
      <c r="D69" s="113">
        <v>2.7370749239701411</v>
      </c>
      <c r="E69" s="115">
        <v>99</v>
      </c>
      <c r="F69" s="114">
        <v>92</v>
      </c>
      <c r="G69" s="114">
        <v>88</v>
      </c>
      <c r="H69" s="114">
        <v>89</v>
      </c>
      <c r="I69" s="140">
        <v>82</v>
      </c>
      <c r="J69" s="115">
        <v>17</v>
      </c>
      <c r="K69" s="116">
        <v>20.73170731707317</v>
      </c>
    </row>
    <row r="70" spans="1:11" ht="14.1" customHeight="1" x14ac:dyDescent="0.2">
      <c r="A70" s="306" t="s">
        <v>305</v>
      </c>
      <c r="B70" s="307" t="s">
        <v>306</v>
      </c>
      <c r="C70" s="308"/>
      <c r="D70" s="113">
        <v>1.9353055017970695</v>
      </c>
      <c r="E70" s="115">
        <v>70</v>
      </c>
      <c r="F70" s="114">
        <v>64</v>
      </c>
      <c r="G70" s="114">
        <v>62</v>
      </c>
      <c r="H70" s="114">
        <v>60</v>
      </c>
      <c r="I70" s="140">
        <v>59</v>
      </c>
      <c r="J70" s="115">
        <v>11</v>
      </c>
      <c r="K70" s="116">
        <v>18.64406779661017</v>
      </c>
    </row>
    <row r="71" spans="1:11" ht="14.1" customHeight="1" x14ac:dyDescent="0.2">
      <c r="A71" s="306"/>
      <c r="B71" s="307" t="s">
        <v>307</v>
      </c>
      <c r="C71" s="308"/>
      <c r="D71" s="113">
        <v>0.91235830799004702</v>
      </c>
      <c r="E71" s="115">
        <v>33</v>
      </c>
      <c r="F71" s="114">
        <v>29</v>
      </c>
      <c r="G71" s="114">
        <v>28</v>
      </c>
      <c r="H71" s="114">
        <v>33</v>
      </c>
      <c r="I71" s="140">
        <v>28</v>
      </c>
      <c r="J71" s="115">
        <v>5</v>
      </c>
      <c r="K71" s="116">
        <v>17.857142857142858</v>
      </c>
    </row>
    <row r="72" spans="1:11" ht="14.1" customHeight="1" x14ac:dyDescent="0.2">
      <c r="A72" s="306">
        <v>84</v>
      </c>
      <c r="B72" s="307" t="s">
        <v>308</v>
      </c>
      <c r="C72" s="308"/>
      <c r="D72" s="113">
        <v>0.99529997235277856</v>
      </c>
      <c r="E72" s="115">
        <v>36</v>
      </c>
      <c r="F72" s="114">
        <v>36</v>
      </c>
      <c r="G72" s="114">
        <v>40</v>
      </c>
      <c r="H72" s="114">
        <v>41</v>
      </c>
      <c r="I72" s="140">
        <v>38</v>
      </c>
      <c r="J72" s="115">
        <v>-2</v>
      </c>
      <c r="K72" s="116">
        <v>-5.2631578947368425</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t="s">
        <v>513</v>
      </c>
      <c r="E74" s="115" t="s">
        <v>513</v>
      </c>
      <c r="F74" s="114">
        <v>3</v>
      </c>
      <c r="G74" s="114">
        <v>3</v>
      </c>
      <c r="H74" s="114" t="s">
        <v>513</v>
      </c>
      <c r="I74" s="140" t="s">
        <v>513</v>
      </c>
      <c r="J74" s="115" t="s">
        <v>513</v>
      </c>
      <c r="K74" s="116" t="s">
        <v>513</v>
      </c>
    </row>
    <row r="75" spans="1:11" ht="14.1" customHeight="1" x14ac:dyDescent="0.2">
      <c r="A75" s="306" t="s">
        <v>313</v>
      </c>
      <c r="B75" s="307" t="s">
        <v>314</v>
      </c>
      <c r="C75" s="308"/>
      <c r="D75" s="113">
        <v>0.22117777163395078</v>
      </c>
      <c r="E75" s="115">
        <v>8</v>
      </c>
      <c r="F75" s="114">
        <v>8</v>
      </c>
      <c r="G75" s="114">
        <v>9</v>
      </c>
      <c r="H75" s="114">
        <v>9</v>
      </c>
      <c r="I75" s="140">
        <v>10</v>
      </c>
      <c r="J75" s="115">
        <v>-2</v>
      </c>
      <c r="K75" s="116">
        <v>-20</v>
      </c>
    </row>
    <row r="76" spans="1:11" ht="14.1" customHeight="1" x14ac:dyDescent="0.2">
      <c r="A76" s="306">
        <v>91</v>
      </c>
      <c r="B76" s="307" t="s">
        <v>315</v>
      </c>
      <c r="C76" s="308"/>
      <c r="D76" s="113" t="s">
        <v>513</v>
      </c>
      <c r="E76" s="115" t="s">
        <v>513</v>
      </c>
      <c r="F76" s="114" t="s">
        <v>513</v>
      </c>
      <c r="G76" s="114" t="s">
        <v>513</v>
      </c>
      <c r="H76" s="114">
        <v>4</v>
      </c>
      <c r="I76" s="140" t="s">
        <v>513</v>
      </c>
      <c r="J76" s="115" t="s">
        <v>513</v>
      </c>
      <c r="K76" s="116" t="s">
        <v>513</v>
      </c>
    </row>
    <row r="77" spans="1:11" ht="14.1" customHeight="1" x14ac:dyDescent="0.2">
      <c r="A77" s="306">
        <v>92</v>
      </c>
      <c r="B77" s="307" t="s">
        <v>316</v>
      </c>
      <c r="C77" s="308"/>
      <c r="D77" s="113">
        <v>0.13823610727121924</v>
      </c>
      <c r="E77" s="115">
        <v>5</v>
      </c>
      <c r="F77" s="114">
        <v>6</v>
      </c>
      <c r="G77" s="114">
        <v>5</v>
      </c>
      <c r="H77" s="114">
        <v>6</v>
      </c>
      <c r="I77" s="140">
        <v>4</v>
      </c>
      <c r="J77" s="115">
        <v>1</v>
      </c>
      <c r="K77" s="116">
        <v>25</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0.38706110035941388</v>
      </c>
      <c r="E79" s="115">
        <v>14</v>
      </c>
      <c r="F79" s="114">
        <v>18</v>
      </c>
      <c r="G79" s="114">
        <v>20</v>
      </c>
      <c r="H79" s="114">
        <v>27</v>
      </c>
      <c r="I79" s="140">
        <v>18</v>
      </c>
      <c r="J79" s="115">
        <v>-4</v>
      </c>
      <c r="K79" s="116">
        <v>-22.222222222222221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2.5711915952446778</v>
      </c>
      <c r="E81" s="143">
        <v>93</v>
      </c>
      <c r="F81" s="144">
        <v>95</v>
      </c>
      <c r="G81" s="144">
        <v>94</v>
      </c>
      <c r="H81" s="144">
        <v>92</v>
      </c>
      <c r="I81" s="145">
        <v>91</v>
      </c>
      <c r="J81" s="143">
        <v>2</v>
      </c>
      <c r="K81" s="146">
        <v>2.197802197802198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2078</v>
      </c>
      <c r="G12" s="536">
        <v>1635</v>
      </c>
      <c r="H12" s="536">
        <v>2298</v>
      </c>
      <c r="I12" s="536">
        <v>1978</v>
      </c>
      <c r="J12" s="537">
        <v>1860</v>
      </c>
      <c r="K12" s="538">
        <v>218</v>
      </c>
      <c r="L12" s="349">
        <v>11.720430107526882</v>
      </c>
    </row>
    <row r="13" spans="1:17" s="110" customFormat="1" ht="15" customHeight="1" x14ac:dyDescent="0.2">
      <c r="A13" s="350" t="s">
        <v>344</v>
      </c>
      <c r="B13" s="351" t="s">
        <v>345</v>
      </c>
      <c r="C13" s="347"/>
      <c r="D13" s="347"/>
      <c r="E13" s="348"/>
      <c r="F13" s="536">
        <v>1093</v>
      </c>
      <c r="G13" s="536">
        <v>796</v>
      </c>
      <c r="H13" s="536">
        <v>1195</v>
      </c>
      <c r="I13" s="536">
        <v>1046</v>
      </c>
      <c r="J13" s="537">
        <v>943</v>
      </c>
      <c r="K13" s="538">
        <v>150</v>
      </c>
      <c r="L13" s="349">
        <v>15.906680805938494</v>
      </c>
    </row>
    <row r="14" spans="1:17" s="110" customFormat="1" ht="22.5" customHeight="1" x14ac:dyDescent="0.2">
      <c r="A14" s="350"/>
      <c r="B14" s="351" t="s">
        <v>346</v>
      </c>
      <c r="C14" s="347"/>
      <c r="D14" s="347"/>
      <c r="E14" s="348"/>
      <c r="F14" s="536">
        <v>985</v>
      </c>
      <c r="G14" s="536">
        <v>839</v>
      </c>
      <c r="H14" s="536">
        <v>1103</v>
      </c>
      <c r="I14" s="536">
        <v>932</v>
      </c>
      <c r="J14" s="537">
        <v>917</v>
      </c>
      <c r="K14" s="538">
        <v>68</v>
      </c>
      <c r="L14" s="349">
        <v>7.4154852780806984</v>
      </c>
    </row>
    <row r="15" spans="1:17" s="110" customFormat="1" ht="15" customHeight="1" x14ac:dyDescent="0.2">
      <c r="A15" s="350" t="s">
        <v>347</v>
      </c>
      <c r="B15" s="351" t="s">
        <v>108</v>
      </c>
      <c r="C15" s="347"/>
      <c r="D15" s="347"/>
      <c r="E15" s="348"/>
      <c r="F15" s="536">
        <v>362</v>
      </c>
      <c r="G15" s="536">
        <v>372</v>
      </c>
      <c r="H15" s="536">
        <v>730</v>
      </c>
      <c r="I15" s="536">
        <v>303</v>
      </c>
      <c r="J15" s="537">
        <v>281</v>
      </c>
      <c r="K15" s="538">
        <v>81</v>
      </c>
      <c r="L15" s="349">
        <v>28.82562277580071</v>
      </c>
    </row>
    <row r="16" spans="1:17" s="110" customFormat="1" ht="15" customHeight="1" x14ac:dyDescent="0.2">
      <c r="A16" s="350"/>
      <c r="B16" s="351" t="s">
        <v>109</v>
      </c>
      <c r="C16" s="347"/>
      <c r="D16" s="347"/>
      <c r="E16" s="348"/>
      <c r="F16" s="536">
        <v>1365</v>
      </c>
      <c r="G16" s="536">
        <v>1095</v>
      </c>
      <c r="H16" s="536">
        <v>1321</v>
      </c>
      <c r="I16" s="536">
        <v>1394</v>
      </c>
      <c r="J16" s="537">
        <v>1316</v>
      </c>
      <c r="K16" s="538">
        <v>49</v>
      </c>
      <c r="L16" s="349">
        <v>3.7234042553191489</v>
      </c>
    </row>
    <row r="17" spans="1:12" s="110" customFormat="1" ht="15" customHeight="1" x14ac:dyDescent="0.2">
      <c r="A17" s="350"/>
      <c r="B17" s="351" t="s">
        <v>110</v>
      </c>
      <c r="C17" s="347"/>
      <c r="D17" s="347"/>
      <c r="E17" s="348"/>
      <c r="F17" s="536">
        <v>329</v>
      </c>
      <c r="G17" s="536">
        <v>151</v>
      </c>
      <c r="H17" s="536">
        <v>222</v>
      </c>
      <c r="I17" s="536">
        <v>241</v>
      </c>
      <c r="J17" s="537">
        <v>230</v>
      </c>
      <c r="K17" s="538">
        <v>99</v>
      </c>
      <c r="L17" s="349">
        <v>43.043478260869563</v>
      </c>
    </row>
    <row r="18" spans="1:12" s="110" customFormat="1" ht="15" customHeight="1" x14ac:dyDescent="0.2">
      <c r="A18" s="350"/>
      <c r="B18" s="351" t="s">
        <v>111</v>
      </c>
      <c r="C18" s="347"/>
      <c r="D18" s="347"/>
      <c r="E18" s="348"/>
      <c r="F18" s="536">
        <v>22</v>
      </c>
      <c r="G18" s="536">
        <v>17</v>
      </c>
      <c r="H18" s="536">
        <v>25</v>
      </c>
      <c r="I18" s="536">
        <v>40</v>
      </c>
      <c r="J18" s="537">
        <v>33</v>
      </c>
      <c r="K18" s="538">
        <v>-11</v>
      </c>
      <c r="L18" s="349">
        <v>-33.333333333333336</v>
      </c>
    </row>
    <row r="19" spans="1:12" s="110" customFormat="1" ht="15" customHeight="1" x14ac:dyDescent="0.2">
      <c r="A19" s="118" t="s">
        <v>113</v>
      </c>
      <c r="B19" s="119" t="s">
        <v>181</v>
      </c>
      <c r="C19" s="347"/>
      <c r="D19" s="347"/>
      <c r="E19" s="348"/>
      <c r="F19" s="536">
        <v>1242</v>
      </c>
      <c r="G19" s="536">
        <v>986</v>
      </c>
      <c r="H19" s="536">
        <v>1494</v>
      </c>
      <c r="I19" s="536">
        <v>1227</v>
      </c>
      <c r="J19" s="537">
        <v>1076</v>
      </c>
      <c r="K19" s="538">
        <v>166</v>
      </c>
      <c r="L19" s="349">
        <v>15.427509293680297</v>
      </c>
    </row>
    <row r="20" spans="1:12" s="110" customFormat="1" ht="15" customHeight="1" x14ac:dyDescent="0.2">
      <c r="A20" s="118"/>
      <c r="B20" s="119" t="s">
        <v>182</v>
      </c>
      <c r="C20" s="347"/>
      <c r="D20" s="347"/>
      <c r="E20" s="348"/>
      <c r="F20" s="536">
        <v>836</v>
      </c>
      <c r="G20" s="536">
        <v>649</v>
      </c>
      <c r="H20" s="536">
        <v>804</v>
      </c>
      <c r="I20" s="536">
        <v>751</v>
      </c>
      <c r="J20" s="537">
        <v>784</v>
      </c>
      <c r="K20" s="538">
        <v>52</v>
      </c>
      <c r="L20" s="349">
        <v>6.6326530612244898</v>
      </c>
    </row>
    <row r="21" spans="1:12" s="110" customFormat="1" ht="15" customHeight="1" x14ac:dyDescent="0.2">
      <c r="A21" s="118" t="s">
        <v>113</v>
      </c>
      <c r="B21" s="119" t="s">
        <v>116</v>
      </c>
      <c r="C21" s="347"/>
      <c r="D21" s="347"/>
      <c r="E21" s="348"/>
      <c r="F21" s="536">
        <v>1859</v>
      </c>
      <c r="G21" s="536">
        <v>1467</v>
      </c>
      <c r="H21" s="536">
        <v>2121</v>
      </c>
      <c r="I21" s="536">
        <v>1791</v>
      </c>
      <c r="J21" s="537">
        <v>1688</v>
      </c>
      <c r="K21" s="538">
        <v>171</v>
      </c>
      <c r="L21" s="349">
        <v>10.130331753554502</v>
      </c>
    </row>
    <row r="22" spans="1:12" s="110" customFormat="1" ht="15" customHeight="1" x14ac:dyDescent="0.2">
      <c r="A22" s="118"/>
      <c r="B22" s="119" t="s">
        <v>117</v>
      </c>
      <c r="C22" s="347"/>
      <c r="D22" s="347"/>
      <c r="E22" s="348"/>
      <c r="F22" s="536">
        <v>219</v>
      </c>
      <c r="G22" s="536">
        <v>166</v>
      </c>
      <c r="H22" s="536">
        <v>176</v>
      </c>
      <c r="I22" s="536">
        <v>186</v>
      </c>
      <c r="J22" s="537">
        <v>170</v>
      </c>
      <c r="K22" s="538">
        <v>49</v>
      </c>
      <c r="L22" s="349">
        <v>28.823529411764707</v>
      </c>
    </row>
    <row r="23" spans="1:12" s="110" customFormat="1" ht="15" customHeight="1" x14ac:dyDescent="0.2">
      <c r="A23" s="352" t="s">
        <v>347</v>
      </c>
      <c r="B23" s="353" t="s">
        <v>193</v>
      </c>
      <c r="C23" s="354"/>
      <c r="D23" s="354"/>
      <c r="E23" s="355"/>
      <c r="F23" s="539">
        <v>69</v>
      </c>
      <c r="G23" s="539">
        <v>126</v>
      </c>
      <c r="H23" s="539">
        <v>324</v>
      </c>
      <c r="I23" s="539">
        <v>53</v>
      </c>
      <c r="J23" s="540">
        <v>31</v>
      </c>
      <c r="K23" s="541">
        <v>38</v>
      </c>
      <c r="L23" s="356">
        <v>122.58064516129032</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34.9</v>
      </c>
      <c r="G25" s="542">
        <v>42</v>
      </c>
      <c r="H25" s="542">
        <v>41.1</v>
      </c>
      <c r="I25" s="542">
        <v>34.9</v>
      </c>
      <c r="J25" s="542">
        <v>36.5</v>
      </c>
      <c r="K25" s="543" t="s">
        <v>349</v>
      </c>
      <c r="L25" s="364">
        <v>-1.6000000000000014</v>
      </c>
    </row>
    <row r="26" spans="1:12" s="110" customFormat="1" ht="15" customHeight="1" x14ac:dyDescent="0.2">
      <c r="A26" s="365" t="s">
        <v>105</v>
      </c>
      <c r="B26" s="366" t="s">
        <v>345</v>
      </c>
      <c r="C26" s="362"/>
      <c r="D26" s="362"/>
      <c r="E26" s="363"/>
      <c r="F26" s="542">
        <v>33.200000000000003</v>
      </c>
      <c r="G26" s="542">
        <v>43.1</v>
      </c>
      <c r="H26" s="542">
        <v>39.5</v>
      </c>
      <c r="I26" s="542">
        <v>35.5</v>
      </c>
      <c r="J26" s="544">
        <v>36.6</v>
      </c>
      <c r="K26" s="543" t="s">
        <v>349</v>
      </c>
      <c r="L26" s="364">
        <v>-3.3999999999999986</v>
      </c>
    </row>
    <row r="27" spans="1:12" s="110" customFormat="1" ht="15" customHeight="1" x14ac:dyDescent="0.2">
      <c r="A27" s="365"/>
      <c r="B27" s="366" t="s">
        <v>346</v>
      </c>
      <c r="C27" s="362"/>
      <c r="D27" s="362"/>
      <c r="E27" s="363"/>
      <c r="F27" s="542">
        <v>36.799999999999997</v>
      </c>
      <c r="G27" s="542">
        <v>41</v>
      </c>
      <c r="H27" s="542">
        <v>42.7</v>
      </c>
      <c r="I27" s="542">
        <v>34.200000000000003</v>
      </c>
      <c r="J27" s="542">
        <v>36.4</v>
      </c>
      <c r="K27" s="543" t="s">
        <v>349</v>
      </c>
      <c r="L27" s="364">
        <v>0.39999999999999858</v>
      </c>
    </row>
    <row r="28" spans="1:12" s="110" customFormat="1" ht="15" customHeight="1" x14ac:dyDescent="0.2">
      <c r="A28" s="365" t="s">
        <v>113</v>
      </c>
      <c r="B28" s="366" t="s">
        <v>108</v>
      </c>
      <c r="C28" s="362"/>
      <c r="D28" s="362"/>
      <c r="E28" s="363"/>
      <c r="F28" s="542">
        <v>47.5</v>
      </c>
      <c r="G28" s="542">
        <v>45.1</v>
      </c>
      <c r="H28" s="542">
        <v>54.4</v>
      </c>
      <c r="I28" s="542">
        <v>47.1</v>
      </c>
      <c r="J28" s="542">
        <v>44.6</v>
      </c>
      <c r="K28" s="543" t="s">
        <v>349</v>
      </c>
      <c r="L28" s="364">
        <v>2.8999999999999986</v>
      </c>
    </row>
    <row r="29" spans="1:12" s="110" customFormat="1" ht="11.25" x14ac:dyDescent="0.2">
      <c r="A29" s="365"/>
      <c r="B29" s="366" t="s">
        <v>109</v>
      </c>
      <c r="C29" s="362"/>
      <c r="D29" s="362"/>
      <c r="E29" s="363"/>
      <c r="F29" s="542">
        <v>34.299999999999997</v>
      </c>
      <c r="G29" s="542">
        <v>42.3</v>
      </c>
      <c r="H29" s="542">
        <v>37.799999999999997</v>
      </c>
      <c r="I29" s="542">
        <v>33.299999999999997</v>
      </c>
      <c r="J29" s="544">
        <v>35.6</v>
      </c>
      <c r="K29" s="543" t="s">
        <v>349</v>
      </c>
      <c r="L29" s="364">
        <v>-1.3000000000000043</v>
      </c>
    </row>
    <row r="30" spans="1:12" s="110" customFormat="1" ht="15" customHeight="1" x14ac:dyDescent="0.2">
      <c r="A30" s="365"/>
      <c r="B30" s="366" t="s">
        <v>110</v>
      </c>
      <c r="C30" s="362"/>
      <c r="D30" s="362"/>
      <c r="E30" s="363"/>
      <c r="F30" s="542">
        <v>23.7</v>
      </c>
      <c r="G30" s="542">
        <v>33.6</v>
      </c>
      <c r="H30" s="542">
        <v>37</v>
      </c>
      <c r="I30" s="542">
        <v>28.9</v>
      </c>
      <c r="J30" s="542">
        <v>31.4</v>
      </c>
      <c r="K30" s="543" t="s">
        <v>349</v>
      </c>
      <c r="L30" s="364">
        <v>-7.6999999999999993</v>
      </c>
    </row>
    <row r="31" spans="1:12" s="110" customFormat="1" ht="15" customHeight="1" x14ac:dyDescent="0.2">
      <c r="A31" s="365"/>
      <c r="B31" s="366" t="s">
        <v>111</v>
      </c>
      <c r="C31" s="362"/>
      <c r="D31" s="362"/>
      <c r="E31" s="363"/>
      <c r="F31" s="542">
        <v>54.5</v>
      </c>
      <c r="G31" s="542">
        <v>56.2</v>
      </c>
      <c r="H31" s="542">
        <v>56</v>
      </c>
      <c r="I31" s="542">
        <v>45</v>
      </c>
      <c r="J31" s="542">
        <v>39.4</v>
      </c>
      <c r="K31" s="543" t="s">
        <v>349</v>
      </c>
      <c r="L31" s="364">
        <v>15.100000000000001</v>
      </c>
    </row>
    <row r="32" spans="1:12" s="110" customFormat="1" ht="15" customHeight="1" x14ac:dyDescent="0.2">
      <c r="A32" s="367" t="s">
        <v>113</v>
      </c>
      <c r="B32" s="368" t="s">
        <v>181</v>
      </c>
      <c r="C32" s="362"/>
      <c r="D32" s="362"/>
      <c r="E32" s="363"/>
      <c r="F32" s="542">
        <v>26.8</v>
      </c>
      <c r="G32" s="542">
        <v>34.6</v>
      </c>
      <c r="H32" s="542">
        <v>36.700000000000003</v>
      </c>
      <c r="I32" s="542">
        <v>32.6</v>
      </c>
      <c r="J32" s="544">
        <v>32.700000000000003</v>
      </c>
      <c r="K32" s="543" t="s">
        <v>349</v>
      </c>
      <c r="L32" s="364">
        <v>-5.9000000000000021</v>
      </c>
    </row>
    <row r="33" spans="1:12" s="110" customFormat="1" ht="15" customHeight="1" x14ac:dyDescent="0.2">
      <c r="A33" s="367"/>
      <c r="B33" s="368" t="s">
        <v>182</v>
      </c>
      <c r="C33" s="362"/>
      <c r="D33" s="362"/>
      <c r="E33" s="363"/>
      <c r="F33" s="542">
        <v>46.7</v>
      </c>
      <c r="G33" s="542">
        <v>52.2</v>
      </c>
      <c r="H33" s="542">
        <v>47.4</v>
      </c>
      <c r="I33" s="542">
        <v>38.799999999999997</v>
      </c>
      <c r="J33" s="542">
        <v>41.9</v>
      </c>
      <c r="K33" s="543" t="s">
        <v>349</v>
      </c>
      <c r="L33" s="364">
        <v>4.8000000000000043</v>
      </c>
    </row>
    <row r="34" spans="1:12" s="369" customFormat="1" ht="15" customHeight="1" x14ac:dyDescent="0.2">
      <c r="A34" s="367" t="s">
        <v>113</v>
      </c>
      <c r="B34" s="368" t="s">
        <v>116</v>
      </c>
      <c r="C34" s="362"/>
      <c r="D34" s="362"/>
      <c r="E34" s="363"/>
      <c r="F34" s="542">
        <v>33.9</v>
      </c>
      <c r="G34" s="542">
        <v>42.6</v>
      </c>
      <c r="H34" s="542">
        <v>42.2</v>
      </c>
      <c r="I34" s="542">
        <v>36.200000000000003</v>
      </c>
      <c r="J34" s="542">
        <v>37.5</v>
      </c>
      <c r="K34" s="543" t="s">
        <v>349</v>
      </c>
      <c r="L34" s="364">
        <v>-3.6000000000000014</v>
      </c>
    </row>
    <row r="35" spans="1:12" s="369" customFormat="1" ht="11.25" x14ac:dyDescent="0.2">
      <c r="A35" s="370"/>
      <c r="B35" s="371" t="s">
        <v>117</v>
      </c>
      <c r="C35" s="372"/>
      <c r="D35" s="372"/>
      <c r="E35" s="373"/>
      <c r="F35" s="545">
        <v>42.8</v>
      </c>
      <c r="G35" s="545">
        <v>37.9</v>
      </c>
      <c r="H35" s="545">
        <v>28.8</v>
      </c>
      <c r="I35" s="545">
        <v>21.6</v>
      </c>
      <c r="J35" s="546">
        <v>26.2</v>
      </c>
      <c r="K35" s="547" t="s">
        <v>349</v>
      </c>
      <c r="L35" s="374">
        <v>16.599999999999998</v>
      </c>
    </row>
    <row r="36" spans="1:12" s="369" customFormat="1" ht="15.95" customHeight="1" x14ac:dyDescent="0.2">
      <c r="A36" s="375" t="s">
        <v>350</v>
      </c>
      <c r="B36" s="376"/>
      <c r="C36" s="377"/>
      <c r="D36" s="376"/>
      <c r="E36" s="378"/>
      <c r="F36" s="548">
        <v>1953</v>
      </c>
      <c r="G36" s="548">
        <v>1456</v>
      </c>
      <c r="H36" s="548">
        <v>1866</v>
      </c>
      <c r="I36" s="548">
        <v>1868</v>
      </c>
      <c r="J36" s="548">
        <v>1763</v>
      </c>
      <c r="K36" s="549">
        <v>190</v>
      </c>
      <c r="L36" s="380">
        <v>10.777084515031197</v>
      </c>
    </row>
    <row r="37" spans="1:12" s="369" customFormat="1" ht="15.95" customHeight="1" x14ac:dyDescent="0.2">
      <c r="A37" s="381"/>
      <c r="B37" s="382" t="s">
        <v>113</v>
      </c>
      <c r="C37" s="382" t="s">
        <v>351</v>
      </c>
      <c r="D37" s="382"/>
      <c r="E37" s="383"/>
      <c r="F37" s="548">
        <v>681</v>
      </c>
      <c r="G37" s="548">
        <v>612</v>
      </c>
      <c r="H37" s="548">
        <v>767</v>
      </c>
      <c r="I37" s="548">
        <v>652</v>
      </c>
      <c r="J37" s="548">
        <v>643</v>
      </c>
      <c r="K37" s="549">
        <v>38</v>
      </c>
      <c r="L37" s="380">
        <v>5.9097978227060652</v>
      </c>
    </row>
    <row r="38" spans="1:12" s="369" customFormat="1" ht="15.95" customHeight="1" x14ac:dyDescent="0.2">
      <c r="A38" s="381"/>
      <c r="B38" s="384" t="s">
        <v>105</v>
      </c>
      <c r="C38" s="384" t="s">
        <v>106</v>
      </c>
      <c r="D38" s="385"/>
      <c r="E38" s="383"/>
      <c r="F38" s="548">
        <v>1046</v>
      </c>
      <c r="G38" s="548">
        <v>734</v>
      </c>
      <c r="H38" s="548">
        <v>951</v>
      </c>
      <c r="I38" s="548">
        <v>1002</v>
      </c>
      <c r="J38" s="550">
        <v>897</v>
      </c>
      <c r="K38" s="549">
        <v>149</v>
      </c>
      <c r="L38" s="380">
        <v>16.610925306577482</v>
      </c>
    </row>
    <row r="39" spans="1:12" s="369" customFormat="1" ht="15.95" customHeight="1" x14ac:dyDescent="0.2">
      <c r="A39" s="381"/>
      <c r="B39" s="385"/>
      <c r="C39" s="382" t="s">
        <v>352</v>
      </c>
      <c r="D39" s="385"/>
      <c r="E39" s="383"/>
      <c r="F39" s="548">
        <v>347</v>
      </c>
      <c r="G39" s="548">
        <v>316</v>
      </c>
      <c r="H39" s="548">
        <v>376</v>
      </c>
      <c r="I39" s="548">
        <v>356</v>
      </c>
      <c r="J39" s="548">
        <v>328</v>
      </c>
      <c r="K39" s="549">
        <v>19</v>
      </c>
      <c r="L39" s="380">
        <v>5.7926829268292686</v>
      </c>
    </row>
    <row r="40" spans="1:12" s="369" customFormat="1" ht="15.95" customHeight="1" x14ac:dyDescent="0.2">
      <c r="A40" s="381"/>
      <c r="B40" s="384"/>
      <c r="C40" s="384" t="s">
        <v>107</v>
      </c>
      <c r="D40" s="385"/>
      <c r="E40" s="383"/>
      <c r="F40" s="548">
        <v>907</v>
      </c>
      <c r="G40" s="548">
        <v>722</v>
      </c>
      <c r="H40" s="548">
        <v>915</v>
      </c>
      <c r="I40" s="548">
        <v>866</v>
      </c>
      <c r="J40" s="548">
        <v>866</v>
      </c>
      <c r="K40" s="549">
        <v>41</v>
      </c>
      <c r="L40" s="380">
        <v>4.7344110854503461</v>
      </c>
    </row>
    <row r="41" spans="1:12" s="369" customFormat="1" ht="24" customHeight="1" x14ac:dyDescent="0.2">
      <c r="A41" s="381"/>
      <c r="B41" s="385"/>
      <c r="C41" s="382" t="s">
        <v>352</v>
      </c>
      <c r="D41" s="385"/>
      <c r="E41" s="383"/>
      <c r="F41" s="548">
        <v>334</v>
      </c>
      <c r="G41" s="548">
        <v>296</v>
      </c>
      <c r="H41" s="548">
        <v>391</v>
      </c>
      <c r="I41" s="548">
        <v>296</v>
      </c>
      <c r="J41" s="550">
        <v>315</v>
      </c>
      <c r="K41" s="549">
        <v>19</v>
      </c>
      <c r="L41" s="380">
        <v>6.0317460317460316</v>
      </c>
    </row>
    <row r="42" spans="1:12" s="110" customFormat="1" ht="15" customHeight="1" x14ac:dyDescent="0.2">
      <c r="A42" s="381"/>
      <c r="B42" s="384" t="s">
        <v>113</v>
      </c>
      <c r="C42" s="384" t="s">
        <v>353</v>
      </c>
      <c r="D42" s="385"/>
      <c r="E42" s="383"/>
      <c r="F42" s="548">
        <v>299</v>
      </c>
      <c r="G42" s="548">
        <v>244</v>
      </c>
      <c r="H42" s="548">
        <v>351</v>
      </c>
      <c r="I42" s="548">
        <v>255</v>
      </c>
      <c r="J42" s="548">
        <v>251</v>
      </c>
      <c r="K42" s="549">
        <v>48</v>
      </c>
      <c r="L42" s="380">
        <v>19.123505976095618</v>
      </c>
    </row>
    <row r="43" spans="1:12" s="110" customFormat="1" ht="15" customHeight="1" x14ac:dyDescent="0.2">
      <c r="A43" s="381"/>
      <c r="B43" s="385"/>
      <c r="C43" s="382" t="s">
        <v>352</v>
      </c>
      <c r="D43" s="385"/>
      <c r="E43" s="383"/>
      <c r="F43" s="548">
        <v>142</v>
      </c>
      <c r="G43" s="548">
        <v>110</v>
      </c>
      <c r="H43" s="548">
        <v>191</v>
      </c>
      <c r="I43" s="548">
        <v>120</v>
      </c>
      <c r="J43" s="548">
        <v>112</v>
      </c>
      <c r="K43" s="549">
        <v>30</v>
      </c>
      <c r="L43" s="380">
        <v>26.785714285714285</v>
      </c>
    </row>
    <row r="44" spans="1:12" s="110" customFormat="1" ht="15" customHeight="1" x14ac:dyDescent="0.2">
      <c r="A44" s="381"/>
      <c r="B44" s="384"/>
      <c r="C44" s="366" t="s">
        <v>109</v>
      </c>
      <c r="D44" s="385"/>
      <c r="E44" s="383"/>
      <c r="F44" s="548">
        <v>1324</v>
      </c>
      <c r="G44" s="548">
        <v>1050</v>
      </c>
      <c r="H44" s="548">
        <v>1279</v>
      </c>
      <c r="I44" s="548">
        <v>1348</v>
      </c>
      <c r="J44" s="550">
        <v>1272</v>
      </c>
      <c r="K44" s="549">
        <v>52</v>
      </c>
      <c r="L44" s="380">
        <v>4.0880503144654092</v>
      </c>
    </row>
    <row r="45" spans="1:12" s="110" customFormat="1" ht="15" customHeight="1" x14ac:dyDescent="0.2">
      <c r="A45" s="381"/>
      <c r="B45" s="385"/>
      <c r="C45" s="382" t="s">
        <v>352</v>
      </c>
      <c r="D45" s="385"/>
      <c r="E45" s="383"/>
      <c r="F45" s="548">
        <v>454</v>
      </c>
      <c r="G45" s="548">
        <v>444</v>
      </c>
      <c r="H45" s="548">
        <v>484</v>
      </c>
      <c r="I45" s="548">
        <v>449</v>
      </c>
      <c r="J45" s="548">
        <v>453</v>
      </c>
      <c r="K45" s="549">
        <v>1</v>
      </c>
      <c r="L45" s="380">
        <v>0.22075055187637968</v>
      </c>
    </row>
    <row r="46" spans="1:12" s="110" customFormat="1" ht="15" customHeight="1" x14ac:dyDescent="0.2">
      <c r="A46" s="381"/>
      <c r="B46" s="384"/>
      <c r="C46" s="366" t="s">
        <v>110</v>
      </c>
      <c r="D46" s="385"/>
      <c r="E46" s="383"/>
      <c r="F46" s="548">
        <v>308</v>
      </c>
      <c r="G46" s="548">
        <v>146</v>
      </c>
      <c r="H46" s="548">
        <v>211</v>
      </c>
      <c r="I46" s="548">
        <v>225</v>
      </c>
      <c r="J46" s="548">
        <v>207</v>
      </c>
      <c r="K46" s="549">
        <v>101</v>
      </c>
      <c r="L46" s="380">
        <v>48.792270531400966</v>
      </c>
    </row>
    <row r="47" spans="1:12" s="110" customFormat="1" ht="15" customHeight="1" x14ac:dyDescent="0.2">
      <c r="A47" s="381"/>
      <c r="B47" s="385"/>
      <c r="C47" s="382" t="s">
        <v>352</v>
      </c>
      <c r="D47" s="385"/>
      <c r="E47" s="383"/>
      <c r="F47" s="548">
        <v>73</v>
      </c>
      <c r="G47" s="548">
        <v>49</v>
      </c>
      <c r="H47" s="548">
        <v>78</v>
      </c>
      <c r="I47" s="548">
        <v>65</v>
      </c>
      <c r="J47" s="550">
        <v>65</v>
      </c>
      <c r="K47" s="549">
        <v>8</v>
      </c>
      <c r="L47" s="380">
        <v>12.307692307692308</v>
      </c>
    </row>
    <row r="48" spans="1:12" s="110" customFormat="1" ht="15" customHeight="1" x14ac:dyDescent="0.2">
      <c r="A48" s="381"/>
      <c r="B48" s="385"/>
      <c r="C48" s="366" t="s">
        <v>111</v>
      </c>
      <c r="D48" s="386"/>
      <c r="E48" s="387"/>
      <c r="F48" s="548">
        <v>22</v>
      </c>
      <c r="G48" s="548">
        <v>16</v>
      </c>
      <c r="H48" s="548">
        <v>25</v>
      </c>
      <c r="I48" s="548">
        <v>40</v>
      </c>
      <c r="J48" s="548">
        <v>33</v>
      </c>
      <c r="K48" s="549">
        <v>-11</v>
      </c>
      <c r="L48" s="380">
        <v>-33.333333333333336</v>
      </c>
    </row>
    <row r="49" spans="1:12" s="110" customFormat="1" ht="15" customHeight="1" x14ac:dyDescent="0.2">
      <c r="A49" s="381"/>
      <c r="B49" s="385"/>
      <c r="C49" s="382" t="s">
        <v>352</v>
      </c>
      <c r="D49" s="385"/>
      <c r="E49" s="383"/>
      <c r="F49" s="548">
        <v>12</v>
      </c>
      <c r="G49" s="548">
        <v>9</v>
      </c>
      <c r="H49" s="548">
        <v>14</v>
      </c>
      <c r="I49" s="548">
        <v>18</v>
      </c>
      <c r="J49" s="548">
        <v>13</v>
      </c>
      <c r="K49" s="549">
        <v>-1</v>
      </c>
      <c r="L49" s="380">
        <v>-7.6923076923076925</v>
      </c>
    </row>
    <row r="50" spans="1:12" s="110" customFormat="1" ht="15" customHeight="1" x14ac:dyDescent="0.2">
      <c r="A50" s="381"/>
      <c r="B50" s="384" t="s">
        <v>113</v>
      </c>
      <c r="C50" s="382" t="s">
        <v>181</v>
      </c>
      <c r="D50" s="385"/>
      <c r="E50" s="383"/>
      <c r="F50" s="548">
        <v>1161</v>
      </c>
      <c r="G50" s="548">
        <v>841</v>
      </c>
      <c r="H50" s="548">
        <v>1100</v>
      </c>
      <c r="I50" s="548">
        <v>1173</v>
      </c>
      <c r="J50" s="550">
        <v>1042</v>
      </c>
      <c r="K50" s="549">
        <v>119</v>
      </c>
      <c r="L50" s="380">
        <v>11.420345489443378</v>
      </c>
    </row>
    <row r="51" spans="1:12" s="110" customFormat="1" ht="15" customHeight="1" x14ac:dyDescent="0.2">
      <c r="A51" s="381"/>
      <c r="B51" s="385"/>
      <c r="C51" s="382" t="s">
        <v>352</v>
      </c>
      <c r="D51" s="385"/>
      <c r="E51" s="383"/>
      <c r="F51" s="548">
        <v>311</v>
      </c>
      <c r="G51" s="548">
        <v>291</v>
      </c>
      <c r="H51" s="548">
        <v>404</v>
      </c>
      <c r="I51" s="548">
        <v>382</v>
      </c>
      <c r="J51" s="548">
        <v>341</v>
      </c>
      <c r="K51" s="549">
        <v>-30</v>
      </c>
      <c r="L51" s="380">
        <v>-8.7976539589442808</v>
      </c>
    </row>
    <row r="52" spans="1:12" s="110" customFormat="1" ht="15" customHeight="1" x14ac:dyDescent="0.2">
      <c r="A52" s="381"/>
      <c r="B52" s="384"/>
      <c r="C52" s="382" t="s">
        <v>182</v>
      </c>
      <c r="D52" s="385"/>
      <c r="E52" s="383"/>
      <c r="F52" s="548">
        <v>792</v>
      </c>
      <c r="G52" s="548">
        <v>615</v>
      </c>
      <c r="H52" s="548">
        <v>766</v>
      </c>
      <c r="I52" s="548">
        <v>695</v>
      </c>
      <c r="J52" s="548">
        <v>721</v>
      </c>
      <c r="K52" s="549">
        <v>71</v>
      </c>
      <c r="L52" s="380">
        <v>9.8474341192787787</v>
      </c>
    </row>
    <row r="53" spans="1:12" s="269" customFormat="1" ht="11.25" customHeight="1" x14ac:dyDescent="0.2">
      <c r="A53" s="381"/>
      <c r="B53" s="385"/>
      <c r="C53" s="382" t="s">
        <v>352</v>
      </c>
      <c r="D53" s="385"/>
      <c r="E53" s="383"/>
      <c r="F53" s="548">
        <v>370</v>
      </c>
      <c r="G53" s="548">
        <v>321</v>
      </c>
      <c r="H53" s="548">
        <v>363</v>
      </c>
      <c r="I53" s="548">
        <v>270</v>
      </c>
      <c r="J53" s="550">
        <v>302</v>
      </c>
      <c r="K53" s="549">
        <v>68</v>
      </c>
      <c r="L53" s="380">
        <v>22.516556291390728</v>
      </c>
    </row>
    <row r="54" spans="1:12" s="151" customFormat="1" ht="12.75" customHeight="1" x14ac:dyDescent="0.2">
      <c r="A54" s="381"/>
      <c r="B54" s="384" t="s">
        <v>113</v>
      </c>
      <c r="C54" s="384" t="s">
        <v>116</v>
      </c>
      <c r="D54" s="385"/>
      <c r="E54" s="383"/>
      <c r="F54" s="548">
        <v>1745</v>
      </c>
      <c r="G54" s="548">
        <v>1301</v>
      </c>
      <c r="H54" s="548">
        <v>1712</v>
      </c>
      <c r="I54" s="548">
        <v>1696</v>
      </c>
      <c r="J54" s="548">
        <v>1601</v>
      </c>
      <c r="K54" s="549">
        <v>144</v>
      </c>
      <c r="L54" s="380">
        <v>8.9943785134291065</v>
      </c>
    </row>
    <row r="55" spans="1:12" ht="11.25" x14ac:dyDescent="0.2">
      <c r="A55" s="381"/>
      <c r="B55" s="385"/>
      <c r="C55" s="382" t="s">
        <v>352</v>
      </c>
      <c r="D55" s="385"/>
      <c r="E55" s="383"/>
      <c r="F55" s="548">
        <v>592</v>
      </c>
      <c r="G55" s="548">
        <v>554</v>
      </c>
      <c r="H55" s="548">
        <v>723</v>
      </c>
      <c r="I55" s="548">
        <v>614</v>
      </c>
      <c r="J55" s="548">
        <v>601</v>
      </c>
      <c r="K55" s="549">
        <v>-9</v>
      </c>
      <c r="L55" s="380">
        <v>-1.497504159733777</v>
      </c>
    </row>
    <row r="56" spans="1:12" ht="14.25" customHeight="1" x14ac:dyDescent="0.2">
      <c r="A56" s="381"/>
      <c r="B56" s="385"/>
      <c r="C56" s="384" t="s">
        <v>117</v>
      </c>
      <c r="D56" s="385"/>
      <c r="E56" s="383"/>
      <c r="F56" s="548">
        <v>208</v>
      </c>
      <c r="G56" s="548">
        <v>153</v>
      </c>
      <c r="H56" s="548">
        <v>153</v>
      </c>
      <c r="I56" s="548">
        <v>171</v>
      </c>
      <c r="J56" s="548">
        <v>160</v>
      </c>
      <c r="K56" s="549">
        <v>48</v>
      </c>
      <c r="L56" s="380">
        <v>30</v>
      </c>
    </row>
    <row r="57" spans="1:12" ht="18.75" customHeight="1" x14ac:dyDescent="0.2">
      <c r="A57" s="388"/>
      <c r="B57" s="389"/>
      <c r="C57" s="390" t="s">
        <v>352</v>
      </c>
      <c r="D57" s="389"/>
      <c r="E57" s="391"/>
      <c r="F57" s="551">
        <v>89</v>
      </c>
      <c r="G57" s="552">
        <v>58</v>
      </c>
      <c r="H57" s="552">
        <v>44</v>
      </c>
      <c r="I57" s="552">
        <v>37</v>
      </c>
      <c r="J57" s="552">
        <v>42</v>
      </c>
      <c r="K57" s="553">
        <v>47</v>
      </c>
      <c r="L57" s="392">
        <v>111.9047619047619</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2078</v>
      </c>
      <c r="E11" s="114">
        <v>1635</v>
      </c>
      <c r="F11" s="114">
        <v>2298</v>
      </c>
      <c r="G11" s="114">
        <v>1978</v>
      </c>
      <c r="H11" s="140">
        <v>1860</v>
      </c>
      <c r="I11" s="115">
        <v>218</v>
      </c>
      <c r="J11" s="116">
        <v>11.720430107526882</v>
      </c>
    </row>
    <row r="12" spans="1:15" s="110" customFormat="1" ht="24.95" customHeight="1" x14ac:dyDescent="0.2">
      <c r="A12" s="193" t="s">
        <v>132</v>
      </c>
      <c r="B12" s="194" t="s">
        <v>133</v>
      </c>
      <c r="C12" s="113">
        <v>1.0587102983638113</v>
      </c>
      <c r="D12" s="115">
        <v>22</v>
      </c>
      <c r="E12" s="114">
        <v>10</v>
      </c>
      <c r="F12" s="114">
        <v>9</v>
      </c>
      <c r="G12" s="114">
        <v>8</v>
      </c>
      <c r="H12" s="140" t="s">
        <v>513</v>
      </c>
      <c r="I12" s="115" t="s">
        <v>513</v>
      </c>
      <c r="J12" s="116" t="s">
        <v>513</v>
      </c>
    </row>
    <row r="13" spans="1:15" s="110" customFormat="1" ht="24.95" customHeight="1" x14ac:dyDescent="0.2">
      <c r="A13" s="193" t="s">
        <v>134</v>
      </c>
      <c r="B13" s="199" t="s">
        <v>214</v>
      </c>
      <c r="C13" s="113">
        <v>0.81809432146294514</v>
      </c>
      <c r="D13" s="115">
        <v>17</v>
      </c>
      <c r="E13" s="114">
        <v>18</v>
      </c>
      <c r="F13" s="114">
        <v>44</v>
      </c>
      <c r="G13" s="114">
        <v>17</v>
      </c>
      <c r="H13" s="140" t="s">
        <v>513</v>
      </c>
      <c r="I13" s="115" t="s">
        <v>513</v>
      </c>
      <c r="J13" s="116" t="s">
        <v>513</v>
      </c>
    </row>
    <row r="14" spans="1:15" s="287" customFormat="1" ht="24.95" customHeight="1" x14ac:dyDescent="0.2">
      <c r="A14" s="193" t="s">
        <v>215</v>
      </c>
      <c r="B14" s="199" t="s">
        <v>137</v>
      </c>
      <c r="C14" s="113">
        <v>12.271414821944177</v>
      </c>
      <c r="D14" s="115">
        <v>255</v>
      </c>
      <c r="E14" s="114">
        <v>125</v>
      </c>
      <c r="F14" s="114">
        <v>288</v>
      </c>
      <c r="G14" s="114">
        <v>267</v>
      </c>
      <c r="H14" s="140">
        <v>189</v>
      </c>
      <c r="I14" s="115">
        <v>66</v>
      </c>
      <c r="J14" s="116">
        <v>34.920634920634917</v>
      </c>
      <c r="K14" s="110"/>
      <c r="L14" s="110"/>
      <c r="M14" s="110"/>
      <c r="N14" s="110"/>
      <c r="O14" s="110"/>
    </row>
    <row r="15" spans="1:15" s="110" customFormat="1" ht="24.95" customHeight="1" x14ac:dyDescent="0.2">
      <c r="A15" s="193" t="s">
        <v>216</v>
      </c>
      <c r="B15" s="199" t="s">
        <v>217</v>
      </c>
      <c r="C15" s="113">
        <v>0.91434071222329161</v>
      </c>
      <c r="D15" s="115">
        <v>19</v>
      </c>
      <c r="E15" s="114">
        <v>20</v>
      </c>
      <c r="F15" s="114">
        <v>18</v>
      </c>
      <c r="G15" s="114">
        <v>14</v>
      </c>
      <c r="H15" s="140">
        <v>15</v>
      </c>
      <c r="I15" s="115">
        <v>4</v>
      </c>
      <c r="J15" s="116">
        <v>26.666666666666668</v>
      </c>
    </row>
    <row r="16" spans="1:15" s="287" customFormat="1" ht="24.95" customHeight="1" x14ac:dyDescent="0.2">
      <c r="A16" s="193" t="s">
        <v>218</v>
      </c>
      <c r="B16" s="199" t="s">
        <v>141</v>
      </c>
      <c r="C16" s="113">
        <v>10.923965351299326</v>
      </c>
      <c r="D16" s="115">
        <v>227</v>
      </c>
      <c r="E16" s="114">
        <v>97</v>
      </c>
      <c r="F16" s="114">
        <v>259</v>
      </c>
      <c r="G16" s="114">
        <v>243</v>
      </c>
      <c r="H16" s="140">
        <v>165</v>
      </c>
      <c r="I16" s="115">
        <v>62</v>
      </c>
      <c r="J16" s="116">
        <v>37.575757575757578</v>
      </c>
      <c r="K16" s="110"/>
      <c r="L16" s="110"/>
      <c r="M16" s="110"/>
      <c r="N16" s="110"/>
      <c r="O16" s="110"/>
    </row>
    <row r="17" spans="1:15" s="110" customFormat="1" ht="24.95" customHeight="1" x14ac:dyDescent="0.2">
      <c r="A17" s="193" t="s">
        <v>142</v>
      </c>
      <c r="B17" s="199" t="s">
        <v>220</v>
      </c>
      <c r="C17" s="113">
        <v>0.43310875842155921</v>
      </c>
      <c r="D17" s="115">
        <v>9</v>
      </c>
      <c r="E17" s="114">
        <v>8</v>
      </c>
      <c r="F17" s="114">
        <v>11</v>
      </c>
      <c r="G17" s="114">
        <v>10</v>
      </c>
      <c r="H17" s="140">
        <v>9</v>
      </c>
      <c r="I17" s="115">
        <v>0</v>
      </c>
      <c r="J17" s="116">
        <v>0</v>
      </c>
    </row>
    <row r="18" spans="1:15" s="287" customFormat="1" ht="24.95" customHeight="1" x14ac:dyDescent="0.2">
      <c r="A18" s="201" t="s">
        <v>144</v>
      </c>
      <c r="B18" s="202" t="s">
        <v>145</v>
      </c>
      <c r="C18" s="113">
        <v>7.6997112608277192</v>
      </c>
      <c r="D18" s="115">
        <v>160</v>
      </c>
      <c r="E18" s="114">
        <v>78</v>
      </c>
      <c r="F18" s="114">
        <v>118</v>
      </c>
      <c r="G18" s="114">
        <v>131</v>
      </c>
      <c r="H18" s="140">
        <v>162</v>
      </c>
      <c r="I18" s="115">
        <v>-2</v>
      </c>
      <c r="J18" s="116">
        <v>-1.2345679012345678</v>
      </c>
      <c r="K18" s="110"/>
      <c r="L18" s="110"/>
      <c r="M18" s="110"/>
      <c r="N18" s="110"/>
      <c r="O18" s="110"/>
    </row>
    <row r="19" spans="1:15" s="110" customFormat="1" ht="24.95" customHeight="1" x14ac:dyDescent="0.2">
      <c r="A19" s="193" t="s">
        <v>146</v>
      </c>
      <c r="B19" s="199" t="s">
        <v>147</v>
      </c>
      <c r="C19" s="113">
        <v>8.8065447545717035</v>
      </c>
      <c r="D19" s="115">
        <v>183</v>
      </c>
      <c r="E19" s="114">
        <v>189</v>
      </c>
      <c r="F19" s="114">
        <v>292</v>
      </c>
      <c r="G19" s="114">
        <v>234</v>
      </c>
      <c r="H19" s="140">
        <v>180</v>
      </c>
      <c r="I19" s="115">
        <v>3</v>
      </c>
      <c r="J19" s="116">
        <v>1.6666666666666667</v>
      </c>
    </row>
    <row r="20" spans="1:15" s="287" customFormat="1" ht="24.95" customHeight="1" x14ac:dyDescent="0.2">
      <c r="A20" s="193" t="s">
        <v>148</v>
      </c>
      <c r="B20" s="199" t="s">
        <v>149</v>
      </c>
      <c r="C20" s="113">
        <v>5.2454282964388836</v>
      </c>
      <c r="D20" s="115">
        <v>109</v>
      </c>
      <c r="E20" s="114">
        <v>59</v>
      </c>
      <c r="F20" s="114">
        <v>64</v>
      </c>
      <c r="G20" s="114">
        <v>68</v>
      </c>
      <c r="H20" s="140">
        <v>55</v>
      </c>
      <c r="I20" s="115">
        <v>54</v>
      </c>
      <c r="J20" s="116">
        <v>98.181818181818187</v>
      </c>
      <c r="K20" s="110"/>
      <c r="L20" s="110"/>
      <c r="M20" s="110"/>
      <c r="N20" s="110"/>
      <c r="O20" s="110"/>
    </row>
    <row r="21" spans="1:15" s="110" customFormat="1" ht="24.95" customHeight="1" x14ac:dyDescent="0.2">
      <c r="A21" s="201" t="s">
        <v>150</v>
      </c>
      <c r="B21" s="202" t="s">
        <v>151</v>
      </c>
      <c r="C21" s="113">
        <v>5.5341674687199234</v>
      </c>
      <c r="D21" s="115">
        <v>115</v>
      </c>
      <c r="E21" s="114">
        <v>88</v>
      </c>
      <c r="F21" s="114">
        <v>161</v>
      </c>
      <c r="G21" s="114">
        <v>186</v>
      </c>
      <c r="H21" s="140">
        <v>102</v>
      </c>
      <c r="I21" s="115">
        <v>13</v>
      </c>
      <c r="J21" s="116">
        <v>12.745098039215685</v>
      </c>
    </row>
    <row r="22" spans="1:15" s="110" customFormat="1" ht="24.95" customHeight="1" x14ac:dyDescent="0.2">
      <c r="A22" s="201" t="s">
        <v>152</v>
      </c>
      <c r="B22" s="199" t="s">
        <v>153</v>
      </c>
      <c r="C22" s="113">
        <v>0.38498556304138593</v>
      </c>
      <c r="D22" s="115">
        <v>8</v>
      </c>
      <c r="E22" s="114">
        <v>22</v>
      </c>
      <c r="F22" s="114">
        <v>20</v>
      </c>
      <c r="G22" s="114" t="s">
        <v>513</v>
      </c>
      <c r="H22" s="140">
        <v>25</v>
      </c>
      <c r="I22" s="115">
        <v>-17</v>
      </c>
      <c r="J22" s="116">
        <v>-68</v>
      </c>
    </row>
    <row r="23" spans="1:15" s="110" customFormat="1" ht="24.95" customHeight="1" x14ac:dyDescent="0.2">
      <c r="A23" s="193" t="s">
        <v>154</v>
      </c>
      <c r="B23" s="199" t="s">
        <v>155</v>
      </c>
      <c r="C23" s="113">
        <v>0.67372473532242538</v>
      </c>
      <c r="D23" s="115">
        <v>14</v>
      </c>
      <c r="E23" s="114">
        <v>8</v>
      </c>
      <c r="F23" s="114">
        <v>16</v>
      </c>
      <c r="G23" s="114" t="s">
        <v>513</v>
      </c>
      <c r="H23" s="140">
        <v>10</v>
      </c>
      <c r="I23" s="115">
        <v>4</v>
      </c>
      <c r="J23" s="116">
        <v>40</v>
      </c>
    </row>
    <row r="24" spans="1:15" s="110" customFormat="1" ht="24.95" customHeight="1" x14ac:dyDescent="0.2">
      <c r="A24" s="193" t="s">
        <v>156</v>
      </c>
      <c r="B24" s="199" t="s">
        <v>221</v>
      </c>
      <c r="C24" s="113">
        <v>6.111645813282002</v>
      </c>
      <c r="D24" s="115">
        <v>127</v>
      </c>
      <c r="E24" s="114">
        <v>83</v>
      </c>
      <c r="F24" s="114">
        <v>105</v>
      </c>
      <c r="G24" s="114">
        <v>90</v>
      </c>
      <c r="H24" s="140">
        <v>120</v>
      </c>
      <c r="I24" s="115">
        <v>7</v>
      </c>
      <c r="J24" s="116">
        <v>5.833333333333333</v>
      </c>
    </row>
    <row r="25" spans="1:15" s="110" customFormat="1" ht="24.95" customHeight="1" x14ac:dyDescent="0.2">
      <c r="A25" s="193" t="s">
        <v>222</v>
      </c>
      <c r="B25" s="204" t="s">
        <v>159</v>
      </c>
      <c r="C25" s="113">
        <v>7.0259865255052931</v>
      </c>
      <c r="D25" s="115">
        <v>146</v>
      </c>
      <c r="E25" s="114">
        <v>153</v>
      </c>
      <c r="F25" s="114">
        <v>130</v>
      </c>
      <c r="G25" s="114">
        <v>168</v>
      </c>
      <c r="H25" s="140">
        <v>127</v>
      </c>
      <c r="I25" s="115">
        <v>19</v>
      </c>
      <c r="J25" s="116">
        <v>14.960629921259843</v>
      </c>
    </row>
    <row r="26" spans="1:15" s="110" customFormat="1" ht="24.95" customHeight="1" x14ac:dyDescent="0.2">
      <c r="A26" s="201">
        <v>782.78300000000002</v>
      </c>
      <c r="B26" s="203" t="s">
        <v>160</v>
      </c>
      <c r="C26" s="113">
        <v>7.0741097208854669</v>
      </c>
      <c r="D26" s="115">
        <v>147</v>
      </c>
      <c r="E26" s="114">
        <v>127</v>
      </c>
      <c r="F26" s="114">
        <v>187</v>
      </c>
      <c r="G26" s="114">
        <v>195</v>
      </c>
      <c r="H26" s="140">
        <v>159</v>
      </c>
      <c r="I26" s="115">
        <v>-12</v>
      </c>
      <c r="J26" s="116">
        <v>-7.5471698113207548</v>
      </c>
    </row>
    <row r="27" spans="1:15" s="110" customFormat="1" ht="24.95" customHeight="1" x14ac:dyDescent="0.2">
      <c r="A27" s="193" t="s">
        <v>161</v>
      </c>
      <c r="B27" s="199" t="s">
        <v>162</v>
      </c>
      <c r="C27" s="113">
        <v>1.4436958614051973</v>
      </c>
      <c r="D27" s="115">
        <v>30</v>
      </c>
      <c r="E27" s="114">
        <v>35</v>
      </c>
      <c r="F27" s="114">
        <v>83</v>
      </c>
      <c r="G27" s="114">
        <v>30</v>
      </c>
      <c r="H27" s="140">
        <v>40</v>
      </c>
      <c r="I27" s="115">
        <v>-10</v>
      </c>
      <c r="J27" s="116">
        <v>-25</v>
      </c>
    </row>
    <row r="28" spans="1:15" s="110" customFormat="1" ht="24.95" customHeight="1" x14ac:dyDescent="0.2">
      <c r="A28" s="193" t="s">
        <v>163</v>
      </c>
      <c r="B28" s="199" t="s">
        <v>164</v>
      </c>
      <c r="C28" s="113">
        <v>4.4273339749759382</v>
      </c>
      <c r="D28" s="115">
        <v>92</v>
      </c>
      <c r="E28" s="114">
        <v>80</v>
      </c>
      <c r="F28" s="114">
        <v>211</v>
      </c>
      <c r="G28" s="114">
        <v>90</v>
      </c>
      <c r="H28" s="140">
        <v>139</v>
      </c>
      <c r="I28" s="115">
        <v>-47</v>
      </c>
      <c r="J28" s="116">
        <v>-33.812949640287769</v>
      </c>
    </row>
    <row r="29" spans="1:15" s="110" customFormat="1" ht="24.95" customHeight="1" x14ac:dyDescent="0.2">
      <c r="A29" s="193">
        <v>86</v>
      </c>
      <c r="B29" s="199" t="s">
        <v>165</v>
      </c>
      <c r="C29" s="113">
        <v>12.60827718960539</v>
      </c>
      <c r="D29" s="115">
        <v>262</v>
      </c>
      <c r="E29" s="114">
        <v>217</v>
      </c>
      <c r="F29" s="114">
        <v>168</v>
      </c>
      <c r="G29" s="114">
        <v>142</v>
      </c>
      <c r="H29" s="140">
        <v>172</v>
      </c>
      <c r="I29" s="115">
        <v>90</v>
      </c>
      <c r="J29" s="116">
        <v>52.325581395348834</v>
      </c>
    </row>
    <row r="30" spans="1:15" s="110" customFormat="1" ht="24.95" customHeight="1" x14ac:dyDescent="0.2">
      <c r="A30" s="193">
        <v>87.88</v>
      </c>
      <c r="B30" s="204" t="s">
        <v>166</v>
      </c>
      <c r="C30" s="113">
        <v>12.897016361886429</v>
      </c>
      <c r="D30" s="115">
        <v>268</v>
      </c>
      <c r="E30" s="114">
        <v>260</v>
      </c>
      <c r="F30" s="114">
        <v>281</v>
      </c>
      <c r="G30" s="114">
        <v>200</v>
      </c>
      <c r="H30" s="140">
        <v>239</v>
      </c>
      <c r="I30" s="115">
        <v>29</v>
      </c>
      <c r="J30" s="116">
        <v>12.133891213389122</v>
      </c>
    </row>
    <row r="31" spans="1:15" s="110" customFormat="1" ht="24.95" customHeight="1" x14ac:dyDescent="0.2">
      <c r="A31" s="193" t="s">
        <v>167</v>
      </c>
      <c r="B31" s="199" t="s">
        <v>168</v>
      </c>
      <c r="C31" s="113">
        <v>5.9191530317613088</v>
      </c>
      <c r="D31" s="115">
        <v>123</v>
      </c>
      <c r="E31" s="114">
        <v>83</v>
      </c>
      <c r="F31" s="114">
        <v>121</v>
      </c>
      <c r="G31" s="114">
        <v>130</v>
      </c>
      <c r="H31" s="140">
        <v>104</v>
      </c>
      <c r="I31" s="115">
        <v>19</v>
      </c>
      <c r="J31" s="116">
        <v>18.26923076923077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1.0587102983638113</v>
      </c>
      <c r="D34" s="115">
        <v>22</v>
      </c>
      <c r="E34" s="114">
        <v>10</v>
      </c>
      <c r="F34" s="114">
        <v>9</v>
      </c>
      <c r="G34" s="114">
        <v>8</v>
      </c>
      <c r="H34" s="140" t="s">
        <v>513</v>
      </c>
      <c r="I34" s="115" t="s">
        <v>513</v>
      </c>
      <c r="J34" s="116" t="s">
        <v>513</v>
      </c>
    </row>
    <row r="35" spans="1:10" s="110" customFormat="1" ht="24.95" customHeight="1" x14ac:dyDescent="0.2">
      <c r="A35" s="292" t="s">
        <v>171</v>
      </c>
      <c r="B35" s="293" t="s">
        <v>172</v>
      </c>
      <c r="C35" s="113">
        <v>20.78922040423484</v>
      </c>
      <c r="D35" s="115">
        <v>432</v>
      </c>
      <c r="E35" s="114">
        <v>221</v>
      </c>
      <c r="F35" s="114">
        <v>450</v>
      </c>
      <c r="G35" s="114">
        <v>415</v>
      </c>
      <c r="H35" s="140" t="s">
        <v>513</v>
      </c>
      <c r="I35" s="115" t="s">
        <v>513</v>
      </c>
      <c r="J35" s="116" t="s">
        <v>513</v>
      </c>
    </row>
    <row r="36" spans="1:10" s="110" customFormat="1" ht="24.95" customHeight="1" x14ac:dyDescent="0.2">
      <c r="A36" s="294" t="s">
        <v>173</v>
      </c>
      <c r="B36" s="295" t="s">
        <v>174</v>
      </c>
      <c r="C36" s="125">
        <v>78.152069297401354</v>
      </c>
      <c r="D36" s="143">
        <v>1624</v>
      </c>
      <c r="E36" s="144">
        <v>1404</v>
      </c>
      <c r="F36" s="144">
        <v>1839</v>
      </c>
      <c r="G36" s="144">
        <v>1555</v>
      </c>
      <c r="H36" s="145">
        <v>1472</v>
      </c>
      <c r="I36" s="143">
        <v>152</v>
      </c>
      <c r="J36" s="146">
        <v>10.326086956521738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2078</v>
      </c>
      <c r="F11" s="264">
        <v>1635</v>
      </c>
      <c r="G11" s="264">
        <v>2298</v>
      </c>
      <c r="H11" s="264">
        <v>1978</v>
      </c>
      <c r="I11" s="265">
        <v>1860</v>
      </c>
      <c r="J11" s="263">
        <v>218</v>
      </c>
      <c r="K11" s="266">
        <v>11.720430107526882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29.643888354186718</v>
      </c>
      <c r="E13" s="115">
        <v>616</v>
      </c>
      <c r="F13" s="114">
        <v>398</v>
      </c>
      <c r="G13" s="114">
        <v>552</v>
      </c>
      <c r="H13" s="114">
        <v>549</v>
      </c>
      <c r="I13" s="140">
        <v>512</v>
      </c>
      <c r="J13" s="115">
        <v>104</v>
      </c>
      <c r="K13" s="116">
        <v>20.3125</v>
      </c>
    </row>
    <row r="14" spans="1:15" ht="15.95" customHeight="1" x14ac:dyDescent="0.2">
      <c r="A14" s="306" t="s">
        <v>230</v>
      </c>
      <c r="B14" s="307"/>
      <c r="C14" s="308"/>
      <c r="D14" s="113">
        <v>49.422521655437919</v>
      </c>
      <c r="E14" s="115">
        <v>1027</v>
      </c>
      <c r="F14" s="114">
        <v>949</v>
      </c>
      <c r="G14" s="114">
        <v>1383</v>
      </c>
      <c r="H14" s="114">
        <v>1049</v>
      </c>
      <c r="I14" s="140">
        <v>975</v>
      </c>
      <c r="J14" s="115">
        <v>52</v>
      </c>
      <c r="K14" s="116">
        <v>5.333333333333333</v>
      </c>
    </row>
    <row r="15" spans="1:15" ht="15.95" customHeight="1" x14ac:dyDescent="0.2">
      <c r="A15" s="306" t="s">
        <v>231</v>
      </c>
      <c r="B15" s="307"/>
      <c r="C15" s="308"/>
      <c r="D15" s="113">
        <v>9.9615014436958607</v>
      </c>
      <c r="E15" s="115">
        <v>207</v>
      </c>
      <c r="F15" s="114">
        <v>108</v>
      </c>
      <c r="G15" s="114">
        <v>114</v>
      </c>
      <c r="H15" s="114">
        <v>179</v>
      </c>
      <c r="I15" s="140">
        <v>158</v>
      </c>
      <c r="J15" s="115">
        <v>49</v>
      </c>
      <c r="K15" s="116">
        <v>31.0126582278481</v>
      </c>
    </row>
    <row r="16" spans="1:15" ht="15.95" customHeight="1" x14ac:dyDescent="0.2">
      <c r="A16" s="306" t="s">
        <v>232</v>
      </c>
      <c r="B16" s="307"/>
      <c r="C16" s="308"/>
      <c r="D16" s="113">
        <v>10.68334937439846</v>
      </c>
      <c r="E16" s="115">
        <v>222</v>
      </c>
      <c r="F16" s="114">
        <v>160</v>
      </c>
      <c r="G16" s="114">
        <v>191</v>
      </c>
      <c r="H16" s="114">
        <v>172</v>
      </c>
      <c r="I16" s="140">
        <v>193</v>
      </c>
      <c r="J16" s="115">
        <v>29</v>
      </c>
      <c r="K16" s="116">
        <v>15.025906735751295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0.9624639076034649</v>
      </c>
      <c r="E18" s="115">
        <v>20</v>
      </c>
      <c r="F18" s="114">
        <v>12</v>
      </c>
      <c r="G18" s="114">
        <v>13</v>
      </c>
      <c r="H18" s="114">
        <v>8</v>
      </c>
      <c r="I18" s="140">
        <v>22</v>
      </c>
      <c r="J18" s="115">
        <v>-2</v>
      </c>
      <c r="K18" s="116">
        <v>-9.0909090909090917</v>
      </c>
    </row>
    <row r="19" spans="1:11" ht="14.1" customHeight="1" x14ac:dyDescent="0.2">
      <c r="A19" s="306" t="s">
        <v>235</v>
      </c>
      <c r="B19" s="307" t="s">
        <v>236</v>
      </c>
      <c r="C19" s="308"/>
      <c r="D19" s="113">
        <v>0.86621751684311843</v>
      </c>
      <c r="E19" s="115">
        <v>18</v>
      </c>
      <c r="F19" s="114">
        <v>9</v>
      </c>
      <c r="G19" s="114">
        <v>9</v>
      </c>
      <c r="H19" s="114">
        <v>5</v>
      </c>
      <c r="I19" s="140">
        <v>20</v>
      </c>
      <c r="J19" s="115">
        <v>-2</v>
      </c>
      <c r="K19" s="116">
        <v>-10</v>
      </c>
    </row>
    <row r="20" spans="1:11" ht="14.1" customHeight="1" x14ac:dyDescent="0.2">
      <c r="A20" s="306">
        <v>12</v>
      </c>
      <c r="B20" s="307" t="s">
        <v>237</v>
      </c>
      <c r="C20" s="308"/>
      <c r="D20" s="113">
        <v>0.9624639076034649</v>
      </c>
      <c r="E20" s="115">
        <v>20</v>
      </c>
      <c r="F20" s="114">
        <v>11</v>
      </c>
      <c r="G20" s="114">
        <v>25</v>
      </c>
      <c r="H20" s="114">
        <v>32</v>
      </c>
      <c r="I20" s="140">
        <v>7</v>
      </c>
      <c r="J20" s="115">
        <v>13</v>
      </c>
      <c r="K20" s="116">
        <v>185.71428571428572</v>
      </c>
    </row>
    <row r="21" spans="1:11" ht="14.1" customHeight="1" x14ac:dyDescent="0.2">
      <c r="A21" s="306">
        <v>21</v>
      </c>
      <c r="B21" s="307" t="s">
        <v>238</v>
      </c>
      <c r="C21" s="308"/>
      <c r="D21" s="113">
        <v>1.0105871029836382</v>
      </c>
      <c r="E21" s="115">
        <v>21</v>
      </c>
      <c r="F21" s="114">
        <v>14</v>
      </c>
      <c r="G21" s="114">
        <v>19</v>
      </c>
      <c r="H21" s="114">
        <v>42</v>
      </c>
      <c r="I21" s="140">
        <v>36</v>
      </c>
      <c r="J21" s="115">
        <v>-15</v>
      </c>
      <c r="K21" s="116">
        <v>-41.666666666666664</v>
      </c>
    </row>
    <row r="22" spans="1:11" ht="14.1" customHeight="1" x14ac:dyDescent="0.2">
      <c r="A22" s="306">
        <v>22</v>
      </c>
      <c r="B22" s="307" t="s">
        <v>239</v>
      </c>
      <c r="C22" s="308"/>
      <c r="D22" s="113">
        <v>0.52935514918190563</v>
      </c>
      <c r="E22" s="115">
        <v>11</v>
      </c>
      <c r="F22" s="114">
        <v>15</v>
      </c>
      <c r="G22" s="114">
        <v>24</v>
      </c>
      <c r="H22" s="114">
        <v>13</v>
      </c>
      <c r="I22" s="140">
        <v>15</v>
      </c>
      <c r="J22" s="115">
        <v>-4</v>
      </c>
      <c r="K22" s="116">
        <v>-26.666666666666668</v>
      </c>
    </row>
    <row r="23" spans="1:11" ht="14.1" customHeight="1" x14ac:dyDescent="0.2">
      <c r="A23" s="306">
        <v>23</v>
      </c>
      <c r="B23" s="307" t="s">
        <v>240</v>
      </c>
      <c r="C23" s="308"/>
      <c r="D23" s="113">
        <v>0.76997112608277185</v>
      </c>
      <c r="E23" s="115">
        <v>16</v>
      </c>
      <c r="F23" s="114">
        <v>5</v>
      </c>
      <c r="G23" s="114">
        <v>5</v>
      </c>
      <c r="H23" s="114">
        <v>6</v>
      </c>
      <c r="I23" s="140">
        <v>5</v>
      </c>
      <c r="J23" s="115">
        <v>11</v>
      </c>
      <c r="K23" s="116">
        <v>220</v>
      </c>
    </row>
    <row r="24" spans="1:11" ht="14.1" customHeight="1" x14ac:dyDescent="0.2">
      <c r="A24" s="306">
        <v>24</v>
      </c>
      <c r="B24" s="307" t="s">
        <v>241</v>
      </c>
      <c r="C24" s="308"/>
      <c r="D24" s="113">
        <v>3.6573628488931664</v>
      </c>
      <c r="E24" s="115">
        <v>76</v>
      </c>
      <c r="F24" s="114">
        <v>48</v>
      </c>
      <c r="G24" s="114">
        <v>115</v>
      </c>
      <c r="H24" s="114">
        <v>98</v>
      </c>
      <c r="I24" s="140">
        <v>103</v>
      </c>
      <c r="J24" s="115">
        <v>-27</v>
      </c>
      <c r="K24" s="116">
        <v>-26.21359223300971</v>
      </c>
    </row>
    <row r="25" spans="1:11" ht="14.1" customHeight="1" x14ac:dyDescent="0.2">
      <c r="A25" s="306">
        <v>25</v>
      </c>
      <c r="B25" s="307" t="s">
        <v>242</v>
      </c>
      <c r="C25" s="308"/>
      <c r="D25" s="113">
        <v>6.1597690086621748</v>
      </c>
      <c r="E25" s="115">
        <v>128</v>
      </c>
      <c r="F25" s="114">
        <v>87</v>
      </c>
      <c r="G25" s="114">
        <v>203</v>
      </c>
      <c r="H25" s="114">
        <v>118</v>
      </c>
      <c r="I25" s="140">
        <v>113</v>
      </c>
      <c r="J25" s="115">
        <v>15</v>
      </c>
      <c r="K25" s="116">
        <v>13.274336283185841</v>
      </c>
    </row>
    <row r="26" spans="1:11" ht="14.1" customHeight="1" x14ac:dyDescent="0.2">
      <c r="A26" s="306">
        <v>26</v>
      </c>
      <c r="B26" s="307" t="s">
        <v>243</v>
      </c>
      <c r="C26" s="308"/>
      <c r="D26" s="113">
        <v>2.6467757459095282</v>
      </c>
      <c r="E26" s="115">
        <v>55</v>
      </c>
      <c r="F26" s="114">
        <v>27</v>
      </c>
      <c r="G26" s="114">
        <v>70</v>
      </c>
      <c r="H26" s="114">
        <v>48</v>
      </c>
      <c r="I26" s="140">
        <v>31</v>
      </c>
      <c r="J26" s="115">
        <v>24</v>
      </c>
      <c r="K26" s="116">
        <v>77.41935483870968</v>
      </c>
    </row>
    <row r="27" spans="1:11" ht="14.1" customHeight="1" x14ac:dyDescent="0.2">
      <c r="A27" s="306">
        <v>27</v>
      </c>
      <c r="B27" s="307" t="s">
        <v>244</v>
      </c>
      <c r="C27" s="308"/>
      <c r="D27" s="113">
        <v>1.7805582290664099</v>
      </c>
      <c r="E27" s="115">
        <v>37</v>
      </c>
      <c r="F27" s="114">
        <v>12</v>
      </c>
      <c r="G27" s="114">
        <v>16</v>
      </c>
      <c r="H27" s="114">
        <v>47</v>
      </c>
      <c r="I27" s="140">
        <v>14</v>
      </c>
      <c r="J27" s="115">
        <v>23</v>
      </c>
      <c r="K27" s="116">
        <v>164.28571428571428</v>
      </c>
    </row>
    <row r="28" spans="1:11" ht="14.1" customHeight="1" x14ac:dyDescent="0.2">
      <c r="A28" s="306">
        <v>28</v>
      </c>
      <c r="B28" s="307" t="s">
        <v>245</v>
      </c>
      <c r="C28" s="308"/>
      <c r="D28" s="113">
        <v>0.24061597690086622</v>
      </c>
      <c r="E28" s="115">
        <v>5</v>
      </c>
      <c r="F28" s="114">
        <v>4</v>
      </c>
      <c r="G28" s="114">
        <v>6</v>
      </c>
      <c r="H28" s="114" t="s">
        <v>513</v>
      </c>
      <c r="I28" s="140" t="s">
        <v>513</v>
      </c>
      <c r="J28" s="115" t="s">
        <v>513</v>
      </c>
      <c r="K28" s="116" t="s">
        <v>513</v>
      </c>
    </row>
    <row r="29" spans="1:11" ht="14.1" customHeight="1" x14ac:dyDescent="0.2">
      <c r="A29" s="306">
        <v>29</v>
      </c>
      <c r="B29" s="307" t="s">
        <v>246</v>
      </c>
      <c r="C29" s="308"/>
      <c r="D29" s="113">
        <v>1.8768046198267565</v>
      </c>
      <c r="E29" s="115">
        <v>39</v>
      </c>
      <c r="F29" s="114">
        <v>38</v>
      </c>
      <c r="G29" s="114">
        <v>61</v>
      </c>
      <c r="H29" s="114">
        <v>62</v>
      </c>
      <c r="I29" s="140">
        <v>47</v>
      </c>
      <c r="J29" s="115">
        <v>-8</v>
      </c>
      <c r="K29" s="116">
        <v>-17.021276595744681</v>
      </c>
    </row>
    <row r="30" spans="1:11" ht="14.1" customHeight="1" x14ac:dyDescent="0.2">
      <c r="A30" s="306" t="s">
        <v>247</v>
      </c>
      <c r="B30" s="307" t="s">
        <v>248</v>
      </c>
      <c r="C30" s="308"/>
      <c r="D30" s="113">
        <v>0.38498556304138593</v>
      </c>
      <c r="E30" s="115">
        <v>8</v>
      </c>
      <c r="F30" s="114" t="s">
        <v>513</v>
      </c>
      <c r="G30" s="114">
        <v>3</v>
      </c>
      <c r="H30" s="114">
        <v>8</v>
      </c>
      <c r="I30" s="140">
        <v>6</v>
      </c>
      <c r="J30" s="115">
        <v>2</v>
      </c>
      <c r="K30" s="116">
        <v>33.333333333333336</v>
      </c>
    </row>
    <row r="31" spans="1:11" ht="14.1" customHeight="1" x14ac:dyDescent="0.2">
      <c r="A31" s="306" t="s">
        <v>249</v>
      </c>
      <c r="B31" s="307" t="s">
        <v>250</v>
      </c>
      <c r="C31" s="308"/>
      <c r="D31" s="113">
        <v>1.4918190567853706</v>
      </c>
      <c r="E31" s="115">
        <v>31</v>
      </c>
      <c r="F31" s="114" t="s">
        <v>513</v>
      </c>
      <c r="G31" s="114">
        <v>58</v>
      </c>
      <c r="H31" s="114">
        <v>54</v>
      </c>
      <c r="I31" s="140">
        <v>41</v>
      </c>
      <c r="J31" s="115">
        <v>-10</v>
      </c>
      <c r="K31" s="116">
        <v>-24.390243902439025</v>
      </c>
    </row>
    <row r="32" spans="1:11" ht="14.1" customHeight="1" x14ac:dyDescent="0.2">
      <c r="A32" s="306">
        <v>31</v>
      </c>
      <c r="B32" s="307" t="s">
        <v>251</v>
      </c>
      <c r="C32" s="308"/>
      <c r="D32" s="113">
        <v>0.81809432146294514</v>
      </c>
      <c r="E32" s="115">
        <v>17</v>
      </c>
      <c r="F32" s="114">
        <v>3</v>
      </c>
      <c r="G32" s="114">
        <v>7</v>
      </c>
      <c r="H32" s="114">
        <v>4</v>
      </c>
      <c r="I32" s="140">
        <v>6</v>
      </c>
      <c r="J32" s="115">
        <v>11</v>
      </c>
      <c r="K32" s="116">
        <v>183.33333333333334</v>
      </c>
    </row>
    <row r="33" spans="1:11" ht="14.1" customHeight="1" x14ac:dyDescent="0.2">
      <c r="A33" s="306">
        <v>32</v>
      </c>
      <c r="B33" s="307" t="s">
        <v>252</v>
      </c>
      <c r="C33" s="308"/>
      <c r="D33" s="113">
        <v>2.3099133782483157</v>
      </c>
      <c r="E33" s="115">
        <v>48</v>
      </c>
      <c r="F33" s="114">
        <v>24</v>
      </c>
      <c r="G33" s="114">
        <v>40</v>
      </c>
      <c r="H33" s="114">
        <v>38</v>
      </c>
      <c r="I33" s="140">
        <v>49</v>
      </c>
      <c r="J33" s="115">
        <v>-1</v>
      </c>
      <c r="K33" s="116">
        <v>-2.0408163265306123</v>
      </c>
    </row>
    <row r="34" spans="1:11" ht="14.1" customHeight="1" x14ac:dyDescent="0.2">
      <c r="A34" s="306">
        <v>33</v>
      </c>
      <c r="B34" s="307" t="s">
        <v>253</v>
      </c>
      <c r="C34" s="308"/>
      <c r="D34" s="113">
        <v>1.3474494706448508</v>
      </c>
      <c r="E34" s="115">
        <v>28</v>
      </c>
      <c r="F34" s="114">
        <v>14</v>
      </c>
      <c r="G34" s="114">
        <v>23</v>
      </c>
      <c r="H34" s="114">
        <v>31</v>
      </c>
      <c r="I34" s="140">
        <v>18</v>
      </c>
      <c r="J34" s="115">
        <v>10</v>
      </c>
      <c r="K34" s="116">
        <v>55.555555555555557</v>
      </c>
    </row>
    <row r="35" spans="1:11" ht="14.1" customHeight="1" x14ac:dyDescent="0.2">
      <c r="A35" s="306">
        <v>34</v>
      </c>
      <c r="B35" s="307" t="s">
        <v>254</v>
      </c>
      <c r="C35" s="308"/>
      <c r="D35" s="113">
        <v>2.6467757459095282</v>
      </c>
      <c r="E35" s="115">
        <v>55</v>
      </c>
      <c r="F35" s="114">
        <v>26</v>
      </c>
      <c r="G35" s="114">
        <v>47</v>
      </c>
      <c r="H35" s="114">
        <v>48</v>
      </c>
      <c r="I35" s="140">
        <v>54</v>
      </c>
      <c r="J35" s="115">
        <v>1</v>
      </c>
      <c r="K35" s="116">
        <v>1.8518518518518519</v>
      </c>
    </row>
    <row r="36" spans="1:11" ht="14.1" customHeight="1" x14ac:dyDescent="0.2">
      <c r="A36" s="306">
        <v>41</v>
      </c>
      <c r="B36" s="307" t="s">
        <v>255</v>
      </c>
      <c r="C36" s="308"/>
      <c r="D36" s="113">
        <v>0.38498556304138593</v>
      </c>
      <c r="E36" s="115">
        <v>8</v>
      </c>
      <c r="F36" s="114" t="s">
        <v>513</v>
      </c>
      <c r="G36" s="114">
        <v>7</v>
      </c>
      <c r="H36" s="114">
        <v>3</v>
      </c>
      <c r="I36" s="140">
        <v>6</v>
      </c>
      <c r="J36" s="115">
        <v>2</v>
      </c>
      <c r="K36" s="116">
        <v>33.333333333333336</v>
      </c>
    </row>
    <row r="37" spans="1:11" ht="14.1" customHeight="1" x14ac:dyDescent="0.2">
      <c r="A37" s="306">
        <v>42</v>
      </c>
      <c r="B37" s="307" t="s">
        <v>256</v>
      </c>
      <c r="C37" s="308"/>
      <c r="D37" s="113" t="s">
        <v>513</v>
      </c>
      <c r="E37" s="115" t="s">
        <v>513</v>
      </c>
      <c r="F37" s="114">
        <v>3</v>
      </c>
      <c r="G37" s="114">
        <v>3</v>
      </c>
      <c r="H37" s="114">
        <v>5</v>
      </c>
      <c r="I37" s="140" t="s">
        <v>513</v>
      </c>
      <c r="J37" s="115" t="s">
        <v>513</v>
      </c>
      <c r="K37" s="116" t="s">
        <v>513</v>
      </c>
    </row>
    <row r="38" spans="1:11" ht="14.1" customHeight="1" x14ac:dyDescent="0.2">
      <c r="A38" s="306">
        <v>43</v>
      </c>
      <c r="B38" s="307" t="s">
        <v>257</v>
      </c>
      <c r="C38" s="308"/>
      <c r="D38" s="113">
        <v>0.48123195380173245</v>
      </c>
      <c r="E38" s="115">
        <v>10</v>
      </c>
      <c r="F38" s="114">
        <v>11</v>
      </c>
      <c r="G38" s="114">
        <v>24</v>
      </c>
      <c r="H38" s="114">
        <v>14</v>
      </c>
      <c r="I38" s="140">
        <v>24</v>
      </c>
      <c r="J38" s="115">
        <v>-14</v>
      </c>
      <c r="K38" s="116">
        <v>-58.333333333333336</v>
      </c>
    </row>
    <row r="39" spans="1:11" ht="14.1" customHeight="1" x14ac:dyDescent="0.2">
      <c r="A39" s="306">
        <v>51</v>
      </c>
      <c r="B39" s="307" t="s">
        <v>258</v>
      </c>
      <c r="C39" s="308"/>
      <c r="D39" s="113">
        <v>6.4003849855630417</v>
      </c>
      <c r="E39" s="115">
        <v>133</v>
      </c>
      <c r="F39" s="114">
        <v>69</v>
      </c>
      <c r="G39" s="114">
        <v>107</v>
      </c>
      <c r="H39" s="114">
        <v>150</v>
      </c>
      <c r="I39" s="140">
        <v>148</v>
      </c>
      <c r="J39" s="115">
        <v>-15</v>
      </c>
      <c r="K39" s="116">
        <v>-10.135135135135135</v>
      </c>
    </row>
    <row r="40" spans="1:11" ht="14.1" customHeight="1" x14ac:dyDescent="0.2">
      <c r="A40" s="306" t="s">
        <v>259</v>
      </c>
      <c r="B40" s="307" t="s">
        <v>260</v>
      </c>
      <c r="C40" s="308"/>
      <c r="D40" s="113">
        <v>5.871029836381136</v>
      </c>
      <c r="E40" s="115">
        <v>122</v>
      </c>
      <c r="F40" s="114">
        <v>65</v>
      </c>
      <c r="G40" s="114">
        <v>99</v>
      </c>
      <c r="H40" s="114">
        <v>142</v>
      </c>
      <c r="I40" s="140">
        <v>140</v>
      </c>
      <c r="J40" s="115">
        <v>-18</v>
      </c>
      <c r="K40" s="116">
        <v>-12.857142857142858</v>
      </c>
    </row>
    <row r="41" spans="1:11" ht="14.1" customHeight="1" x14ac:dyDescent="0.2">
      <c r="A41" s="306"/>
      <c r="B41" s="307" t="s">
        <v>261</v>
      </c>
      <c r="C41" s="308"/>
      <c r="D41" s="113">
        <v>5.0529355149181905</v>
      </c>
      <c r="E41" s="115">
        <v>105</v>
      </c>
      <c r="F41" s="114">
        <v>60</v>
      </c>
      <c r="G41" s="114">
        <v>83</v>
      </c>
      <c r="H41" s="114">
        <v>121</v>
      </c>
      <c r="I41" s="140">
        <v>112</v>
      </c>
      <c r="J41" s="115">
        <v>-7</v>
      </c>
      <c r="K41" s="116">
        <v>-6.25</v>
      </c>
    </row>
    <row r="42" spans="1:11" ht="14.1" customHeight="1" x14ac:dyDescent="0.2">
      <c r="A42" s="306">
        <v>52</v>
      </c>
      <c r="B42" s="307" t="s">
        <v>262</v>
      </c>
      <c r="C42" s="308"/>
      <c r="D42" s="113">
        <v>6.111645813282002</v>
      </c>
      <c r="E42" s="115">
        <v>127</v>
      </c>
      <c r="F42" s="114">
        <v>77</v>
      </c>
      <c r="G42" s="114">
        <v>86</v>
      </c>
      <c r="H42" s="114">
        <v>58</v>
      </c>
      <c r="I42" s="140">
        <v>75</v>
      </c>
      <c r="J42" s="115">
        <v>52</v>
      </c>
      <c r="K42" s="116">
        <v>69.333333333333329</v>
      </c>
    </row>
    <row r="43" spans="1:11" ht="14.1" customHeight="1" x14ac:dyDescent="0.2">
      <c r="A43" s="306" t="s">
        <v>263</v>
      </c>
      <c r="B43" s="307" t="s">
        <v>264</v>
      </c>
      <c r="C43" s="308"/>
      <c r="D43" s="113">
        <v>4.2829643888354187</v>
      </c>
      <c r="E43" s="115">
        <v>89</v>
      </c>
      <c r="F43" s="114">
        <v>62</v>
      </c>
      <c r="G43" s="114">
        <v>78</v>
      </c>
      <c r="H43" s="114">
        <v>45</v>
      </c>
      <c r="I43" s="140">
        <v>66</v>
      </c>
      <c r="J43" s="115">
        <v>23</v>
      </c>
      <c r="K43" s="116">
        <v>34.848484848484851</v>
      </c>
    </row>
    <row r="44" spans="1:11" ht="14.1" customHeight="1" x14ac:dyDescent="0.2">
      <c r="A44" s="306">
        <v>53</v>
      </c>
      <c r="B44" s="307" t="s">
        <v>265</v>
      </c>
      <c r="C44" s="308"/>
      <c r="D44" s="113">
        <v>0.86621751684311843</v>
      </c>
      <c r="E44" s="115">
        <v>18</v>
      </c>
      <c r="F44" s="114">
        <v>18</v>
      </c>
      <c r="G44" s="114">
        <v>45</v>
      </c>
      <c r="H44" s="114">
        <v>26</v>
      </c>
      <c r="I44" s="140">
        <v>24</v>
      </c>
      <c r="J44" s="115">
        <v>-6</v>
      </c>
      <c r="K44" s="116">
        <v>-25</v>
      </c>
    </row>
    <row r="45" spans="1:11" ht="14.1" customHeight="1" x14ac:dyDescent="0.2">
      <c r="A45" s="306" t="s">
        <v>266</v>
      </c>
      <c r="B45" s="307" t="s">
        <v>267</v>
      </c>
      <c r="C45" s="308"/>
      <c r="D45" s="113">
        <v>0.67372473532242538</v>
      </c>
      <c r="E45" s="115">
        <v>14</v>
      </c>
      <c r="F45" s="114">
        <v>13</v>
      </c>
      <c r="G45" s="114">
        <v>35</v>
      </c>
      <c r="H45" s="114">
        <v>21</v>
      </c>
      <c r="I45" s="140">
        <v>13</v>
      </c>
      <c r="J45" s="115">
        <v>1</v>
      </c>
      <c r="K45" s="116">
        <v>7.6923076923076925</v>
      </c>
    </row>
    <row r="46" spans="1:11" ht="14.1" customHeight="1" x14ac:dyDescent="0.2">
      <c r="A46" s="306">
        <v>54</v>
      </c>
      <c r="B46" s="307" t="s">
        <v>268</v>
      </c>
      <c r="C46" s="308"/>
      <c r="D46" s="113">
        <v>4.9566891241578439</v>
      </c>
      <c r="E46" s="115">
        <v>103</v>
      </c>
      <c r="F46" s="114">
        <v>66</v>
      </c>
      <c r="G46" s="114">
        <v>69</v>
      </c>
      <c r="H46" s="114">
        <v>76</v>
      </c>
      <c r="I46" s="140">
        <v>89</v>
      </c>
      <c r="J46" s="115">
        <v>14</v>
      </c>
      <c r="K46" s="116">
        <v>15.730337078651685</v>
      </c>
    </row>
    <row r="47" spans="1:11" ht="14.1" customHeight="1" x14ac:dyDescent="0.2">
      <c r="A47" s="306">
        <v>61</v>
      </c>
      <c r="B47" s="307" t="s">
        <v>269</v>
      </c>
      <c r="C47" s="308"/>
      <c r="D47" s="113">
        <v>0.91434071222329161</v>
      </c>
      <c r="E47" s="115">
        <v>19</v>
      </c>
      <c r="F47" s="114">
        <v>17</v>
      </c>
      <c r="G47" s="114">
        <v>27</v>
      </c>
      <c r="H47" s="114">
        <v>33</v>
      </c>
      <c r="I47" s="140">
        <v>23</v>
      </c>
      <c r="J47" s="115">
        <v>-4</v>
      </c>
      <c r="K47" s="116">
        <v>-17.391304347826086</v>
      </c>
    </row>
    <row r="48" spans="1:11" ht="14.1" customHeight="1" x14ac:dyDescent="0.2">
      <c r="A48" s="306">
        <v>62</v>
      </c>
      <c r="B48" s="307" t="s">
        <v>270</v>
      </c>
      <c r="C48" s="308"/>
      <c r="D48" s="113">
        <v>6.6410009624639077</v>
      </c>
      <c r="E48" s="115">
        <v>138</v>
      </c>
      <c r="F48" s="114">
        <v>180</v>
      </c>
      <c r="G48" s="114">
        <v>197</v>
      </c>
      <c r="H48" s="114">
        <v>181</v>
      </c>
      <c r="I48" s="140">
        <v>111</v>
      </c>
      <c r="J48" s="115">
        <v>27</v>
      </c>
      <c r="K48" s="116">
        <v>24.324324324324323</v>
      </c>
    </row>
    <row r="49" spans="1:11" ht="14.1" customHeight="1" x14ac:dyDescent="0.2">
      <c r="A49" s="306">
        <v>63</v>
      </c>
      <c r="B49" s="307" t="s">
        <v>271</v>
      </c>
      <c r="C49" s="308"/>
      <c r="D49" s="113">
        <v>3.1280076997112607</v>
      </c>
      <c r="E49" s="115">
        <v>65</v>
      </c>
      <c r="F49" s="114">
        <v>49</v>
      </c>
      <c r="G49" s="114">
        <v>93</v>
      </c>
      <c r="H49" s="114">
        <v>123</v>
      </c>
      <c r="I49" s="140">
        <v>57</v>
      </c>
      <c r="J49" s="115">
        <v>8</v>
      </c>
      <c r="K49" s="116">
        <v>14.035087719298245</v>
      </c>
    </row>
    <row r="50" spans="1:11" ht="14.1" customHeight="1" x14ac:dyDescent="0.2">
      <c r="A50" s="306" t="s">
        <v>272</v>
      </c>
      <c r="B50" s="307" t="s">
        <v>273</v>
      </c>
      <c r="C50" s="308"/>
      <c r="D50" s="113">
        <v>0.67372473532242538</v>
      </c>
      <c r="E50" s="115">
        <v>14</v>
      </c>
      <c r="F50" s="114" t="s">
        <v>513</v>
      </c>
      <c r="G50" s="114">
        <v>8</v>
      </c>
      <c r="H50" s="114">
        <v>9</v>
      </c>
      <c r="I50" s="140">
        <v>6</v>
      </c>
      <c r="J50" s="115">
        <v>8</v>
      </c>
      <c r="K50" s="116">
        <v>133.33333333333334</v>
      </c>
    </row>
    <row r="51" spans="1:11" ht="14.1" customHeight="1" x14ac:dyDescent="0.2">
      <c r="A51" s="306" t="s">
        <v>274</v>
      </c>
      <c r="B51" s="307" t="s">
        <v>275</v>
      </c>
      <c r="C51" s="308"/>
      <c r="D51" s="113">
        <v>2.2617901828681424</v>
      </c>
      <c r="E51" s="115">
        <v>47</v>
      </c>
      <c r="F51" s="114">
        <v>46</v>
      </c>
      <c r="G51" s="114">
        <v>76</v>
      </c>
      <c r="H51" s="114">
        <v>108</v>
      </c>
      <c r="I51" s="140">
        <v>47</v>
      </c>
      <c r="J51" s="115">
        <v>0</v>
      </c>
      <c r="K51" s="116">
        <v>0</v>
      </c>
    </row>
    <row r="52" spans="1:11" ht="14.1" customHeight="1" x14ac:dyDescent="0.2">
      <c r="A52" s="306">
        <v>71</v>
      </c>
      <c r="B52" s="307" t="s">
        <v>276</v>
      </c>
      <c r="C52" s="308"/>
      <c r="D52" s="113">
        <v>7.7959576515880658</v>
      </c>
      <c r="E52" s="115">
        <v>162</v>
      </c>
      <c r="F52" s="114">
        <v>107</v>
      </c>
      <c r="G52" s="114">
        <v>131</v>
      </c>
      <c r="H52" s="114">
        <v>125</v>
      </c>
      <c r="I52" s="140">
        <v>121</v>
      </c>
      <c r="J52" s="115">
        <v>41</v>
      </c>
      <c r="K52" s="116">
        <v>33.884297520661157</v>
      </c>
    </row>
    <row r="53" spans="1:11" ht="14.1" customHeight="1" x14ac:dyDescent="0.2">
      <c r="A53" s="306" t="s">
        <v>277</v>
      </c>
      <c r="B53" s="307" t="s">
        <v>278</v>
      </c>
      <c r="C53" s="308"/>
      <c r="D53" s="113">
        <v>2.0211742059672764</v>
      </c>
      <c r="E53" s="115">
        <v>42</v>
      </c>
      <c r="F53" s="114">
        <v>42</v>
      </c>
      <c r="G53" s="114">
        <v>39</v>
      </c>
      <c r="H53" s="114">
        <v>31</v>
      </c>
      <c r="I53" s="140">
        <v>34</v>
      </c>
      <c r="J53" s="115">
        <v>8</v>
      </c>
      <c r="K53" s="116">
        <v>23.529411764705884</v>
      </c>
    </row>
    <row r="54" spans="1:11" ht="14.1" customHeight="1" x14ac:dyDescent="0.2">
      <c r="A54" s="306" t="s">
        <v>279</v>
      </c>
      <c r="B54" s="307" t="s">
        <v>280</v>
      </c>
      <c r="C54" s="308"/>
      <c r="D54" s="113">
        <v>4.9566891241578439</v>
      </c>
      <c r="E54" s="115">
        <v>103</v>
      </c>
      <c r="F54" s="114">
        <v>56</v>
      </c>
      <c r="G54" s="114">
        <v>80</v>
      </c>
      <c r="H54" s="114">
        <v>82</v>
      </c>
      <c r="I54" s="140">
        <v>75</v>
      </c>
      <c r="J54" s="115">
        <v>28</v>
      </c>
      <c r="K54" s="116">
        <v>37.333333333333336</v>
      </c>
    </row>
    <row r="55" spans="1:11" ht="14.1" customHeight="1" x14ac:dyDescent="0.2">
      <c r="A55" s="306">
        <v>72</v>
      </c>
      <c r="B55" s="307" t="s">
        <v>281</v>
      </c>
      <c r="C55" s="308"/>
      <c r="D55" s="113">
        <v>1.5399422521655437</v>
      </c>
      <c r="E55" s="115">
        <v>32</v>
      </c>
      <c r="F55" s="114">
        <v>15</v>
      </c>
      <c r="G55" s="114">
        <v>35</v>
      </c>
      <c r="H55" s="114">
        <v>22</v>
      </c>
      <c r="I55" s="140">
        <v>28</v>
      </c>
      <c r="J55" s="115">
        <v>4</v>
      </c>
      <c r="K55" s="116">
        <v>14.285714285714286</v>
      </c>
    </row>
    <row r="56" spans="1:11" ht="14.1" customHeight="1" x14ac:dyDescent="0.2">
      <c r="A56" s="306" t="s">
        <v>282</v>
      </c>
      <c r="B56" s="307" t="s">
        <v>283</v>
      </c>
      <c r="C56" s="308"/>
      <c r="D56" s="113">
        <v>0.52935514918190563</v>
      </c>
      <c r="E56" s="115">
        <v>11</v>
      </c>
      <c r="F56" s="114" t="s">
        <v>513</v>
      </c>
      <c r="G56" s="114">
        <v>14</v>
      </c>
      <c r="H56" s="114">
        <v>3</v>
      </c>
      <c r="I56" s="140">
        <v>8</v>
      </c>
      <c r="J56" s="115">
        <v>3</v>
      </c>
      <c r="K56" s="116">
        <v>37.5</v>
      </c>
    </row>
    <row r="57" spans="1:11" ht="14.1" customHeight="1" x14ac:dyDescent="0.2">
      <c r="A57" s="306" t="s">
        <v>284</v>
      </c>
      <c r="B57" s="307" t="s">
        <v>285</v>
      </c>
      <c r="C57" s="308"/>
      <c r="D57" s="113">
        <v>0.72184793070259867</v>
      </c>
      <c r="E57" s="115">
        <v>15</v>
      </c>
      <c r="F57" s="114">
        <v>9</v>
      </c>
      <c r="G57" s="114">
        <v>11</v>
      </c>
      <c r="H57" s="114">
        <v>14</v>
      </c>
      <c r="I57" s="140">
        <v>13</v>
      </c>
      <c r="J57" s="115">
        <v>2</v>
      </c>
      <c r="K57" s="116">
        <v>15.384615384615385</v>
      </c>
    </row>
    <row r="58" spans="1:11" ht="14.1" customHeight="1" x14ac:dyDescent="0.2">
      <c r="A58" s="306">
        <v>73</v>
      </c>
      <c r="B58" s="307" t="s">
        <v>286</v>
      </c>
      <c r="C58" s="308"/>
      <c r="D58" s="113">
        <v>1.6361886429258903</v>
      </c>
      <c r="E58" s="115">
        <v>34</v>
      </c>
      <c r="F58" s="114">
        <v>48</v>
      </c>
      <c r="G58" s="114">
        <v>79</v>
      </c>
      <c r="H58" s="114">
        <v>44</v>
      </c>
      <c r="I58" s="140">
        <v>39</v>
      </c>
      <c r="J58" s="115">
        <v>-5</v>
      </c>
      <c r="K58" s="116">
        <v>-12.820512820512821</v>
      </c>
    </row>
    <row r="59" spans="1:11" ht="14.1" customHeight="1" x14ac:dyDescent="0.2">
      <c r="A59" s="306" t="s">
        <v>287</v>
      </c>
      <c r="B59" s="307" t="s">
        <v>288</v>
      </c>
      <c r="C59" s="308"/>
      <c r="D59" s="113">
        <v>1.4436958614051973</v>
      </c>
      <c r="E59" s="115">
        <v>30</v>
      </c>
      <c r="F59" s="114">
        <v>43</v>
      </c>
      <c r="G59" s="114">
        <v>72</v>
      </c>
      <c r="H59" s="114">
        <v>36</v>
      </c>
      <c r="I59" s="140">
        <v>30</v>
      </c>
      <c r="J59" s="115">
        <v>0</v>
      </c>
      <c r="K59" s="116">
        <v>0</v>
      </c>
    </row>
    <row r="60" spans="1:11" ht="14.1" customHeight="1" x14ac:dyDescent="0.2">
      <c r="A60" s="306">
        <v>81</v>
      </c>
      <c r="B60" s="307" t="s">
        <v>289</v>
      </c>
      <c r="C60" s="308"/>
      <c r="D60" s="113">
        <v>14.244465832531279</v>
      </c>
      <c r="E60" s="115">
        <v>296</v>
      </c>
      <c r="F60" s="114">
        <v>281</v>
      </c>
      <c r="G60" s="114">
        <v>163</v>
      </c>
      <c r="H60" s="114">
        <v>152</v>
      </c>
      <c r="I60" s="140">
        <v>198</v>
      </c>
      <c r="J60" s="115">
        <v>98</v>
      </c>
      <c r="K60" s="116">
        <v>49.494949494949495</v>
      </c>
    </row>
    <row r="61" spans="1:11" ht="14.1" customHeight="1" x14ac:dyDescent="0.2">
      <c r="A61" s="306" t="s">
        <v>290</v>
      </c>
      <c r="B61" s="307" t="s">
        <v>291</v>
      </c>
      <c r="C61" s="308"/>
      <c r="D61" s="113">
        <v>2.358036573628489</v>
      </c>
      <c r="E61" s="115">
        <v>49</v>
      </c>
      <c r="F61" s="114">
        <v>20</v>
      </c>
      <c r="G61" s="114">
        <v>38</v>
      </c>
      <c r="H61" s="114">
        <v>27</v>
      </c>
      <c r="I61" s="140">
        <v>29</v>
      </c>
      <c r="J61" s="115">
        <v>20</v>
      </c>
      <c r="K61" s="116">
        <v>68.965517241379317</v>
      </c>
    </row>
    <row r="62" spans="1:11" ht="14.1" customHeight="1" x14ac:dyDescent="0.2">
      <c r="A62" s="306" t="s">
        <v>292</v>
      </c>
      <c r="B62" s="307" t="s">
        <v>293</v>
      </c>
      <c r="C62" s="308"/>
      <c r="D62" s="113">
        <v>5.1491819056785371</v>
      </c>
      <c r="E62" s="115">
        <v>107</v>
      </c>
      <c r="F62" s="114">
        <v>197</v>
      </c>
      <c r="G62" s="114">
        <v>73</v>
      </c>
      <c r="H62" s="114">
        <v>71</v>
      </c>
      <c r="I62" s="140">
        <v>103</v>
      </c>
      <c r="J62" s="115">
        <v>4</v>
      </c>
      <c r="K62" s="116">
        <v>3.883495145631068</v>
      </c>
    </row>
    <row r="63" spans="1:11" ht="14.1" customHeight="1" x14ac:dyDescent="0.2">
      <c r="A63" s="306"/>
      <c r="B63" s="307" t="s">
        <v>294</v>
      </c>
      <c r="C63" s="308"/>
      <c r="D63" s="113">
        <v>4.8604427333974973</v>
      </c>
      <c r="E63" s="115">
        <v>101</v>
      </c>
      <c r="F63" s="114">
        <v>183</v>
      </c>
      <c r="G63" s="114">
        <v>68</v>
      </c>
      <c r="H63" s="114">
        <v>69</v>
      </c>
      <c r="I63" s="140">
        <v>96</v>
      </c>
      <c r="J63" s="115">
        <v>5</v>
      </c>
      <c r="K63" s="116">
        <v>5.208333333333333</v>
      </c>
    </row>
    <row r="64" spans="1:11" ht="14.1" customHeight="1" x14ac:dyDescent="0.2">
      <c r="A64" s="306" t="s">
        <v>295</v>
      </c>
      <c r="B64" s="307" t="s">
        <v>296</v>
      </c>
      <c r="C64" s="308"/>
      <c r="D64" s="113">
        <v>1.3955726660250241</v>
      </c>
      <c r="E64" s="115">
        <v>29</v>
      </c>
      <c r="F64" s="114">
        <v>26</v>
      </c>
      <c r="G64" s="114">
        <v>24</v>
      </c>
      <c r="H64" s="114">
        <v>19</v>
      </c>
      <c r="I64" s="140">
        <v>40</v>
      </c>
      <c r="J64" s="115">
        <v>-11</v>
      </c>
      <c r="K64" s="116">
        <v>-27.5</v>
      </c>
    </row>
    <row r="65" spans="1:11" ht="14.1" customHeight="1" x14ac:dyDescent="0.2">
      <c r="A65" s="306" t="s">
        <v>297</v>
      </c>
      <c r="B65" s="307" t="s">
        <v>298</v>
      </c>
      <c r="C65" s="308"/>
      <c r="D65" s="113">
        <v>4.1867179980750722</v>
      </c>
      <c r="E65" s="115">
        <v>87</v>
      </c>
      <c r="F65" s="114">
        <v>17</v>
      </c>
      <c r="G65" s="114">
        <v>13</v>
      </c>
      <c r="H65" s="114">
        <v>17</v>
      </c>
      <c r="I65" s="140">
        <v>12</v>
      </c>
      <c r="J65" s="115">
        <v>75</v>
      </c>
      <c r="K65" s="116" t="s">
        <v>514</v>
      </c>
    </row>
    <row r="66" spans="1:11" ht="14.1" customHeight="1" x14ac:dyDescent="0.2">
      <c r="A66" s="306">
        <v>82</v>
      </c>
      <c r="B66" s="307" t="s">
        <v>299</v>
      </c>
      <c r="C66" s="308"/>
      <c r="D66" s="113">
        <v>5.2935514918190565</v>
      </c>
      <c r="E66" s="115">
        <v>110</v>
      </c>
      <c r="F66" s="114">
        <v>110</v>
      </c>
      <c r="G66" s="114">
        <v>117</v>
      </c>
      <c r="H66" s="114">
        <v>96</v>
      </c>
      <c r="I66" s="140">
        <v>82</v>
      </c>
      <c r="J66" s="115">
        <v>28</v>
      </c>
      <c r="K66" s="116">
        <v>34.146341463414636</v>
      </c>
    </row>
    <row r="67" spans="1:11" ht="14.1" customHeight="1" x14ac:dyDescent="0.2">
      <c r="A67" s="306" t="s">
        <v>300</v>
      </c>
      <c r="B67" s="307" t="s">
        <v>301</v>
      </c>
      <c r="C67" s="308"/>
      <c r="D67" s="113">
        <v>4.234841193455245</v>
      </c>
      <c r="E67" s="115">
        <v>88</v>
      </c>
      <c r="F67" s="114">
        <v>97</v>
      </c>
      <c r="G67" s="114">
        <v>86</v>
      </c>
      <c r="H67" s="114">
        <v>78</v>
      </c>
      <c r="I67" s="140">
        <v>68</v>
      </c>
      <c r="J67" s="115">
        <v>20</v>
      </c>
      <c r="K67" s="116">
        <v>29.411764705882351</v>
      </c>
    </row>
    <row r="68" spans="1:11" ht="14.1" customHeight="1" x14ac:dyDescent="0.2">
      <c r="A68" s="306" t="s">
        <v>302</v>
      </c>
      <c r="B68" s="307" t="s">
        <v>303</v>
      </c>
      <c r="C68" s="308"/>
      <c r="D68" s="113">
        <v>0.76997112608277185</v>
      </c>
      <c r="E68" s="115">
        <v>16</v>
      </c>
      <c r="F68" s="114">
        <v>9</v>
      </c>
      <c r="G68" s="114">
        <v>20</v>
      </c>
      <c r="H68" s="114">
        <v>14</v>
      </c>
      <c r="I68" s="140">
        <v>7</v>
      </c>
      <c r="J68" s="115">
        <v>9</v>
      </c>
      <c r="K68" s="116">
        <v>128.57142857142858</v>
      </c>
    </row>
    <row r="69" spans="1:11" ht="14.1" customHeight="1" x14ac:dyDescent="0.2">
      <c r="A69" s="306">
        <v>83</v>
      </c>
      <c r="B69" s="307" t="s">
        <v>304</v>
      </c>
      <c r="C69" s="308"/>
      <c r="D69" s="113">
        <v>7.1222329162656397</v>
      </c>
      <c r="E69" s="115">
        <v>148</v>
      </c>
      <c r="F69" s="114">
        <v>107</v>
      </c>
      <c r="G69" s="114">
        <v>284</v>
      </c>
      <c r="H69" s="114">
        <v>128</v>
      </c>
      <c r="I69" s="140">
        <v>198</v>
      </c>
      <c r="J69" s="115">
        <v>-50</v>
      </c>
      <c r="K69" s="116">
        <v>-25.252525252525253</v>
      </c>
    </row>
    <row r="70" spans="1:11" ht="14.1" customHeight="1" x14ac:dyDescent="0.2">
      <c r="A70" s="306" t="s">
        <v>305</v>
      </c>
      <c r="B70" s="307" t="s">
        <v>306</v>
      </c>
      <c r="C70" s="308"/>
      <c r="D70" s="113">
        <v>6.4485081809432145</v>
      </c>
      <c r="E70" s="115">
        <v>134</v>
      </c>
      <c r="F70" s="114">
        <v>97</v>
      </c>
      <c r="G70" s="114">
        <v>273</v>
      </c>
      <c r="H70" s="114">
        <v>112</v>
      </c>
      <c r="I70" s="140">
        <v>176</v>
      </c>
      <c r="J70" s="115">
        <v>-42</v>
      </c>
      <c r="K70" s="116">
        <v>-23.863636363636363</v>
      </c>
    </row>
    <row r="71" spans="1:11" ht="14.1" customHeight="1" x14ac:dyDescent="0.2">
      <c r="A71" s="306"/>
      <c r="B71" s="307" t="s">
        <v>307</v>
      </c>
      <c r="C71" s="308"/>
      <c r="D71" s="113">
        <v>2.5505293551491821</v>
      </c>
      <c r="E71" s="115">
        <v>53</v>
      </c>
      <c r="F71" s="114">
        <v>42</v>
      </c>
      <c r="G71" s="114">
        <v>190</v>
      </c>
      <c r="H71" s="114">
        <v>50</v>
      </c>
      <c r="I71" s="140">
        <v>102</v>
      </c>
      <c r="J71" s="115">
        <v>-49</v>
      </c>
      <c r="K71" s="116">
        <v>-48.03921568627451</v>
      </c>
    </row>
    <row r="72" spans="1:11" ht="14.1" customHeight="1" x14ac:dyDescent="0.2">
      <c r="A72" s="306">
        <v>84</v>
      </c>
      <c r="B72" s="307" t="s">
        <v>308</v>
      </c>
      <c r="C72" s="308"/>
      <c r="D72" s="113">
        <v>2.2617901828681424</v>
      </c>
      <c r="E72" s="115">
        <v>47</v>
      </c>
      <c r="F72" s="114">
        <v>37</v>
      </c>
      <c r="G72" s="114">
        <v>36</v>
      </c>
      <c r="H72" s="114">
        <v>32</v>
      </c>
      <c r="I72" s="140">
        <v>39</v>
      </c>
      <c r="J72" s="115">
        <v>8</v>
      </c>
      <c r="K72" s="116">
        <v>20.512820512820515</v>
      </c>
    </row>
    <row r="73" spans="1:11" ht="14.1" customHeight="1" x14ac:dyDescent="0.2">
      <c r="A73" s="306" t="s">
        <v>309</v>
      </c>
      <c r="B73" s="307" t="s">
        <v>310</v>
      </c>
      <c r="C73" s="308"/>
      <c r="D73" s="113">
        <v>1.0105871029836382</v>
      </c>
      <c r="E73" s="115">
        <v>21</v>
      </c>
      <c r="F73" s="114">
        <v>19</v>
      </c>
      <c r="G73" s="114">
        <v>13</v>
      </c>
      <c r="H73" s="114">
        <v>8</v>
      </c>
      <c r="I73" s="140">
        <v>19</v>
      </c>
      <c r="J73" s="115">
        <v>2</v>
      </c>
      <c r="K73" s="116">
        <v>10.526315789473685</v>
      </c>
    </row>
    <row r="74" spans="1:11" ht="14.1" customHeight="1" x14ac:dyDescent="0.2">
      <c r="A74" s="306" t="s">
        <v>311</v>
      </c>
      <c r="B74" s="307" t="s">
        <v>312</v>
      </c>
      <c r="C74" s="308"/>
      <c r="D74" s="113">
        <v>0.28873917228103946</v>
      </c>
      <c r="E74" s="115">
        <v>6</v>
      </c>
      <c r="F74" s="114">
        <v>4</v>
      </c>
      <c r="G74" s="114">
        <v>9</v>
      </c>
      <c r="H74" s="114">
        <v>4</v>
      </c>
      <c r="I74" s="140">
        <v>6</v>
      </c>
      <c r="J74" s="115">
        <v>0</v>
      </c>
      <c r="K74" s="116">
        <v>0</v>
      </c>
    </row>
    <row r="75" spans="1:11" ht="14.1" customHeight="1" x14ac:dyDescent="0.2">
      <c r="A75" s="306" t="s">
        <v>313</v>
      </c>
      <c r="B75" s="307" t="s">
        <v>314</v>
      </c>
      <c r="C75" s="308"/>
      <c r="D75" s="113">
        <v>0.38498556304138593</v>
      </c>
      <c r="E75" s="115">
        <v>8</v>
      </c>
      <c r="F75" s="114">
        <v>6</v>
      </c>
      <c r="G75" s="114">
        <v>4</v>
      </c>
      <c r="H75" s="114">
        <v>9</v>
      </c>
      <c r="I75" s="140">
        <v>4</v>
      </c>
      <c r="J75" s="115">
        <v>4</v>
      </c>
      <c r="K75" s="116">
        <v>100</v>
      </c>
    </row>
    <row r="76" spans="1:11" ht="14.1" customHeight="1" x14ac:dyDescent="0.2">
      <c r="A76" s="306">
        <v>91</v>
      </c>
      <c r="B76" s="307" t="s">
        <v>315</v>
      </c>
      <c r="C76" s="308"/>
      <c r="D76" s="113">
        <v>0.14436958614051973</v>
      </c>
      <c r="E76" s="115">
        <v>3</v>
      </c>
      <c r="F76" s="114" t="s">
        <v>513</v>
      </c>
      <c r="G76" s="114" t="s">
        <v>513</v>
      </c>
      <c r="H76" s="114" t="s">
        <v>513</v>
      </c>
      <c r="I76" s="140">
        <v>4</v>
      </c>
      <c r="J76" s="115">
        <v>-1</v>
      </c>
      <c r="K76" s="116">
        <v>-25</v>
      </c>
    </row>
    <row r="77" spans="1:11" ht="14.1" customHeight="1" x14ac:dyDescent="0.2">
      <c r="A77" s="306">
        <v>92</v>
      </c>
      <c r="B77" s="307" t="s">
        <v>316</v>
      </c>
      <c r="C77" s="308"/>
      <c r="D77" s="113">
        <v>1.3955726660250241</v>
      </c>
      <c r="E77" s="115">
        <v>29</v>
      </c>
      <c r="F77" s="114">
        <v>68</v>
      </c>
      <c r="G77" s="114">
        <v>38</v>
      </c>
      <c r="H77" s="114">
        <v>66</v>
      </c>
      <c r="I77" s="140">
        <v>34</v>
      </c>
      <c r="J77" s="115">
        <v>-5</v>
      </c>
      <c r="K77" s="116">
        <v>-14.705882352941176</v>
      </c>
    </row>
    <row r="78" spans="1:11" ht="14.1" customHeight="1" x14ac:dyDescent="0.2">
      <c r="A78" s="306">
        <v>93</v>
      </c>
      <c r="B78" s="307" t="s">
        <v>317</v>
      </c>
      <c r="C78" s="308"/>
      <c r="D78" s="113" t="s">
        <v>513</v>
      </c>
      <c r="E78" s="115" t="s">
        <v>513</v>
      </c>
      <c r="F78" s="114" t="s">
        <v>513</v>
      </c>
      <c r="G78" s="114" t="s">
        <v>513</v>
      </c>
      <c r="H78" s="114" t="s">
        <v>513</v>
      </c>
      <c r="I78" s="140">
        <v>4</v>
      </c>
      <c r="J78" s="115" t="s">
        <v>513</v>
      </c>
      <c r="K78" s="116" t="s">
        <v>513</v>
      </c>
    </row>
    <row r="79" spans="1:11" ht="14.1" customHeight="1" x14ac:dyDescent="0.2">
      <c r="A79" s="306">
        <v>94</v>
      </c>
      <c r="B79" s="307" t="s">
        <v>318</v>
      </c>
      <c r="C79" s="308"/>
      <c r="D79" s="113">
        <v>0.43310875842155921</v>
      </c>
      <c r="E79" s="115">
        <v>9</v>
      </c>
      <c r="F79" s="114">
        <v>8</v>
      </c>
      <c r="G79" s="114">
        <v>18</v>
      </c>
      <c r="H79" s="114">
        <v>15</v>
      </c>
      <c r="I79" s="140">
        <v>8</v>
      </c>
      <c r="J79" s="115">
        <v>1</v>
      </c>
      <c r="K79" s="116">
        <v>12.5</v>
      </c>
    </row>
    <row r="80" spans="1:11" ht="14.1" customHeight="1" x14ac:dyDescent="0.2">
      <c r="A80" s="306" t="s">
        <v>319</v>
      </c>
      <c r="B80" s="307" t="s">
        <v>320</v>
      </c>
      <c r="C80" s="308"/>
      <c r="D80" s="113">
        <v>0</v>
      </c>
      <c r="E80" s="115">
        <v>0</v>
      </c>
      <c r="F80" s="114">
        <v>0</v>
      </c>
      <c r="G80" s="114">
        <v>3</v>
      </c>
      <c r="H80" s="114">
        <v>0</v>
      </c>
      <c r="I80" s="140">
        <v>0</v>
      </c>
      <c r="J80" s="115">
        <v>0</v>
      </c>
      <c r="K80" s="116">
        <v>0</v>
      </c>
    </row>
    <row r="81" spans="1:11" ht="14.1" customHeight="1" x14ac:dyDescent="0.2">
      <c r="A81" s="310" t="s">
        <v>321</v>
      </c>
      <c r="B81" s="311" t="s">
        <v>333</v>
      </c>
      <c r="C81" s="312"/>
      <c r="D81" s="125">
        <v>0.28873917228103946</v>
      </c>
      <c r="E81" s="143">
        <v>6</v>
      </c>
      <c r="F81" s="144">
        <v>20</v>
      </c>
      <c r="G81" s="144">
        <v>58</v>
      </c>
      <c r="H81" s="144">
        <v>29</v>
      </c>
      <c r="I81" s="145">
        <v>22</v>
      </c>
      <c r="J81" s="143">
        <v>-16</v>
      </c>
      <c r="K81" s="146">
        <v>-72.727272727272734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2168</v>
      </c>
      <c r="E11" s="114">
        <v>1679</v>
      </c>
      <c r="F11" s="114">
        <v>2021</v>
      </c>
      <c r="G11" s="114">
        <v>1860</v>
      </c>
      <c r="H11" s="140">
        <v>2130</v>
      </c>
      <c r="I11" s="115">
        <v>38</v>
      </c>
      <c r="J11" s="116">
        <v>1.784037558685446</v>
      </c>
    </row>
    <row r="12" spans="1:15" s="110" customFormat="1" ht="24.95" customHeight="1" x14ac:dyDescent="0.2">
      <c r="A12" s="193" t="s">
        <v>132</v>
      </c>
      <c r="B12" s="194" t="s">
        <v>133</v>
      </c>
      <c r="C12" s="113">
        <v>0.13837638376383765</v>
      </c>
      <c r="D12" s="115">
        <v>3</v>
      </c>
      <c r="E12" s="114">
        <v>13</v>
      </c>
      <c r="F12" s="114">
        <v>11</v>
      </c>
      <c r="G12" s="114">
        <v>19</v>
      </c>
      <c r="H12" s="140" t="s">
        <v>513</v>
      </c>
      <c r="I12" s="115" t="s">
        <v>513</v>
      </c>
      <c r="J12" s="116" t="s">
        <v>513</v>
      </c>
    </row>
    <row r="13" spans="1:15" s="110" customFormat="1" ht="24.95" customHeight="1" x14ac:dyDescent="0.2">
      <c r="A13" s="193" t="s">
        <v>134</v>
      </c>
      <c r="B13" s="199" t="s">
        <v>214</v>
      </c>
      <c r="C13" s="113">
        <v>2.53690036900369</v>
      </c>
      <c r="D13" s="115">
        <v>55</v>
      </c>
      <c r="E13" s="114">
        <v>29</v>
      </c>
      <c r="F13" s="114">
        <v>30</v>
      </c>
      <c r="G13" s="114">
        <v>15</v>
      </c>
      <c r="H13" s="140" t="s">
        <v>513</v>
      </c>
      <c r="I13" s="115" t="s">
        <v>513</v>
      </c>
      <c r="J13" s="116" t="s">
        <v>513</v>
      </c>
    </row>
    <row r="14" spans="1:15" s="287" customFormat="1" ht="24.95" customHeight="1" x14ac:dyDescent="0.2">
      <c r="A14" s="193" t="s">
        <v>215</v>
      </c>
      <c r="B14" s="199" t="s">
        <v>137</v>
      </c>
      <c r="C14" s="113">
        <v>14.114391143911439</v>
      </c>
      <c r="D14" s="115">
        <v>306</v>
      </c>
      <c r="E14" s="114">
        <v>136</v>
      </c>
      <c r="F14" s="114">
        <v>218</v>
      </c>
      <c r="G14" s="114">
        <v>277</v>
      </c>
      <c r="H14" s="140">
        <v>190</v>
      </c>
      <c r="I14" s="115">
        <v>116</v>
      </c>
      <c r="J14" s="116">
        <v>61.05263157894737</v>
      </c>
      <c r="K14" s="110"/>
      <c r="L14" s="110"/>
      <c r="M14" s="110"/>
      <c r="N14" s="110"/>
      <c r="O14" s="110"/>
    </row>
    <row r="15" spans="1:15" s="110" customFormat="1" ht="24.95" customHeight="1" x14ac:dyDescent="0.2">
      <c r="A15" s="193" t="s">
        <v>216</v>
      </c>
      <c r="B15" s="199" t="s">
        <v>217</v>
      </c>
      <c r="C15" s="113">
        <v>0.96863468634686345</v>
      </c>
      <c r="D15" s="115">
        <v>21</v>
      </c>
      <c r="E15" s="114">
        <v>19</v>
      </c>
      <c r="F15" s="114">
        <v>25</v>
      </c>
      <c r="G15" s="114">
        <v>14</v>
      </c>
      <c r="H15" s="140">
        <v>21</v>
      </c>
      <c r="I15" s="115">
        <v>0</v>
      </c>
      <c r="J15" s="116">
        <v>0</v>
      </c>
    </row>
    <row r="16" spans="1:15" s="287" customFormat="1" ht="24.95" customHeight="1" x14ac:dyDescent="0.2">
      <c r="A16" s="193" t="s">
        <v>218</v>
      </c>
      <c r="B16" s="199" t="s">
        <v>141</v>
      </c>
      <c r="C16" s="113">
        <v>12.592250922509225</v>
      </c>
      <c r="D16" s="115">
        <v>273</v>
      </c>
      <c r="E16" s="114">
        <v>111</v>
      </c>
      <c r="F16" s="114">
        <v>182</v>
      </c>
      <c r="G16" s="114">
        <v>250</v>
      </c>
      <c r="H16" s="140">
        <v>162</v>
      </c>
      <c r="I16" s="115">
        <v>111</v>
      </c>
      <c r="J16" s="116">
        <v>68.518518518518519</v>
      </c>
      <c r="K16" s="110"/>
      <c r="L16" s="110"/>
      <c r="M16" s="110"/>
      <c r="N16" s="110"/>
      <c r="O16" s="110"/>
    </row>
    <row r="17" spans="1:15" s="110" customFormat="1" ht="24.95" customHeight="1" x14ac:dyDescent="0.2">
      <c r="A17" s="193" t="s">
        <v>142</v>
      </c>
      <c r="B17" s="199" t="s">
        <v>220</v>
      </c>
      <c r="C17" s="113">
        <v>0.55350553505535061</v>
      </c>
      <c r="D17" s="115">
        <v>12</v>
      </c>
      <c r="E17" s="114">
        <v>6</v>
      </c>
      <c r="F17" s="114">
        <v>11</v>
      </c>
      <c r="G17" s="114">
        <v>13</v>
      </c>
      <c r="H17" s="140">
        <v>7</v>
      </c>
      <c r="I17" s="115">
        <v>5</v>
      </c>
      <c r="J17" s="116">
        <v>71.428571428571431</v>
      </c>
    </row>
    <row r="18" spans="1:15" s="287" customFormat="1" ht="24.95" customHeight="1" x14ac:dyDescent="0.2">
      <c r="A18" s="201" t="s">
        <v>144</v>
      </c>
      <c r="B18" s="202" t="s">
        <v>145</v>
      </c>
      <c r="C18" s="113">
        <v>6.3653136531365311</v>
      </c>
      <c r="D18" s="115">
        <v>138</v>
      </c>
      <c r="E18" s="114">
        <v>111</v>
      </c>
      <c r="F18" s="114">
        <v>98</v>
      </c>
      <c r="G18" s="114">
        <v>126</v>
      </c>
      <c r="H18" s="140">
        <v>186</v>
      </c>
      <c r="I18" s="115">
        <v>-48</v>
      </c>
      <c r="J18" s="116">
        <v>-25.806451612903224</v>
      </c>
      <c r="K18" s="110"/>
      <c r="L18" s="110"/>
      <c r="M18" s="110"/>
      <c r="N18" s="110"/>
      <c r="O18" s="110"/>
    </row>
    <row r="19" spans="1:15" s="110" customFormat="1" ht="24.95" customHeight="1" x14ac:dyDescent="0.2">
      <c r="A19" s="193" t="s">
        <v>146</v>
      </c>
      <c r="B19" s="199" t="s">
        <v>147</v>
      </c>
      <c r="C19" s="113">
        <v>10.332103321033211</v>
      </c>
      <c r="D19" s="115">
        <v>224</v>
      </c>
      <c r="E19" s="114">
        <v>194</v>
      </c>
      <c r="F19" s="114">
        <v>209</v>
      </c>
      <c r="G19" s="114">
        <v>277</v>
      </c>
      <c r="H19" s="140">
        <v>240</v>
      </c>
      <c r="I19" s="115">
        <v>-16</v>
      </c>
      <c r="J19" s="116">
        <v>-6.666666666666667</v>
      </c>
    </row>
    <row r="20" spans="1:15" s="287" customFormat="1" ht="24.95" customHeight="1" x14ac:dyDescent="0.2">
      <c r="A20" s="193" t="s">
        <v>148</v>
      </c>
      <c r="B20" s="199" t="s">
        <v>149</v>
      </c>
      <c r="C20" s="113">
        <v>4.4280442804428048</v>
      </c>
      <c r="D20" s="115">
        <v>96</v>
      </c>
      <c r="E20" s="114">
        <v>58</v>
      </c>
      <c r="F20" s="114">
        <v>65</v>
      </c>
      <c r="G20" s="114">
        <v>69</v>
      </c>
      <c r="H20" s="140">
        <v>46</v>
      </c>
      <c r="I20" s="115">
        <v>50</v>
      </c>
      <c r="J20" s="116">
        <v>108.69565217391305</v>
      </c>
      <c r="K20" s="110"/>
      <c r="L20" s="110"/>
      <c r="M20" s="110"/>
      <c r="N20" s="110"/>
      <c r="O20" s="110"/>
    </row>
    <row r="21" spans="1:15" s="110" customFormat="1" ht="24.95" customHeight="1" x14ac:dyDescent="0.2">
      <c r="A21" s="201" t="s">
        <v>150</v>
      </c>
      <c r="B21" s="202" t="s">
        <v>151</v>
      </c>
      <c r="C21" s="113">
        <v>5.8579335793357936</v>
      </c>
      <c r="D21" s="115">
        <v>127</v>
      </c>
      <c r="E21" s="114">
        <v>121</v>
      </c>
      <c r="F21" s="114">
        <v>150</v>
      </c>
      <c r="G21" s="114">
        <v>132</v>
      </c>
      <c r="H21" s="140">
        <v>96</v>
      </c>
      <c r="I21" s="115">
        <v>31</v>
      </c>
      <c r="J21" s="116">
        <v>32.291666666666664</v>
      </c>
    </row>
    <row r="22" spans="1:15" s="110" customFormat="1" ht="24.95" customHeight="1" x14ac:dyDescent="0.2">
      <c r="A22" s="201" t="s">
        <v>152</v>
      </c>
      <c r="B22" s="199" t="s">
        <v>153</v>
      </c>
      <c r="C22" s="113">
        <v>0.87638376383763839</v>
      </c>
      <c r="D22" s="115">
        <v>19</v>
      </c>
      <c r="E22" s="114">
        <v>17</v>
      </c>
      <c r="F22" s="114">
        <v>17</v>
      </c>
      <c r="G22" s="114">
        <v>19</v>
      </c>
      <c r="H22" s="140">
        <v>14</v>
      </c>
      <c r="I22" s="115">
        <v>5</v>
      </c>
      <c r="J22" s="116">
        <v>35.714285714285715</v>
      </c>
    </row>
    <row r="23" spans="1:15" s="110" customFormat="1" ht="24.95" customHeight="1" x14ac:dyDescent="0.2">
      <c r="A23" s="193" t="s">
        <v>154</v>
      </c>
      <c r="B23" s="199" t="s">
        <v>155</v>
      </c>
      <c r="C23" s="113">
        <v>0.8302583025830258</v>
      </c>
      <c r="D23" s="115">
        <v>18</v>
      </c>
      <c r="E23" s="114">
        <v>10</v>
      </c>
      <c r="F23" s="114">
        <v>11</v>
      </c>
      <c r="G23" s="114">
        <v>6</v>
      </c>
      <c r="H23" s="140">
        <v>16</v>
      </c>
      <c r="I23" s="115">
        <v>2</v>
      </c>
      <c r="J23" s="116">
        <v>12.5</v>
      </c>
    </row>
    <row r="24" spans="1:15" s="110" customFormat="1" ht="24.95" customHeight="1" x14ac:dyDescent="0.2">
      <c r="A24" s="193" t="s">
        <v>156</v>
      </c>
      <c r="B24" s="199" t="s">
        <v>221</v>
      </c>
      <c r="C24" s="113">
        <v>4.7509225092250924</v>
      </c>
      <c r="D24" s="115">
        <v>103</v>
      </c>
      <c r="E24" s="114">
        <v>70</v>
      </c>
      <c r="F24" s="114">
        <v>86</v>
      </c>
      <c r="G24" s="114">
        <v>98</v>
      </c>
      <c r="H24" s="140">
        <v>109</v>
      </c>
      <c r="I24" s="115">
        <v>-6</v>
      </c>
      <c r="J24" s="116">
        <v>-5.5045871559633026</v>
      </c>
    </row>
    <row r="25" spans="1:15" s="110" customFormat="1" ht="24.95" customHeight="1" x14ac:dyDescent="0.2">
      <c r="A25" s="193" t="s">
        <v>222</v>
      </c>
      <c r="B25" s="204" t="s">
        <v>159</v>
      </c>
      <c r="C25" s="113">
        <v>7.9335793357933575</v>
      </c>
      <c r="D25" s="115">
        <v>172</v>
      </c>
      <c r="E25" s="114">
        <v>154</v>
      </c>
      <c r="F25" s="114">
        <v>118</v>
      </c>
      <c r="G25" s="114">
        <v>119</v>
      </c>
      <c r="H25" s="140">
        <v>155</v>
      </c>
      <c r="I25" s="115">
        <v>17</v>
      </c>
      <c r="J25" s="116">
        <v>10.96774193548387</v>
      </c>
    </row>
    <row r="26" spans="1:15" s="110" customFormat="1" ht="24.95" customHeight="1" x14ac:dyDescent="0.2">
      <c r="A26" s="201">
        <v>782.78300000000002</v>
      </c>
      <c r="B26" s="203" t="s">
        <v>160</v>
      </c>
      <c r="C26" s="113">
        <v>7.1494464944649447</v>
      </c>
      <c r="D26" s="115">
        <v>155</v>
      </c>
      <c r="E26" s="114">
        <v>195</v>
      </c>
      <c r="F26" s="114">
        <v>219</v>
      </c>
      <c r="G26" s="114">
        <v>160</v>
      </c>
      <c r="H26" s="140">
        <v>177</v>
      </c>
      <c r="I26" s="115">
        <v>-22</v>
      </c>
      <c r="J26" s="116">
        <v>-12.429378531073446</v>
      </c>
    </row>
    <row r="27" spans="1:15" s="110" customFormat="1" ht="24.95" customHeight="1" x14ac:dyDescent="0.2">
      <c r="A27" s="193" t="s">
        <v>161</v>
      </c>
      <c r="B27" s="199" t="s">
        <v>162</v>
      </c>
      <c r="C27" s="113">
        <v>2.859778597785978</v>
      </c>
      <c r="D27" s="115">
        <v>62</v>
      </c>
      <c r="E27" s="114">
        <v>39</v>
      </c>
      <c r="F27" s="114">
        <v>59</v>
      </c>
      <c r="G27" s="114">
        <v>50</v>
      </c>
      <c r="H27" s="140">
        <v>60</v>
      </c>
      <c r="I27" s="115">
        <v>2</v>
      </c>
      <c r="J27" s="116">
        <v>3.3333333333333335</v>
      </c>
    </row>
    <row r="28" spans="1:15" s="110" customFormat="1" ht="24.95" customHeight="1" x14ac:dyDescent="0.2">
      <c r="A28" s="193" t="s">
        <v>163</v>
      </c>
      <c r="B28" s="199" t="s">
        <v>164</v>
      </c>
      <c r="C28" s="113">
        <v>4.8431734317343169</v>
      </c>
      <c r="D28" s="115">
        <v>105</v>
      </c>
      <c r="E28" s="114">
        <v>60</v>
      </c>
      <c r="F28" s="114">
        <v>205</v>
      </c>
      <c r="G28" s="114">
        <v>80</v>
      </c>
      <c r="H28" s="140">
        <v>95</v>
      </c>
      <c r="I28" s="115">
        <v>10</v>
      </c>
      <c r="J28" s="116">
        <v>10.526315789473685</v>
      </c>
    </row>
    <row r="29" spans="1:15" s="110" customFormat="1" ht="24.95" customHeight="1" x14ac:dyDescent="0.2">
      <c r="A29" s="193">
        <v>86</v>
      </c>
      <c r="B29" s="199" t="s">
        <v>165</v>
      </c>
      <c r="C29" s="113">
        <v>8.7638376383763834</v>
      </c>
      <c r="D29" s="115">
        <v>190</v>
      </c>
      <c r="E29" s="114">
        <v>151</v>
      </c>
      <c r="F29" s="114">
        <v>140</v>
      </c>
      <c r="G29" s="114">
        <v>135</v>
      </c>
      <c r="H29" s="140">
        <v>144</v>
      </c>
      <c r="I29" s="115">
        <v>46</v>
      </c>
      <c r="J29" s="116">
        <v>31.944444444444443</v>
      </c>
    </row>
    <row r="30" spans="1:15" s="110" customFormat="1" ht="24.95" customHeight="1" x14ac:dyDescent="0.2">
      <c r="A30" s="193">
        <v>87.88</v>
      </c>
      <c r="B30" s="204" t="s">
        <v>166</v>
      </c>
      <c r="C30" s="113">
        <v>12.084870848708487</v>
      </c>
      <c r="D30" s="115">
        <v>262</v>
      </c>
      <c r="E30" s="114">
        <v>271</v>
      </c>
      <c r="F30" s="114">
        <v>247</v>
      </c>
      <c r="G30" s="114">
        <v>172</v>
      </c>
      <c r="H30" s="140">
        <v>371</v>
      </c>
      <c r="I30" s="115">
        <v>-109</v>
      </c>
      <c r="J30" s="116">
        <v>-29.380053908355794</v>
      </c>
    </row>
    <row r="31" spans="1:15" s="110" customFormat="1" ht="24.95" customHeight="1" x14ac:dyDescent="0.2">
      <c r="A31" s="193" t="s">
        <v>167</v>
      </c>
      <c r="B31" s="199" t="s">
        <v>168</v>
      </c>
      <c r="C31" s="113">
        <v>6.1346863468634689</v>
      </c>
      <c r="D31" s="115">
        <v>133</v>
      </c>
      <c r="E31" s="114">
        <v>50</v>
      </c>
      <c r="F31" s="114">
        <v>138</v>
      </c>
      <c r="G31" s="114">
        <v>106</v>
      </c>
      <c r="H31" s="140">
        <v>188</v>
      </c>
      <c r="I31" s="115">
        <v>-55</v>
      </c>
      <c r="J31" s="116">
        <v>-29.25531914893617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0.13837638376383765</v>
      </c>
      <c r="D34" s="115">
        <v>3</v>
      </c>
      <c r="E34" s="114">
        <v>13</v>
      </c>
      <c r="F34" s="114">
        <v>11</v>
      </c>
      <c r="G34" s="114">
        <v>19</v>
      </c>
      <c r="H34" s="140" t="s">
        <v>513</v>
      </c>
      <c r="I34" s="115" t="s">
        <v>513</v>
      </c>
      <c r="J34" s="116" t="s">
        <v>513</v>
      </c>
    </row>
    <row r="35" spans="1:10" s="110" customFormat="1" ht="24.95" customHeight="1" x14ac:dyDescent="0.2">
      <c r="A35" s="292" t="s">
        <v>171</v>
      </c>
      <c r="B35" s="293" t="s">
        <v>172</v>
      </c>
      <c r="C35" s="113">
        <v>23.016605166051662</v>
      </c>
      <c r="D35" s="115">
        <v>499</v>
      </c>
      <c r="E35" s="114">
        <v>276</v>
      </c>
      <c r="F35" s="114">
        <v>346</v>
      </c>
      <c r="G35" s="114">
        <v>418</v>
      </c>
      <c r="H35" s="140" t="s">
        <v>513</v>
      </c>
      <c r="I35" s="115" t="s">
        <v>513</v>
      </c>
      <c r="J35" s="116" t="s">
        <v>513</v>
      </c>
    </row>
    <row r="36" spans="1:10" s="110" customFormat="1" ht="24.95" customHeight="1" x14ac:dyDescent="0.2">
      <c r="A36" s="294" t="s">
        <v>173</v>
      </c>
      <c r="B36" s="295" t="s">
        <v>174</v>
      </c>
      <c r="C36" s="125">
        <v>76.845018450184497</v>
      </c>
      <c r="D36" s="143">
        <v>1666</v>
      </c>
      <c r="E36" s="144">
        <v>1390</v>
      </c>
      <c r="F36" s="144">
        <v>1664</v>
      </c>
      <c r="G36" s="144">
        <v>1423</v>
      </c>
      <c r="H36" s="145">
        <v>1711</v>
      </c>
      <c r="I36" s="143">
        <v>-45</v>
      </c>
      <c r="J36" s="146">
        <v>-2.6300409117475159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2168</v>
      </c>
      <c r="F11" s="264">
        <v>1679</v>
      </c>
      <c r="G11" s="264">
        <v>2021</v>
      </c>
      <c r="H11" s="264">
        <v>1860</v>
      </c>
      <c r="I11" s="265">
        <v>2130</v>
      </c>
      <c r="J11" s="263">
        <v>38</v>
      </c>
      <c r="K11" s="266">
        <v>1.784037558685446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25.922509225092252</v>
      </c>
      <c r="E13" s="115">
        <v>562</v>
      </c>
      <c r="F13" s="114">
        <v>472</v>
      </c>
      <c r="G13" s="114">
        <v>530</v>
      </c>
      <c r="H13" s="114">
        <v>474</v>
      </c>
      <c r="I13" s="140">
        <v>554</v>
      </c>
      <c r="J13" s="115">
        <v>8</v>
      </c>
      <c r="K13" s="116">
        <v>1.4440433212996391</v>
      </c>
    </row>
    <row r="14" spans="1:17" ht="15.95" customHeight="1" x14ac:dyDescent="0.2">
      <c r="A14" s="306" t="s">
        <v>230</v>
      </c>
      <c r="B14" s="307"/>
      <c r="C14" s="308"/>
      <c r="D14" s="113">
        <v>52.629151291512912</v>
      </c>
      <c r="E14" s="115">
        <v>1141</v>
      </c>
      <c r="F14" s="114">
        <v>943</v>
      </c>
      <c r="G14" s="114">
        <v>1088</v>
      </c>
      <c r="H14" s="114">
        <v>1035</v>
      </c>
      <c r="I14" s="140">
        <v>1220</v>
      </c>
      <c r="J14" s="115">
        <v>-79</v>
      </c>
      <c r="K14" s="116">
        <v>-6.4754098360655741</v>
      </c>
    </row>
    <row r="15" spans="1:17" ht="15.95" customHeight="1" x14ac:dyDescent="0.2">
      <c r="A15" s="306" t="s">
        <v>231</v>
      </c>
      <c r="B15" s="307"/>
      <c r="C15" s="308"/>
      <c r="D15" s="113">
        <v>8.4409594095940967</v>
      </c>
      <c r="E15" s="115">
        <v>183</v>
      </c>
      <c r="F15" s="114">
        <v>117</v>
      </c>
      <c r="G15" s="114">
        <v>146</v>
      </c>
      <c r="H15" s="114">
        <v>164</v>
      </c>
      <c r="I15" s="140">
        <v>141</v>
      </c>
      <c r="J15" s="115">
        <v>42</v>
      </c>
      <c r="K15" s="116">
        <v>29.787234042553191</v>
      </c>
    </row>
    <row r="16" spans="1:17" ht="15.95" customHeight="1" x14ac:dyDescent="0.2">
      <c r="A16" s="306" t="s">
        <v>232</v>
      </c>
      <c r="B16" s="307"/>
      <c r="C16" s="308"/>
      <c r="D16" s="113">
        <v>12.1309963099631</v>
      </c>
      <c r="E16" s="115">
        <v>263</v>
      </c>
      <c r="F16" s="114">
        <v>122</v>
      </c>
      <c r="G16" s="114">
        <v>220</v>
      </c>
      <c r="H16" s="114">
        <v>167</v>
      </c>
      <c r="I16" s="140">
        <v>185</v>
      </c>
      <c r="J16" s="115">
        <v>78</v>
      </c>
      <c r="K16" s="116">
        <v>42.162162162162161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0.18450184501845018</v>
      </c>
      <c r="E18" s="115">
        <v>4</v>
      </c>
      <c r="F18" s="114">
        <v>15</v>
      </c>
      <c r="G18" s="114">
        <v>14</v>
      </c>
      <c r="H18" s="114">
        <v>18</v>
      </c>
      <c r="I18" s="140">
        <v>9</v>
      </c>
      <c r="J18" s="115">
        <v>-5</v>
      </c>
      <c r="K18" s="116">
        <v>-55.555555555555557</v>
      </c>
    </row>
    <row r="19" spans="1:11" ht="14.1" customHeight="1" x14ac:dyDescent="0.2">
      <c r="A19" s="306" t="s">
        <v>235</v>
      </c>
      <c r="B19" s="307" t="s">
        <v>236</v>
      </c>
      <c r="C19" s="308"/>
      <c r="D19" s="113">
        <v>0.13837638376383765</v>
      </c>
      <c r="E19" s="115">
        <v>3</v>
      </c>
      <c r="F19" s="114">
        <v>11</v>
      </c>
      <c r="G19" s="114">
        <v>13</v>
      </c>
      <c r="H19" s="114">
        <v>13</v>
      </c>
      <c r="I19" s="140">
        <v>7</v>
      </c>
      <c r="J19" s="115">
        <v>-4</v>
      </c>
      <c r="K19" s="116">
        <v>-57.142857142857146</v>
      </c>
    </row>
    <row r="20" spans="1:11" ht="14.1" customHeight="1" x14ac:dyDescent="0.2">
      <c r="A20" s="306">
        <v>12</v>
      </c>
      <c r="B20" s="307" t="s">
        <v>237</v>
      </c>
      <c r="C20" s="308"/>
      <c r="D20" s="113">
        <v>0.69188191881918815</v>
      </c>
      <c r="E20" s="115">
        <v>15</v>
      </c>
      <c r="F20" s="114">
        <v>16</v>
      </c>
      <c r="G20" s="114">
        <v>19</v>
      </c>
      <c r="H20" s="114">
        <v>11</v>
      </c>
      <c r="I20" s="140">
        <v>16</v>
      </c>
      <c r="J20" s="115">
        <v>-1</v>
      </c>
      <c r="K20" s="116">
        <v>-6.25</v>
      </c>
    </row>
    <row r="21" spans="1:11" ht="14.1" customHeight="1" x14ac:dyDescent="0.2">
      <c r="A21" s="306">
        <v>21</v>
      </c>
      <c r="B21" s="307" t="s">
        <v>238</v>
      </c>
      <c r="C21" s="308"/>
      <c r="D21" s="113">
        <v>0.78413284132841332</v>
      </c>
      <c r="E21" s="115">
        <v>17</v>
      </c>
      <c r="F21" s="114">
        <v>19</v>
      </c>
      <c r="G21" s="114">
        <v>21</v>
      </c>
      <c r="H21" s="114">
        <v>25</v>
      </c>
      <c r="I21" s="140">
        <v>20</v>
      </c>
      <c r="J21" s="115">
        <v>-3</v>
      </c>
      <c r="K21" s="116">
        <v>-15</v>
      </c>
    </row>
    <row r="22" spans="1:11" ht="14.1" customHeight="1" x14ac:dyDescent="0.2">
      <c r="A22" s="306">
        <v>22</v>
      </c>
      <c r="B22" s="307" t="s">
        <v>239</v>
      </c>
      <c r="C22" s="308"/>
      <c r="D22" s="113">
        <v>0.78413284132841332</v>
      </c>
      <c r="E22" s="115">
        <v>17</v>
      </c>
      <c r="F22" s="114">
        <v>19</v>
      </c>
      <c r="G22" s="114">
        <v>19</v>
      </c>
      <c r="H22" s="114">
        <v>11</v>
      </c>
      <c r="I22" s="140">
        <v>15</v>
      </c>
      <c r="J22" s="115">
        <v>2</v>
      </c>
      <c r="K22" s="116">
        <v>13.333333333333334</v>
      </c>
    </row>
    <row r="23" spans="1:11" ht="14.1" customHeight="1" x14ac:dyDescent="0.2">
      <c r="A23" s="306">
        <v>23</v>
      </c>
      <c r="B23" s="307" t="s">
        <v>240</v>
      </c>
      <c r="C23" s="308"/>
      <c r="D23" s="113">
        <v>0.59963099630996308</v>
      </c>
      <c r="E23" s="115">
        <v>13</v>
      </c>
      <c r="F23" s="114">
        <v>10</v>
      </c>
      <c r="G23" s="114">
        <v>10</v>
      </c>
      <c r="H23" s="114">
        <v>9</v>
      </c>
      <c r="I23" s="140">
        <v>3</v>
      </c>
      <c r="J23" s="115">
        <v>10</v>
      </c>
      <c r="K23" s="116" t="s">
        <v>514</v>
      </c>
    </row>
    <row r="24" spans="1:11" ht="14.1" customHeight="1" x14ac:dyDescent="0.2">
      <c r="A24" s="306">
        <v>24</v>
      </c>
      <c r="B24" s="307" t="s">
        <v>241</v>
      </c>
      <c r="C24" s="308"/>
      <c r="D24" s="113">
        <v>4.6125461254612548</v>
      </c>
      <c r="E24" s="115">
        <v>100</v>
      </c>
      <c r="F24" s="114">
        <v>71</v>
      </c>
      <c r="G24" s="114">
        <v>120</v>
      </c>
      <c r="H24" s="114">
        <v>97</v>
      </c>
      <c r="I24" s="140">
        <v>95</v>
      </c>
      <c r="J24" s="115">
        <v>5</v>
      </c>
      <c r="K24" s="116">
        <v>5.2631578947368425</v>
      </c>
    </row>
    <row r="25" spans="1:11" ht="14.1" customHeight="1" x14ac:dyDescent="0.2">
      <c r="A25" s="306">
        <v>25</v>
      </c>
      <c r="B25" s="307" t="s">
        <v>242</v>
      </c>
      <c r="C25" s="308"/>
      <c r="D25" s="113">
        <v>5.9501845018450181</v>
      </c>
      <c r="E25" s="115">
        <v>129</v>
      </c>
      <c r="F25" s="114">
        <v>71</v>
      </c>
      <c r="G25" s="114">
        <v>115</v>
      </c>
      <c r="H25" s="114">
        <v>104</v>
      </c>
      <c r="I25" s="140">
        <v>102</v>
      </c>
      <c r="J25" s="115">
        <v>27</v>
      </c>
      <c r="K25" s="116">
        <v>26.470588235294116</v>
      </c>
    </row>
    <row r="26" spans="1:11" ht="14.1" customHeight="1" x14ac:dyDescent="0.2">
      <c r="A26" s="306">
        <v>26</v>
      </c>
      <c r="B26" s="307" t="s">
        <v>243</v>
      </c>
      <c r="C26" s="308"/>
      <c r="D26" s="113">
        <v>3.5055350553505535</v>
      </c>
      <c r="E26" s="115">
        <v>76</v>
      </c>
      <c r="F26" s="114">
        <v>21</v>
      </c>
      <c r="G26" s="114">
        <v>29</v>
      </c>
      <c r="H26" s="114">
        <v>54</v>
      </c>
      <c r="I26" s="140">
        <v>59</v>
      </c>
      <c r="J26" s="115">
        <v>17</v>
      </c>
      <c r="K26" s="116">
        <v>28.8135593220339</v>
      </c>
    </row>
    <row r="27" spans="1:11" ht="14.1" customHeight="1" x14ac:dyDescent="0.2">
      <c r="A27" s="306">
        <v>27</v>
      </c>
      <c r="B27" s="307" t="s">
        <v>244</v>
      </c>
      <c r="C27" s="308"/>
      <c r="D27" s="113">
        <v>1.6605166051660516</v>
      </c>
      <c r="E27" s="115">
        <v>36</v>
      </c>
      <c r="F27" s="114">
        <v>15</v>
      </c>
      <c r="G27" s="114">
        <v>20</v>
      </c>
      <c r="H27" s="114">
        <v>51</v>
      </c>
      <c r="I27" s="140">
        <v>19</v>
      </c>
      <c r="J27" s="115">
        <v>17</v>
      </c>
      <c r="K27" s="116">
        <v>89.473684210526315</v>
      </c>
    </row>
    <row r="28" spans="1:11" ht="14.1" customHeight="1" x14ac:dyDescent="0.2">
      <c r="A28" s="306">
        <v>28</v>
      </c>
      <c r="B28" s="307" t="s">
        <v>245</v>
      </c>
      <c r="C28" s="308"/>
      <c r="D28" s="113">
        <v>0.32287822878228783</v>
      </c>
      <c r="E28" s="115">
        <v>7</v>
      </c>
      <c r="F28" s="114" t="s">
        <v>513</v>
      </c>
      <c r="G28" s="114">
        <v>4</v>
      </c>
      <c r="H28" s="114">
        <v>6</v>
      </c>
      <c r="I28" s="140" t="s">
        <v>513</v>
      </c>
      <c r="J28" s="115" t="s">
        <v>513</v>
      </c>
      <c r="K28" s="116" t="s">
        <v>513</v>
      </c>
    </row>
    <row r="29" spans="1:11" ht="14.1" customHeight="1" x14ac:dyDescent="0.2">
      <c r="A29" s="306">
        <v>29</v>
      </c>
      <c r="B29" s="307" t="s">
        <v>246</v>
      </c>
      <c r="C29" s="308"/>
      <c r="D29" s="113">
        <v>2.4907749077490773</v>
      </c>
      <c r="E29" s="115">
        <v>54</v>
      </c>
      <c r="F29" s="114">
        <v>34</v>
      </c>
      <c r="G29" s="114">
        <v>56</v>
      </c>
      <c r="H29" s="114">
        <v>50</v>
      </c>
      <c r="I29" s="140">
        <v>54</v>
      </c>
      <c r="J29" s="115">
        <v>0</v>
      </c>
      <c r="K29" s="116">
        <v>0</v>
      </c>
    </row>
    <row r="30" spans="1:11" ht="14.1" customHeight="1" x14ac:dyDescent="0.2">
      <c r="A30" s="306" t="s">
        <v>247</v>
      </c>
      <c r="B30" s="307" t="s">
        <v>248</v>
      </c>
      <c r="C30" s="308"/>
      <c r="D30" s="113">
        <v>0.4151291512915129</v>
      </c>
      <c r="E30" s="115">
        <v>9</v>
      </c>
      <c r="F30" s="114" t="s">
        <v>513</v>
      </c>
      <c r="G30" s="114" t="s">
        <v>513</v>
      </c>
      <c r="H30" s="114">
        <v>6</v>
      </c>
      <c r="I30" s="140">
        <v>10</v>
      </c>
      <c r="J30" s="115">
        <v>-1</v>
      </c>
      <c r="K30" s="116">
        <v>-10</v>
      </c>
    </row>
    <row r="31" spans="1:11" ht="14.1" customHeight="1" x14ac:dyDescent="0.2">
      <c r="A31" s="306" t="s">
        <v>249</v>
      </c>
      <c r="B31" s="307" t="s">
        <v>250</v>
      </c>
      <c r="C31" s="308"/>
      <c r="D31" s="113">
        <v>2.0756457564575648</v>
      </c>
      <c r="E31" s="115">
        <v>45</v>
      </c>
      <c r="F31" s="114" t="s">
        <v>513</v>
      </c>
      <c r="G31" s="114">
        <v>50</v>
      </c>
      <c r="H31" s="114">
        <v>44</v>
      </c>
      <c r="I31" s="140">
        <v>44</v>
      </c>
      <c r="J31" s="115">
        <v>1</v>
      </c>
      <c r="K31" s="116">
        <v>2.2727272727272729</v>
      </c>
    </row>
    <row r="32" spans="1:11" ht="14.1" customHeight="1" x14ac:dyDescent="0.2">
      <c r="A32" s="306">
        <v>31</v>
      </c>
      <c r="B32" s="307" t="s">
        <v>251</v>
      </c>
      <c r="C32" s="308"/>
      <c r="D32" s="113">
        <v>0.55350553505535061</v>
      </c>
      <c r="E32" s="115">
        <v>12</v>
      </c>
      <c r="F32" s="114" t="s">
        <v>513</v>
      </c>
      <c r="G32" s="114">
        <v>5</v>
      </c>
      <c r="H32" s="114">
        <v>9</v>
      </c>
      <c r="I32" s="140">
        <v>8</v>
      </c>
      <c r="J32" s="115">
        <v>4</v>
      </c>
      <c r="K32" s="116">
        <v>50</v>
      </c>
    </row>
    <row r="33" spans="1:11" ht="14.1" customHeight="1" x14ac:dyDescent="0.2">
      <c r="A33" s="306">
        <v>32</v>
      </c>
      <c r="B33" s="307" t="s">
        <v>252</v>
      </c>
      <c r="C33" s="308"/>
      <c r="D33" s="113">
        <v>2.1678966789667897</v>
      </c>
      <c r="E33" s="115">
        <v>47</v>
      </c>
      <c r="F33" s="114">
        <v>46</v>
      </c>
      <c r="G33" s="114">
        <v>38</v>
      </c>
      <c r="H33" s="114">
        <v>43</v>
      </c>
      <c r="I33" s="140">
        <v>87</v>
      </c>
      <c r="J33" s="115">
        <v>-40</v>
      </c>
      <c r="K33" s="116">
        <v>-45.977011494252871</v>
      </c>
    </row>
    <row r="34" spans="1:11" ht="14.1" customHeight="1" x14ac:dyDescent="0.2">
      <c r="A34" s="306">
        <v>33</v>
      </c>
      <c r="B34" s="307" t="s">
        <v>253</v>
      </c>
      <c r="C34" s="308"/>
      <c r="D34" s="113">
        <v>1.1531365313653137</v>
      </c>
      <c r="E34" s="115">
        <v>25</v>
      </c>
      <c r="F34" s="114">
        <v>22</v>
      </c>
      <c r="G34" s="114">
        <v>17</v>
      </c>
      <c r="H34" s="114">
        <v>22</v>
      </c>
      <c r="I34" s="140">
        <v>25</v>
      </c>
      <c r="J34" s="115">
        <v>0</v>
      </c>
      <c r="K34" s="116">
        <v>0</v>
      </c>
    </row>
    <row r="35" spans="1:11" ht="14.1" customHeight="1" x14ac:dyDescent="0.2">
      <c r="A35" s="306">
        <v>34</v>
      </c>
      <c r="B35" s="307" t="s">
        <v>254</v>
      </c>
      <c r="C35" s="308"/>
      <c r="D35" s="113">
        <v>2.1678966789667897</v>
      </c>
      <c r="E35" s="115">
        <v>47</v>
      </c>
      <c r="F35" s="114">
        <v>38</v>
      </c>
      <c r="G35" s="114">
        <v>41</v>
      </c>
      <c r="H35" s="114">
        <v>52</v>
      </c>
      <c r="I35" s="140">
        <v>81</v>
      </c>
      <c r="J35" s="115">
        <v>-34</v>
      </c>
      <c r="K35" s="116">
        <v>-41.97530864197531</v>
      </c>
    </row>
    <row r="36" spans="1:11" ht="14.1" customHeight="1" x14ac:dyDescent="0.2">
      <c r="A36" s="306">
        <v>41</v>
      </c>
      <c r="B36" s="307" t="s">
        <v>255</v>
      </c>
      <c r="C36" s="308"/>
      <c r="D36" s="113">
        <v>0.23062730627306274</v>
      </c>
      <c r="E36" s="115">
        <v>5</v>
      </c>
      <c r="F36" s="114">
        <v>5</v>
      </c>
      <c r="G36" s="114">
        <v>3</v>
      </c>
      <c r="H36" s="114">
        <v>0</v>
      </c>
      <c r="I36" s="140">
        <v>7</v>
      </c>
      <c r="J36" s="115">
        <v>-2</v>
      </c>
      <c r="K36" s="116">
        <v>-28.571428571428573</v>
      </c>
    </row>
    <row r="37" spans="1:11" ht="14.1" customHeight="1" x14ac:dyDescent="0.2">
      <c r="A37" s="306">
        <v>42</v>
      </c>
      <c r="B37" s="307" t="s">
        <v>256</v>
      </c>
      <c r="C37" s="308"/>
      <c r="D37" s="113">
        <v>0.2767527675276753</v>
      </c>
      <c r="E37" s="115">
        <v>6</v>
      </c>
      <c r="F37" s="114">
        <v>5</v>
      </c>
      <c r="G37" s="114" t="s">
        <v>513</v>
      </c>
      <c r="H37" s="114">
        <v>6</v>
      </c>
      <c r="I37" s="140" t="s">
        <v>513</v>
      </c>
      <c r="J37" s="115" t="s">
        <v>513</v>
      </c>
      <c r="K37" s="116" t="s">
        <v>513</v>
      </c>
    </row>
    <row r="38" spans="1:11" ht="14.1" customHeight="1" x14ac:dyDescent="0.2">
      <c r="A38" s="306">
        <v>43</v>
      </c>
      <c r="B38" s="307" t="s">
        <v>257</v>
      </c>
      <c r="C38" s="308"/>
      <c r="D38" s="113">
        <v>0.59963099630996308</v>
      </c>
      <c r="E38" s="115">
        <v>13</v>
      </c>
      <c r="F38" s="114">
        <v>12</v>
      </c>
      <c r="G38" s="114">
        <v>10</v>
      </c>
      <c r="H38" s="114">
        <v>15</v>
      </c>
      <c r="I38" s="140">
        <v>8</v>
      </c>
      <c r="J38" s="115">
        <v>5</v>
      </c>
      <c r="K38" s="116">
        <v>62.5</v>
      </c>
    </row>
    <row r="39" spans="1:11" ht="14.1" customHeight="1" x14ac:dyDescent="0.2">
      <c r="A39" s="306">
        <v>51</v>
      </c>
      <c r="B39" s="307" t="s">
        <v>258</v>
      </c>
      <c r="C39" s="308"/>
      <c r="D39" s="113">
        <v>8.5332103321033212</v>
      </c>
      <c r="E39" s="115">
        <v>185</v>
      </c>
      <c r="F39" s="114">
        <v>141</v>
      </c>
      <c r="G39" s="114">
        <v>154</v>
      </c>
      <c r="H39" s="114">
        <v>155</v>
      </c>
      <c r="I39" s="140">
        <v>164</v>
      </c>
      <c r="J39" s="115">
        <v>21</v>
      </c>
      <c r="K39" s="116">
        <v>12.804878048780488</v>
      </c>
    </row>
    <row r="40" spans="1:11" ht="14.1" customHeight="1" x14ac:dyDescent="0.2">
      <c r="A40" s="306" t="s">
        <v>259</v>
      </c>
      <c r="B40" s="307" t="s">
        <v>260</v>
      </c>
      <c r="C40" s="308"/>
      <c r="D40" s="113">
        <v>8.0719557195571952</v>
      </c>
      <c r="E40" s="115">
        <v>175</v>
      </c>
      <c r="F40" s="114">
        <v>134</v>
      </c>
      <c r="G40" s="114">
        <v>151</v>
      </c>
      <c r="H40" s="114">
        <v>147</v>
      </c>
      <c r="I40" s="140">
        <v>156</v>
      </c>
      <c r="J40" s="115">
        <v>19</v>
      </c>
      <c r="K40" s="116">
        <v>12.179487179487179</v>
      </c>
    </row>
    <row r="41" spans="1:11" ht="14.1" customHeight="1" x14ac:dyDescent="0.2">
      <c r="A41" s="306"/>
      <c r="B41" s="307" t="s">
        <v>261</v>
      </c>
      <c r="C41" s="308"/>
      <c r="D41" s="113">
        <v>7.195571955719557</v>
      </c>
      <c r="E41" s="115">
        <v>156</v>
      </c>
      <c r="F41" s="114">
        <v>122</v>
      </c>
      <c r="G41" s="114">
        <v>134</v>
      </c>
      <c r="H41" s="114">
        <v>116</v>
      </c>
      <c r="I41" s="140">
        <v>142</v>
      </c>
      <c r="J41" s="115">
        <v>14</v>
      </c>
      <c r="K41" s="116">
        <v>9.8591549295774641</v>
      </c>
    </row>
    <row r="42" spans="1:11" ht="14.1" customHeight="1" x14ac:dyDescent="0.2">
      <c r="A42" s="306">
        <v>52</v>
      </c>
      <c r="B42" s="307" t="s">
        <v>262</v>
      </c>
      <c r="C42" s="308"/>
      <c r="D42" s="113">
        <v>4.8431734317343169</v>
      </c>
      <c r="E42" s="115">
        <v>105</v>
      </c>
      <c r="F42" s="114">
        <v>67</v>
      </c>
      <c r="G42" s="114">
        <v>73</v>
      </c>
      <c r="H42" s="114">
        <v>57</v>
      </c>
      <c r="I42" s="140">
        <v>75</v>
      </c>
      <c r="J42" s="115">
        <v>30</v>
      </c>
      <c r="K42" s="116">
        <v>40</v>
      </c>
    </row>
    <row r="43" spans="1:11" ht="14.1" customHeight="1" x14ac:dyDescent="0.2">
      <c r="A43" s="306" t="s">
        <v>263</v>
      </c>
      <c r="B43" s="307" t="s">
        <v>264</v>
      </c>
      <c r="C43" s="308"/>
      <c r="D43" s="113">
        <v>3.8745387453874538</v>
      </c>
      <c r="E43" s="115">
        <v>84</v>
      </c>
      <c r="F43" s="114">
        <v>54</v>
      </c>
      <c r="G43" s="114">
        <v>56</v>
      </c>
      <c r="H43" s="114">
        <v>45</v>
      </c>
      <c r="I43" s="140">
        <v>65</v>
      </c>
      <c r="J43" s="115">
        <v>19</v>
      </c>
      <c r="K43" s="116">
        <v>29.23076923076923</v>
      </c>
    </row>
    <row r="44" spans="1:11" ht="14.1" customHeight="1" x14ac:dyDescent="0.2">
      <c r="A44" s="306">
        <v>53</v>
      </c>
      <c r="B44" s="307" t="s">
        <v>265</v>
      </c>
      <c r="C44" s="308"/>
      <c r="D44" s="113">
        <v>1.6143911439114391</v>
      </c>
      <c r="E44" s="115">
        <v>35</v>
      </c>
      <c r="F44" s="114">
        <v>28</v>
      </c>
      <c r="G44" s="114">
        <v>27</v>
      </c>
      <c r="H44" s="114">
        <v>26</v>
      </c>
      <c r="I44" s="140">
        <v>39</v>
      </c>
      <c r="J44" s="115">
        <v>-4</v>
      </c>
      <c r="K44" s="116">
        <v>-10.256410256410257</v>
      </c>
    </row>
    <row r="45" spans="1:11" ht="14.1" customHeight="1" x14ac:dyDescent="0.2">
      <c r="A45" s="306" t="s">
        <v>266</v>
      </c>
      <c r="B45" s="307" t="s">
        <v>267</v>
      </c>
      <c r="C45" s="308"/>
      <c r="D45" s="113">
        <v>1.0608856088560885</v>
      </c>
      <c r="E45" s="115">
        <v>23</v>
      </c>
      <c r="F45" s="114">
        <v>25</v>
      </c>
      <c r="G45" s="114">
        <v>19</v>
      </c>
      <c r="H45" s="114">
        <v>26</v>
      </c>
      <c r="I45" s="140">
        <v>33</v>
      </c>
      <c r="J45" s="115">
        <v>-10</v>
      </c>
      <c r="K45" s="116">
        <v>-30.303030303030305</v>
      </c>
    </row>
    <row r="46" spans="1:11" ht="14.1" customHeight="1" x14ac:dyDescent="0.2">
      <c r="A46" s="306">
        <v>54</v>
      </c>
      <c r="B46" s="307" t="s">
        <v>268</v>
      </c>
      <c r="C46" s="308"/>
      <c r="D46" s="113">
        <v>5.1660516605166054</v>
      </c>
      <c r="E46" s="115">
        <v>112</v>
      </c>
      <c r="F46" s="114">
        <v>74</v>
      </c>
      <c r="G46" s="114">
        <v>71</v>
      </c>
      <c r="H46" s="114">
        <v>71</v>
      </c>
      <c r="I46" s="140">
        <v>97</v>
      </c>
      <c r="J46" s="115">
        <v>15</v>
      </c>
      <c r="K46" s="116">
        <v>15.463917525773196</v>
      </c>
    </row>
    <row r="47" spans="1:11" ht="14.1" customHeight="1" x14ac:dyDescent="0.2">
      <c r="A47" s="306">
        <v>61</v>
      </c>
      <c r="B47" s="307" t="s">
        <v>269</v>
      </c>
      <c r="C47" s="308"/>
      <c r="D47" s="113">
        <v>0.96863468634686345</v>
      </c>
      <c r="E47" s="115">
        <v>21</v>
      </c>
      <c r="F47" s="114">
        <v>17</v>
      </c>
      <c r="G47" s="114">
        <v>27</v>
      </c>
      <c r="H47" s="114">
        <v>25</v>
      </c>
      <c r="I47" s="140">
        <v>17</v>
      </c>
      <c r="J47" s="115">
        <v>4</v>
      </c>
      <c r="K47" s="116">
        <v>23.529411764705884</v>
      </c>
    </row>
    <row r="48" spans="1:11" ht="14.1" customHeight="1" x14ac:dyDescent="0.2">
      <c r="A48" s="306">
        <v>62</v>
      </c>
      <c r="B48" s="307" t="s">
        <v>270</v>
      </c>
      <c r="C48" s="308"/>
      <c r="D48" s="113">
        <v>7.2416974169741701</v>
      </c>
      <c r="E48" s="115">
        <v>157</v>
      </c>
      <c r="F48" s="114">
        <v>153</v>
      </c>
      <c r="G48" s="114">
        <v>144</v>
      </c>
      <c r="H48" s="114">
        <v>194</v>
      </c>
      <c r="I48" s="140">
        <v>159</v>
      </c>
      <c r="J48" s="115">
        <v>-2</v>
      </c>
      <c r="K48" s="116">
        <v>-1.2578616352201257</v>
      </c>
    </row>
    <row r="49" spans="1:11" ht="14.1" customHeight="1" x14ac:dyDescent="0.2">
      <c r="A49" s="306">
        <v>63</v>
      </c>
      <c r="B49" s="307" t="s">
        <v>271</v>
      </c>
      <c r="C49" s="308"/>
      <c r="D49" s="113">
        <v>3.4594095940959408</v>
      </c>
      <c r="E49" s="115">
        <v>75</v>
      </c>
      <c r="F49" s="114">
        <v>74</v>
      </c>
      <c r="G49" s="114">
        <v>88</v>
      </c>
      <c r="H49" s="114">
        <v>83</v>
      </c>
      <c r="I49" s="140">
        <v>56</v>
      </c>
      <c r="J49" s="115">
        <v>19</v>
      </c>
      <c r="K49" s="116">
        <v>33.928571428571431</v>
      </c>
    </row>
    <row r="50" spans="1:11" ht="14.1" customHeight="1" x14ac:dyDescent="0.2">
      <c r="A50" s="306" t="s">
        <v>272</v>
      </c>
      <c r="B50" s="307" t="s">
        <v>273</v>
      </c>
      <c r="C50" s="308"/>
      <c r="D50" s="113">
        <v>0.18450184501845018</v>
      </c>
      <c r="E50" s="115">
        <v>4</v>
      </c>
      <c r="F50" s="114">
        <v>5</v>
      </c>
      <c r="G50" s="114">
        <v>12</v>
      </c>
      <c r="H50" s="114">
        <v>15</v>
      </c>
      <c r="I50" s="140">
        <v>6</v>
      </c>
      <c r="J50" s="115">
        <v>-2</v>
      </c>
      <c r="K50" s="116">
        <v>-33.333333333333336</v>
      </c>
    </row>
    <row r="51" spans="1:11" ht="14.1" customHeight="1" x14ac:dyDescent="0.2">
      <c r="A51" s="306" t="s">
        <v>274</v>
      </c>
      <c r="B51" s="307" t="s">
        <v>275</v>
      </c>
      <c r="C51" s="308"/>
      <c r="D51" s="113">
        <v>2.7675276752767526</v>
      </c>
      <c r="E51" s="115">
        <v>60</v>
      </c>
      <c r="F51" s="114">
        <v>65</v>
      </c>
      <c r="G51" s="114">
        <v>69</v>
      </c>
      <c r="H51" s="114">
        <v>62</v>
      </c>
      <c r="I51" s="140">
        <v>45</v>
      </c>
      <c r="J51" s="115">
        <v>15</v>
      </c>
      <c r="K51" s="116">
        <v>33.333333333333336</v>
      </c>
    </row>
    <row r="52" spans="1:11" ht="14.1" customHeight="1" x14ac:dyDescent="0.2">
      <c r="A52" s="306">
        <v>71</v>
      </c>
      <c r="B52" s="307" t="s">
        <v>276</v>
      </c>
      <c r="C52" s="308"/>
      <c r="D52" s="113">
        <v>6.5036900369003687</v>
      </c>
      <c r="E52" s="115">
        <v>141</v>
      </c>
      <c r="F52" s="114">
        <v>92</v>
      </c>
      <c r="G52" s="114">
        <v>119</v>
      </c>
      <c r="H52" s="114">
        <v>129</v>
      </c>
      <c r="I52" s="140">
        <v>162</v>
      </c>
      <c r="J52" s="115">
        <v>-21</v>
      </c>
      <c r="K52" s="116">
        <v>-12.962962962962964</v>
      </c>
    </row>
    <row r="53" spans="1:11" ht="14.1" customHeight="1" x14ac:dyDescent="0.2">
      <c r="A53" s="306" t="s">
        <v>277</v>
      </c>
      <c r="B53" s="307" t="s">
        <v>278</v>
      </c>
      <c r="C53" s="308"/>
      <c r="D53" s="113">
        <v>2.0295202952029521</v>
      </c>
      <c r="E53" s="115">
        <v>44</v>
      </c>
      <c r="F53" s="114">
        <v>22</v>
      </c>
      <c r="G53" s="114">
        <v>39</v>
      </c>
      <c r="H53" s="114">
        <v>34</v>
      </c>
      <c r="I53" s="140">
        <v>42</v>
      </c>
      <c r="J53" s="115">
        <v>2</v>
      </c>
      <c r="K53" s="116">
        <v>4.7619047619047619</v>
      </c>
    </row>
    <row r="54" spans="1:11" ht="14.1" customHeight="1" x14ac:dyDescent="0.2">
      <c r="A54" s="306" t="s">
        <v>279</v>
      </c>
      <c r="B54" s="307" t="s">
        <v>280</v>
      </c>
      <c r="C54" s="308"/>
      <c r="D54" s="113">
        <v>3.8745387453874538</v>
      </c>
      <c r="E54" s="115">
        <v>84</v>
      </c>
      <c r="F54" s="114">
        <v>57</v>
      </c>
      <c r="G54" s="114">
        <v>61</v>
      </c>
      <c r="H54" s="114">
        <v>83</v>
      </c>
      <c r="I54" s="140">
        <v>104</v>
      </c>
      <c r="J54" s="115">
        <v>-20</v>
      </c>
      <c r="K54" s="116">
        <v>-19.23076923076923</v>
      </c>
    </row>
    <row r="55" spans="1:11" ht="14.1" customHeight="1" x14ac:dyDescent="0.2">
      <c r="A55" s="306">
        <v>72</v>
      </c>
      <c r="B55" s="307" t="s">
        <v>281</v>
      </c>
      <c r="C55" s="308"/>
      <c r="D55" s="113">
        <v>1.7988929889298892</v>
      </c>
      <c r="E55" s="115">
        <v>39</v>
      </c>
      <c r="F55" s="114">
        <v>24</v>
      </c>
      <c r="G55" s="114">
        <v>25</v>
      </c>
      <c r="H55" s="114">
        <v>23</v>
      </c>
      <c r="I55" s="140">
        <v>31</v>
      </c>
      <c r="J55" s="115">
        <v>8</v>
      </c>
      <c r="K55" s="116">
        <v>25.806451612903224</v>
      </c>
    </row>
    <row r="56" spans="1:11" ht="14.1" customHeight="1" x14ac:dyDescent="0.2">
      <c r="A56" s="306" t="s">
        <v>282</v>
      </c>
      <c r="B56" s="307" t="s">
        <v>283</v>
      </c>
      <c r="C56" s="308"/>
      <c r="D56" s="113">
        <v>0.59963099630996308</v>
      </c>
      <c r="E56" s="115">
        <v>13</v>
      </c>
      <c r="F56" s="114">
        <v>7</v>
      </c>
      <c r="G56" s="114">
        <v>8</v>
      </c>
      <c r="H56" s="114">
        <v>5</v>
      </c>
      <c r="I56" s="140">
        <v>16</v>
      </c>
      <c r="J56" s="115">
        <v>-3</v>
      </c>
      <c r="K56" s="116">
        <v>-18.75</v>
      </c>
    </row>
    <row r="57" spans="1:11" ht="14.1" customHeight="1" x14ac:dyDescent="0.2">
      <c r="A57" s="306" t="s">
        <v>284</v>
      </c>
      <c r="B57" s="307" t="s">
        <v>285</v>
      </c>
      <c r="C57" s="308"/>
      <c r="D57" s="113">
        <v>0.8302583025830258</v>
      </c>
      <c r="E57" s="115">
        <v>18</v>
      </c>
      <c r="F57" s="114">
        <v>11</v>
      </c>
      <c r="G57" s="114">
        <v>13</v>
      </c>
      <c r="H57" s="114">
        <v>11</v>
      </c>
      <c r="I57" s="140">
        <v>12</v>
      </c>
      <c r="J57" s="115">
        <v>6</v>
      </c>
      <c r="K57" s="116">
        <v>50</v>
      </c>
    </row>
    <row r="58" spans="1:11" ht="14.1" customHeight="1" x14ac:dyDescent="0.2">
      <c r="A58" s="306">
        <v>73</v>
      </c>
      <c r="B58" s="307" t="s">
        <v>286</v>
      </c>
      <c r="C58" s="308"/>
      <c r="D58" s="113">
        <v>2.4907749077490773</v>
      </c>
      <c r="E58" s="115">
        <v>54</v>
      </c>
      <c r="F58" s="114">
        <v>61</v>
      </c>
      <c r="G58" s="114">
        <v>60</v>
      </c>
      <c r="H58" s="114">
        <v>56</v>
      </c>
      <c r="I58" s="140">
        <v>64</v>
      </c>
      <c r="J58" s="115">
        <v>-10</v>
      </c>
      <c r="K58" s="116">
        <v>-15.625</v>
      </c>
    </row>
    <row r="59" spans="1:11" ht="14.1" customHeight="1" x14ac:dyDescent="0.2">
      <c r="A59" s="306" t="s">
        <v>287</v>
      </c>
      <c r="B59" s="307" t="s">
        <v>288</v>
      </c>
      <c r="C59" s="308"/>
      <c r="D59" s="113">
        <v>2.2140221402214024</v>
      </c>
      <c r="E59" s="115">
        <v>48</v>
      </c>
      <c r="F59" s="114">
        <v>55</v>
      </c>
      <c r="G59" s="114">
        <v>51</v>
      </c>
      <c r="H59" s="114">
        <v>47</v>
      </c>
      <c r="I59" s="140">
        <v>54</v>
      </c>
      <c r="J59" s="115">
        <v>-6</v>
      </c>
      <c r="K59" s="116">
        <v>-11.111111111111111</v>
      </c>
    </row>
    <row r="60" spans="1:11" ht="14.1" customHeight="1" x14ac:dyDescent="0.2">
      <c r="A60" s="306">
        <v>81</v>
      </c>
      <c r="B60" s="307" t="s">
        <v>289</v>
      </c>
      <c r="C60" s="308"/>
      <c r="D60" s="113">
        <v>10.424354243542435</v>
      </c>
      <c r="E60" s="115">
        <v>226</v>
      </c>
      <c r="F60" s="114">
        <v>191</v>
      </c>
      <c r="G60" s="114">
        <v>155</v>
      </c>
      <c r="H60" s="114">
        <v>158</v>
      </c>
      <c r="I60" s="140">
        <v>176</v>
      </c>
      <c r="J60" s="115">
        <v>50</v>
      </c>
      <c r="K60" s="116">
        <v>28.40909090909091</v>
      </c>
    </row>
    <row r="61" spans="1:11" ht="14.1" customHeight="1" x14ac:dyDescent="0.2">
      <c r="A61" s="306" t="s">
        <v>290</v>
      </c>
      <c r="B61" s="307" t="s">
        <v>291</v>
      </c>
      <c r="C61" s="308"/>
      <c r="D61" s="113">
        <v>2.3985239852398523</v>
      </c>
      <c r="E61" s="115">
        <v>52</v>
      </c>
      <c r="F61" s="114">
        <v>30</v>
      </c>
      <c r="G61" s="114">
        <v>28</v>
      </c>
      <c r="H61" s="114">
        <v>37</v>
      </c>
      <c r="I61" s="140">
        <v>28</v>
      </c>
      <c r="J61" s="115">
        <v>24</v>
      </c>
      <c r="K61" s="116">
        <v>85.714285714285708</v>
      </c>
    </row>
    <row r="62" spans="1:11" ht="14.1" customHeight="1" x14ac:dyDescent="0.2">
      <c r="A62" s="306" t="s">
        <v>292</v>
      </c>
      <c r="B62" s="307" t="s">
        <v>293</v>
      </c>
      <c r="C62" s="308"/>
      <c r="D62" s="113">
        <v>3.8284132841328415</v>
      </c>
      <c r="E62" s="115">
        <v>83</v>
      </c>
      <c r="F62" s="114">
        <v>120</v>
      </c>
      <c r="G62" s="114">
        <v>67</v>
      </c>
      <c r="H62" s="114">
        <v>74</v>
      </c>
      <c r="I62" s="140">
        <v>97</v>
      </c>
      <c r="J62" s="115">
        <v>-14</v>
      </c>
      <c r="K62" s="116">
        <v>-14.43298969072165</v>
      </c>
    </row>
    <row r="63" spans="1:11" ht="14.1" customHeight="1" x14ac:dyDescent="0.2">
      <c r="A63" s="306"/>
      <c r="B63" s="307" t="s">
        <v>294</v>
      </c>
      <c r="C63" s="308"/>
      <c r="D63" s="113">
        <v>3.5055350553505535</v>
      </c>
      <c r="E63" s="115">
        <v>76</v>
      </c>
      <c r="F63" s="114">
        <v>114</v>
      </c>
      <c r="G63" s="114">
        <v>62</v>
      </c>
      <c r="H63" s="114">
        <v>69</v>
      </c>
      <c r="I63" s="140">
        <v>95</v>
      </c>
      <c r="J63" s="115">
        <v>-19</v>
      </c>
      <c r="K63" s="116">
        <v>-20</v>
      </c>
    </row>
    <row r="64" spans="1:11" ht="14.1" customHeight="1" x14ac:dyDescent="0.2">
      <c r="A64" s="306" t="s">
        <v>295</v>
      </c>
      <c r="B64" s="307" t="s">
        <v>296</v>
      </c>
      <c r="C64" s="308"/>
      <c r="D64" s="113">
        <v>1.7527675276752768</v>
      </c>
      <c r="E64" s="115">
        <v>38</v>
      </c>
      <c r="F64" s="114">
        <v>16</v>
      </c>
      <c r="G64" s="114">
        <v>29</v>
      </c>
      <c r="H64" s="114">
        <v>20</v>
      </c>
      <c r="I64" s="140">
        <v>24</v>
      </c>
      <c r="J64" s="115">
        <v>14</v>
      </c>
      <c r="K64" s="116">
        <v>58.333333333333336</v>
      </c>
    </row>
    <row r="65" spans="1:11" ht="14.1" customHeight="1" x14ac:dyDescent="0.2">
      <c r="A65" s="306" t="s">
        <v>297</v>
      </c>
      <c r="B65" s="307" t="s">
        <v>298</v>
      </c>
      <c r="C65" s="308"/>
      <c r="D65" s="113">
        <v>1.2915129151291513</v>
      </c>
      <c r="E65" s="115">
        <v>28</v>
      </c>
      <c r="F65" s="114">
        <v>14</v>
      </c>
      <c r="G65" s="114">
        <v>13</v>
      </c>
      <c r="H65" s="114">
        <v>15</v>
      </c>
      <c r="I65" s="140">
        <v>10</v>
      </c>
      <c r="J65" s="115">
        <v>18</v>
      </c>
      <c r="K65" s="116">
        <v>180</v>
      </c>
    </row>
    <row r="66" spans="1:11" ht="14.1" customHeight="1" x14ac:dyDescent="0.2">
      <c r="A66" s="306">
        <v>82</v>
      </c>
      <c r="B66" s="307" t="s">
        <v>299</v>
      </c>
      <c r="C66" s="308"/>
      <c r="D66" s="113">
        <v>4.2435424354243541</v>
      </c>
      <c r="E66" s="115">
        <v>92</v>
      </c>
      <c r="F66" s="114">
        <v>143</v>
      </c>
      <c r="G66" s="114">
        <v>94</v>
      </c>
      <c r="H66" s="114">
        <v>89</v>
      </c>
      <c r="I66" s="140">
        <v>79</v>
      </c>
      <c r="J66" s="115">
        <v>13</v>
      </c>
      <c r="K66" s="116">
        <v>16.455696202531644</v>
      </c>
    </row>
    <row r="67" spans="1:11" ht="14.1" customHeight="1" x14ac:dyDescent="0.2">
      <c r="A67" s="306" t="s">
        <v>300</v>
      </c>
      <c r="B67" s="307" t="s">
        <v>301</v>
      </c>
      <c r="C67" s="308"/>
      <c r="D67" s="113">
        <v>2.9981549815498156</v>
      </c>
      <c r="E67" s="115">
        <v>65</v>
      </c>
      <c r="F67" s="114">
        <v>126</v>
      </c>
      <c r="G67" s="114">
        <v>75</v>
      </c>
      <c r="H67" s="114">
        <v>61</v>
      </c>
      <c r="I67" s="140">
        <v>62</v>
      </c>
      <c r="J67" s="115">
        <v>3</v>
      </c>
      <c r="K67" s="116">
        <v>4.838709677419355</v>
      </c>
    </row>
    <row r="68" spans="1:11" ht="14.1" customHeight="1" x14ac:dyDescent="0.2">
      <c r="A68" s="306" t="s">
        <v>302</v>
      </c>
      <c r="B68" s="307" t="s">
        <v>303</v>
      </c>
      <c r="C68" s="308"/>
      <c r="D68" s="113">
        <v>0.8302583025830258</v>
      </c>
      <c r="E68" s="115">
        <v>18</v>
      </c>
      <c r="F68" s="114">
        <v>12</v>
      </c>
      <c r="G68" s="114">
        <v>13</v>
      </c>
      <c r="H68" s="114">
        <v>17</v>
      </c>
      <c r="I68" s="140">
        <v>9</v>
      </c>
      <c r="J68" s="115">
        <v>9</v>
      </c>
      <c r="K68" s="116">
        <v>100</v>
      </c>
    </row>
    <row r="69" spans="1:11" ht="14.1" customHeight="1" x14ac:dyDescent="0.2">
      <c r="A69" s="306">
        <v>83</v>
      </c>
      <c r="B69" s="307" t="s">
        <v>304</v>
      </c>
      <c r="C69" s="308"/>
      <c r="D69" s="113">
        <v>8.0719557195571952</v>
      </c>
      <c r="E69" s="115">
        <v>175</v>
      </c>
      <c r="F69" s="114">
        <v>81</v>
      </c>
      <c r="G69" s="114">
        <v>298</v>
      </c>
      <c r="H69" s="114">
        <v>110</v>
      </c>
      <c r="I69" s="140">
        <v>270</v>
      </c>
      <c r="J69" s="115">
        <v>-95</v>
      </c>
      <c r="K69" s="116">
        <v>-35.185185185185183</v>
      </c>
    </row>
    <row r="70" spans="1:11" ht="14.1" customHeight="1" x14ac:dyDescent="0.2">
      <c r="A70" s="306" t="s">
        <v>305</v>
      </c>
      <c r="B70" s="307" t="s">
        <v>306</v>
      </c>
      <c r="C70" s="308"/>
      <c r="D70" s="113">
        <v>7.4723247232472323</v>
      </c>
      <c r="E70" s="115">
        <v>162</v>
      </c>
      <c r="F70" s="114">
        <v>75</v>
      </c>
      <c r="G70" s="114">
        <v>276</v>
      </c>
      <c r="H70" s="114">
        <v>101</v>
      </c>
      <c r="I70" s="140">
        <v>246</v>
      </c>
      <c r="J70" s="115">
        <v>-84</v>
      </c>
      <c r="K70" s="116">
        <v>-34.146341463414636</v>
      </c>
    </row>
    <row r="71" spans="1:11" ht="14.1" customHeight="1" x14ac:dyDescent="0.2">
      <c r="A71" s="306"/>
      <c r="B71" s="307" t="s">
        <v>307</v>
      </c>
      <c r="C71" s="308"/>
      <c r="D71" s="113">
        <v>2.5830258302583027</v>
      </c>
      <c r="E71" s="115">
        <v>56</v>
      </c>
      <c r="F71" s="114">
        <v>40</v>
      </c>
      <c r="G71" s="114">
        <v>173</v>
      </c>
      <c r="H71" s="114">
        <v>50</v>
      </c>
      <c r="I71" s="140">
        <v>147</v>
      </c>
      <c r="J71" s="115">
        <v>-91</v>
      </c>
      <c r="K71" s="116">
        <v>-61.904761904761905</v>
      </c>
    </row>
    <row r="72" spans="1:11" ht="14.1" customHeight="1" x14ac:dyDescent="0.2">
      <c r="A72" s="306">
        <v>84</v>
      </c>
      <c r="B72" s="307" t="s">
        <v>308</v>
      </c>
      <c r="C72" s="308"/>
      <c r="D72" s="113">
        <v>2.3523985239852396</v>
      </c>
      <c r="E72" s="115">
        <v>51</v>
      </c>
      <c r="F72" s="114">
        <v>25</v>
      </c>
      <c r="G72" s="114">
        <v>43</v>
      </c>
      <c r="H72" s="114">
        <v>40</v>
      </c>
      <c r="I72" s="140">
        <v>45</v>
      </c>
      <c r="J72" s="115">
        <v>6</v>
      </c>
      <c r="K72" s="116">
        <v>13.333333333333334</v>
      </c>
    </row>
    <row r="73" spans="1:11" ht="14.1" customHeight="1" x14ac:dyDescent="0.2">
      <c r="A73" s="306" t="s">
        <v>309</v>
      </c>
      <c r="B73" s="307" t="s">
        <v>310</v>
      </c>
      <c r="C73" s="308"/>
      <c r="D73" s="113">
        <v>1.1992619926199262</v>
      </c>
      <c r="E73" s="115">
        <v>26</v>
      </c>
      <c r="F73" s="114">
        <v>6</v>
      </c>
      <c r="G73" s="114">
        <v>19</v>
      </c>
      <c r="H73" s="114">
        <v>14</v>
      </c>
      <c r="I73" s="140">
        <v>22</v>
      </c>
      <c r="J73" s="115">
        <v>4</v>
      </c>
      <c r="K73" s="116">
        <v>18.181818181818183</v>
      </c>
    </row>
    <row r="74" spans="1:11" ht="14.1" customHeight="1" x14ac:dyDescent="0.2">
      <c r="A74" s="306" t="s">
        <v>311</v>
      </c>
      <c r="B74" s="307" t="s">
        <v>312</v>
      </c>
      <c r="C74" s="308"/>
      <c r="D74" s="113">
        <v>0.32287822878228783</v>
      </c>
      <c r="E74" s="115">
        <v>7</v>
      </c>
      <c r="F74" s="114">
        <v>9</v>
      </c>
      <c r="G74" s="114">
        <v>8</v>
      </c>
      <c r="H74" s="114">
        <v>5</v>
      </c>
      <c r="I74" s="140">
        <v>6</v>
      </c>
      <c r="J74" s="115">
        <v>1</v>
      </c>
      <c r="K74" s="116">
        <v>16.666666666666668</v>
      </c>
    </row>
    <row r="75" spans="1:11" ht="14.1" customHeight="1" x14ac:dyDescent="0.2">
      <c r="A75" s="306" t="s">
        <v>313</v>
      </c>
      <c r="B75" s="307" t="s">
        <v>314</v>
      </c>
      <c r="C75" s="308"/>
      <c r="D75" s="113">
        <v>0.32287822878228783</v>
      </c>
      <c r="E75" s="115">
        <v>7</v>
      </c>
      <c r="F75" s="114">
        <v>6</v>
      </c>
      <c r="G75" s="114">
        <v>9</v>
      </c>
      <c r="H75" s="114">
        <v>9</v>
      </c>
      <c r="I75" s="140">
        <v>9</v>
      </c>
      <c r="J75" s="115">
        <v>-2</v>
      </c>
      <c r="K75" s="116">
        <v>-22.222222222222221</v>
      </c>
    </row>
    <row r="76" spans="1:11" ht="14.1" customHeight="1" x14ac:dyDescent="0.2">
      <c r="A76" s="306">
        <v>91</v>
      </c>
      <c r="B76" s="307" t="s">
        <v>315</v>
      </c>
      <c r="C76" s="308"/>
      <c r="D76" s="113" t="s">
        <v>513</v>
      </c>
      <c r="E76" s="115" t="s">
        <v>513</v>
      </c>
      <c r="F76" s="114" t="s">
        <v>513</v>
      </c>
      <c r="G76" s="114">
        <v>3</v>
      </c>
      <c r="H76" s="114">
        <v>0</v>
      </c>
      <c r="I76" s="140">
        <v>6</v>
      </c>
      <c r="J76" s="115" t="s">
        <v>513</v>
      </c>
      <c r="K76" s="116" t="s">
        <v>513</v>
      </c>
    </row>
    <row r="77" spans="1:11" ht="14.1" customHeight="1" x14ac:dyDescent="0.2">
      <c r="A77" s="306">
        <v>92</v>
      </c>
      <c r="B77" s="307" t="s">
        <v>316</v>
      </c>
      <c r="C77" s="308"/>
      <c r="D77" s="113">
        <v>1.7527675276752768</v>
      </c>
      <c r="E77" s="115">
        <v>38</v>
      </c>
      <c r="F77" s="114">
        <v>48</v>
      </c>
      <c r="G77" s="114">
        <v>42</v>
      </c>
      <c r="H77" s="114">
        <v>30</v>
      </c>
      <c r="I77" s="140">
        <v>41</v>
      </c>
      <c r="J77" s="115">
        <v>-3</v>
      </c>
      <c r="K77" s="116">
        <v>-7.3170731707317076</v>
      </c>
    </row>
    <row r="78" spans="1:11" ht="14.1" customHeight="1" x14ac:dyDescent="0.2">
      <c r="A78" s="306">
        <v>93</v>
      </c>
      <c r="B78" s="307" t="s">
        <v>317</v>
      </c>
      <c r="C78" s="308"/>
      <c r="D78" s="113" t="s">
        <v>513</v>
      </c>
      <c r="E78" s="115" t="s">
        <v>513</v>
      </c>
      <c r="F78" s="114">
        <v>0</v>
      </c>
      <c r="G78" s="114">
        <v>3</v>
      </c>
      <c r="H78" s="114">
        <v>4</v>
      </c>
      <c r="I78" s="140" t="s">
        <v>513</v>
      </c>
      <c r="J78" s="115" t="s">
        <v>513</v>
      </c>
      <c r="K78" s="116" t="s">
        <v>513</v>
      </c>
    </row>
    <row r="79" spans="1:11" ht="14.1" customHeight="1" x14ac:dyDescent="0.2">
      <c r="A79" s="306">
        <v>94</v>
      </c>
      <c r="B79" s="307" t="s">
        <v>318</v>
      </c>
      <c r="C79" s="308"/>
      <c r="D79" s="113">
        <v>0.73800738007380073</v>
      </c>
      <c r="E79" s="115">
        <v>16</v>
      </c>
      <c r="F79" s="114">
        <v>9</v>
      </c>
      <c r="G79" s="114">
        <v>13</v>
      </c>
      <c r="H79" s="114">
        <v>7</v>
      </c>
      <c r="I79" s="140">
        <v>6</v>
      </c>
      <c r="J79" s="115">
        <v>10</v>
      </c>
      <c r="K79" s="116">
        <v>166.66666666666666</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0.87638376383763839</v>
      </c>
      <c r="E81" s="143">
        <v>19</v>
      </c>
      <c r="F81" s="144">
        <v>25</v>
      </c>
      <c r="G81" s="144">
        <v>37</v>
      </c>
      <c r="H81" s="144">
        <v>20</v>
      </c>
      <c r="I81" s="145">
        <v>30</v>
      </c>
      <c r="J81" s="143">
        <v>-11</v>
      </c>
      <c r="K81" s="146">
        <v>-36.666666666666664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27233</v>
      </c>
      <c r="C10" s="114">
        <v>13306</v>
      </c>
      <c r="D10" s="114">
        <v>13927</v>
      </c>
      <c r="E10" s="114">
        <v>20710</v>
      </c>
      <c r="F10" s="114">
        <v>5586</v>
      </c>
      <c r="G10" s="114">
        <v>3326</v>
      </c>
      <c r="H10" s="114">
        <v>7903</v>
      </c>
      <c r="I10" s="115">
        <v>3643</v>
      </c>
      <c r="J10" s="114">
        <v>3024</v>
      </c>
      <c r="K10" s="114">
        <v>619</v>
      </c>
      <c r="L10" s="423">
        <v>1484</v>
      </c>
      <c r="M10" s="424">
        <v>1861</v>
      </c>
    </row>
    <row r="11" spans="1:13" ht="11.1" customHeight="1" x14ac:dyDescent="0.2">
      <c r="A11" s="422" t="s">
        <v>387</v>
      </c>
      <c r="B11" s="115">
        <v>27294</v>
      </c>
      <c r="C11" s="114">
        <v>13375</v>
      </c>
      <c r="D11" s="114">
        <v>13919</v>
      </c>
      <c r="E11" s="114">
        <v>20732</v>
      </c>
      <c r="F11" s="114">
        <v>5626</v>
      </c>
      <c r="G11" s="114">
        <v>3162</v>
      </c>
      <c r="H11" s="114">
        <v>8070</v>
      </c>
      <c r="I11" s="115">
        <v>3781</v>
      </c>
      <c r="J11" s="114">
        <v>3149</v>
      </c>
      <c r="K11" s="114">
        <v>632</v>
      </c>
      <c r="L11" s="423">
        <v>1702</v>
      </c>
      <c r="M11" s="424">
        <v>1696</v>
      </c>
    </row>
    <row r="12" spans="1:13" ht="11.1" customHeight="1" x14ac:dyDescent="0.2">
      <c r="A12" s="422" t="s">
        <v>388</v>
      </c>
      <c r="B12" s="115">
        <v>27925</v>
      </c>
      <c r="C12" s="114">
        <v>13789</v>
      </c>
      <c r="D12" s="114">
        <v>14136</v>
      </c>
      <c r="E12" s="114">
        <v>21272</v>
      </c>
      <c r="F12" s="114">
        <v>5728</v>
      </c>
      <c r="G12" s="114">
        <v>3413</v>
      </c>
      <c r="H12" s="114">
        <v>8298</v>
      </c>
      <c r="I12" s="115">
        <v>3652</v>
      </c>
      <c r="J12" s="114">
        <v>2995</v>
      </c>
      <c r="K12" s="114">
        <v>657</v>
      </c>
      <c r="L12" s="423">
        <v>2550</v>
      </c>
      <c r="M12" s="424">
        <v>1915</v>
      </c>
    </row>
    <row r="13" spans="1:13" s="110" customFormat="1" ht="11.1" customHeight="1" x14ac:dyDescent="0.2">
      <c r="A13" s="422" t="s">
        <v>389</v>
      </c>
      <c r="B13" s="115">
        <v>27599</v>
      </c>
      <c r="C13" s="114">
        <v>13542</v>
      </c>
      <c r="D13" s="114">
        <v>14057</v>
      </c>
      <c r="E13" s="114">
        <v>20922</v>
      </c>
      <c r="F13" s="114">
        <v>5751</v>
      </c>
      <c r="G13" s="114">
        <v>3285</v>
      </c>
      <c r="H13" s="114">
        <v>8329</v>
      </c>
      <c r="I13" s="115">
        <v>3683</v>
      </c>
      <c r="J13" s="114">
        <v>3005</v>
      </c>
      <c r="K13" s="114">
        <v>678</v>
      </c>
      <c r="L13" s="423">
        <v>1554</v>
      </c>
      <c r="M13" s="424">
        <v>1999</v>
      </c>
    </row>
    <row r="14" spans="1:13" ht="15" customHeight="1" x14ac:dyDescent="0.2">
      <c r="A14" s="422" t="s">
        <v>390</v>
      </c>
      <c r="B14" s="115">
        <v>27429</v>
      </c>
      <c r="C14" s="114">
        <v>13529</v>
      </c>
      <c r="D14" s="114">
        <v>13900</v>
      </c>
      <c r="E14" s="114">
        <v>20115</v>
      </c>
      <c r="F14" s="114">
        <v>6446</v>
      </c>
      <c r="G14" s="114">
        <v>3138</v>
      </c>
      <c r="H14" s="114">
        <v>8449</v>
      </c>
      <c r="I14" s="115">
        <v>3621</v>
      </c>
      <c r="J14" s="114">
        <v>2945</v>
      </c>
      <c r="K14" s="114">
        <v>676</v>
      </c>
      <c r="L14" s="423">
        <v>2224</v>
      </c>
      <c r="M14" s="424">
        <v>2412</v>
      </c>
    </row>
    <row r="15" spans="1:13" ht="11.1" customHeight="1" x14ac:dyDescent="0.2">
      <c r="A15" s="422" t="s">
        <v>387</v>
      </c>
      <c r="B15" s="115">
        <v>27827</v>
      </c>
      <c r="C15" s="114">
        <v>13816</v>
      </c>
      <c r="D15" s="114">
        <v>14011</v>
      </c>
      <c r="E15" s="114">
        <v>20265</v>
      </c>
      <c r="F15" s="114">
        <v>6713</v>
      </c>
      <c r="G15" s="114">
        <v>2972</v>
      </c>
      <c r="H15" s="114">
        <v>8753</v>
      </c>
      <c r="I15" s="115">
        <v>3742</v>
      </c>
      <c r="J15" s="114">
        <v>3049</v>
      </c>
      <c r="K15" s="114">
        <v>693</v>
      </c>
      <c r="L15" s="423">
        <v>1873</v>
      </c>
      <c r="M15" s="424">
        <v>1588</v>
      </c>
    </row>
    <row r="16" spans="1:13" ht="11.1" customHeight="1" x14ac:dyDescent="0.2">
      <c r="A16" s="422" t="s">
        <v>388</v>
      </c>
      <c r="B16" s="115">
        <v>28263</v>
      </c>
      <c r="C16" s="114">
        <v>14017</v>
      </c>
      <c r="D16" s="114">
        <v>14246</v>
      </c>
      <c r="E16" s="114">
        <v>20663</v>
      </c>
      <c r="F16" s="114">
        <v>6869</v>
      </c>
      <c r="G16" s="114">
        <v>3163</v>
      </c>
      <c r="H16" s="114">
        <v>8853</v>
      </c>
      <c r="I16" s="115">
        <v>3659</v>
      </c>
      <c r="J16" s="114">
        <v>2950</v>
      </c>
      <c r="K16" s="114">
        <v>709</v>
      </c>
      <c r="L16" s="423">
        <v>3698</v>
      </c>
      <c r="M16" s="424">
        <v>3258</v>
      </c>
    </row>
    <row r="17" spans="1:13" s="110" customFormat="1" ht="11.1" customHeight="1" x14ac:dyDescent="0.2">
      <c r="A17" s="422" t="s">
        <v>389</v>
      </c>
      <c r="B17" s="115">
        <v>28086</v>
      </c>
      <c r="C17" s="114">
        <v>13743</v>
      </c>
      <c r="D17" s="114">
        <v>14343</v>
      </c>
      <c r="E17" s="114">
        <v>21001</v>
      </c>
      <c r="F17" s="114">
        <v>7013</v>
      </c>
      <c r="G17" s="114">
        <v>3070</v>
      </c>
      <c r="H17" s="114">
        <v>8912</v>
      </c>
      <c r="I17" s="115">
        <v>3702</v>
      </c>
      <c r="J17" s="114">
        <v>2988</v>
      </c>
      <c r="K17" s="114">
        <v>714</v>
      </c>
      <c r="L17" s="423">
        <v>1688</v>
      </c>
      <c r="M17" s="424">
        <v>1927</v>
      </c>
    </row>
    <row r="18" spans="1:13" ht="15" customHeight="1" x14ac:dyDescent="0.2">
      <c r="A18" s="422" t="s">
        <v>391</v>
      </c>
      <c r="B18" s="115">
        <v>28130</v>
      </c>
      <c r="C18" s="114">
        <v>13741</v>
      </c>
      <c r="D18" s="114">
        <v>14389</v>
      </c>
      <c r="E18" s="114">
        <v>20790</v>
      </c>
      <c r="F18" s="114">
        <v>7249</v>
      </c>
      <c r="G18" s="114">
        <v>2881</v>
      </c>
      <c r="H18" s="114">
        <v>9093</v>
      </c>
      <c r="I18" s="115">
        <v>3546</v>
      </c>
      <c r="J18" s="114">
        <v>2874</v>
      </c>
      <c r="K18" s="114">
        <v>672</v>
      </c>
      <c r="L18" s="423">
        <v>2544</v>
      </c>
      <c r="M18" s="424">
        <v>2568</v>
      </c>
    </row>
    <row r="19" spans="1:13" ht="11.1" customHeight="1" x14ac:dyDescent="0.2">
      <c r="A19" s="422" t="s">
        <v>387</v>
      </c>
      <c r="B19" s="115">
        <v>28185</v>
      </c>
      <c r="C19" s="114">
        <v>13789</v>
      </c>
      <c r="D19" s="114">
        <v>14396</v>
      </c>
      <c r="E19" s="114">
        <v>20694</v>
      </c>
      <c r="F19" s="114">
        <v>7416</v>
      </c>
      <c r="G19" s="114">
        <v>2673</v>
      </c>
      <c r="H19" s="114">
        <v>9252</v>
      </c>
      <c r="I19" s="115">
        <v>3625</v>
      </c>
      <c r="J19" s="114">
        <v>2919</v>
      </c>
      <c r="K19" s="114">
        <v>706</v>
      </c>
      <c r="L19" s="423">
        <v>1496</v>
      </c>
      <c r="M19" s="424">
        <v>1464</v>
      </c>
    </row>
    <row r="20" spans="1:13" ht="11.1" customHeight="1" x14ac:dyDescent="0.2">
      <c r="A20" s="422" t="s">
        <v>388</v>
      </c>
      <c r="B20" s="115">
        <v>28332</v>
      </c>
      <c r="C20" s="114">
        <v>13832</v>
      </c>
      <c r="D20" s="114">
        <v>14500</v>
      </c>
      <c r="E20" s="114">
        <v>20821</v>
      </c>
      <c r="F20" s="114">
        <v>7399</v>
      </c>
      <c r="G20" s="114">
        <v>2790</v>
      </c>
      <c r="H20" s="114">
        <v>9343</v>
      </c>
      <c r="I20" s="115">
        <v>3589</v>
      </c>
      <c r="J20" s="114">
        <v>2884</v>
      </c>
      <c r="K20" s="114">
        <v>705</v>
      </c>
      <c r="L20" s="423">
        <v>1853</v>
      </c>
      <c r="M20" s="424">
        <v>1770</v>
      </c>
    </row>
    <row r="21" spans="1:13" s="110" customFormat="1" ht="11.1" customHeight="1" x14ac:dyDescent="0.2">
      <c r="A21" s="422" t="s">
        <v>389</v>
      </c>
      <c r="B21" s="115">
        <v>28100</v>
      </c>
      <c r="C21" s="114">
        <v>13661</v>
      </c>
      <c r="D21" s="114">
        <v>14439</v>
      </c>
      <c r="E21" s="114">
        <v>20711</v>
      </c>
      <c r="F21" s="114">
        <v>7363</v>
      </c>
      <c r="G21" s="114">
        <v>2681</v>
      </c>
      <c r="H21" s="114">
        <v>9352</v>
      </c>
      <c r="I21" s="115">
        <v>3633</v>
      </c>
      <c r="J21" s="114">
        <v>2924</v>
      </c>
      <c r="K21" s="114">
        <v>709</v>
      </c>
      <c r="L21" s="423">
        <v>1310</v>
      </c>
      <c r="M21" s="424">
        <v>1591</v>
      </c>
    </row>
    <row r="22" spans="1:13" ht="15" customHeight="1" x14ac:dyDescent="0.2">
      <c r="A22" s="422" t="s">
        <v>392</v>
      </c>
      <c r="B22" s="115">
        <v>27768</v>
      </c>
      <c r="C22" s="114">
        <v>13449</v>
      </c>
      <c r="D22" s="114">
        <v>14319</v>
      </c>
      <c r="E22" s="114">
        <v>20280</v>
      </c>
      <c r="F22" s="114">
        <v>7355</v>
      </c>
      <c r="G22" s="114">
        <v>2466</v>
      </c>
      <c r="H22" s="114">
        <v>9448</v>
      </c>
      <c r="I22" s="115">
        <v>3616</v>
      </c>
      <c r="J22" s="114">
        <v>2910</v>
      </c>
      <c r="K22" s="114">
        <v>706</v>
      </c>
      <c r="L22" s="423">
        <v>1494</v>
      </c>
      <c r="M22" s="424">
        <v>1710</v>
      </c>
    </row>
    <row r="23" spans="1:13" ht="11.1" customHeight="1" x14ac:dyDescent="0.2">
      <c r="A23" s="422" t="s">
        <v>387</v>
      </c>
      <c r="B23" s="115">
        <v>27742</v>
      </c>
      <c r="C23" s="114">
        <v>13532</v>
      </c>
      <c r="D23" s="114">
        <v>14210</v>
      </c>
      <c r="E23" s="114">
        <v>20236</v>
      </c>
      <c r="F23" s="114">
        <v>7349</v>
      </c>
      <c r="G23" s="114">
        <v>2324</v>
      </c>
      <c r="H23" s="114">
        <v>9580</v>
      </c>
      <c r="I23" s="115">
        <v>3677</v>
      </c>
      <c r="J23" s="114">
        <v>2961</v>
      </c>
      <c r="K23" s="114">
        <v>716</v>
      </c>
      <c r="L23" s="423">
        <v>1521</v>
      </c>
      <c r="M23" s="424">
        <v>1529</v>
      </c>
    </row>
    <row r="24" spans="1:13" ht="11.1" customHeight="1" x14ac:dyDescent="0.2">
      <c r="A24" s="422" t="s">
        <v>388</v>
      </c>
      <c r="B24" s="115">
        <v>28222</v>
      </c>
      <c r="C24" s="114">
        <v>13847</v>
      </c>
      <c r="D24" s="114">
        <v>14375</v>
      </c>
      <c r="E24" s="114">
        <v>19802</v>
      </c>
      <c r="F24" s="114">
        <v>7465</v>
      </c>
      <c r="G24" s="114">
        <v>2431</v>
      </c>
      <c r="H24" s="114">
        <v>9712</v>
      </c>
      <c r="I24" s="115">
        <v>3691</v>
      </c>
      <c r="J24" s="114">
        <v>2946</v>
      </c>
      <c r="K24" s="114">
        <v>745</v>
      </c>
      <c r="L24" s="423">
        <v>2394</v>
      </c>
      <c r="M24" s="424">
        <v>1959</v>
      </c>
    </row>
    <row r="25" spans="1:13" s="110" customFormat="1" ht="11.1" customHeight="1" x14ac:dyDescent="0.2">
      <c r="A25" s="422" t="s">
        <v>389</v>
      </c>
      <c r="B25" s="115">
        <v>27955</v>
      </c>
      <c r="C25" s="114">
        <v>13607</v>
      </c>
      <c r="D25" s="114">
        <v>14348</v>
      </c>
      <c r="E25" s="114">
        <v>19464</v>
      </c>
      <c r="F25" s="114">
        <v>7530</v>
      </c>
      <c r="G25" s="114">
        <v>2286</v>
      </c>
      <c r="H25" s="114">
        <v>9763</v>
      </c>
      <c r="I25" s="115">
        <v>3592</v>
      </c>
      <c r="J25" s="114">
        <v>2870</v>
      </c>
      <c r="K25" s="114">
        <v>722</v>
      </c>
      <c r="L25" s="423">
        <v>1308</v>
      </c>
      <c r="M25" s="424">
        <v>1526</v>
      </c>
    </row>
    <row r="26" spans="1:13" ht="15" customHeight="1" x14ac:dyDescent="0.2">
      <c r="A26" s="422" t="s">
        <v>393</v>
      </c>
      <c r="B26" s="115">
        <v>27968</v>
      </c>
      <c r="C26" s="114">
        <v>13654</v>
      </c>
      <c r="D26" s="114">
        <v>14314</v>
      </c>
      <c r="E26" s="114">
        <v>19410</v>
      </c>
      <c r="F26" s="114">
        <v>7587</v>
      </c>
      <c r="G26" s="114">
        <v>2157</v>
      </c>
      <c r="H26" s="114">
        <v>9882</v>
      </c>
      <c r="I26" s="115">
        <v>3506</v>
      </c>
      <c r="J26" s="114">
        <v>2772</v>
      </c>
      <c r="K26" s="114">
        <v>734</v>
      </c>
      <c r="L26" s="423">
        <v>1778</v>
      </c>
      <c r="M26" s="424">
        <v>1833</v>
      </c>
    </row>
    <row r="27" spans="1:13" ht="11.1" customHeight="1" x14ac:dyDescent="0.2">
      <c r="A27" s="422" t="s">
        <v>387</v>
      </c>
      <c r="B27" s="115">
        <v>28134</v>
      </c>
      <c r="C27" s="114">
        <v>13860</v>
      </c>
      <c r="D27" s="114">
        <v>14274</v>
      </c>
      <c r="E27" s="114">
        <v>19506</v>
      </c>
      <c r="F27" s="114">
        <v>7653</v>
      </c>
      <c r="G27" s="114">
        <v>2032</v>
      </c>
      <c r="H27" s="114">
        <v>10036</v>
      </c>
      <c r="I27" s="115">
        <v>3621</v>
      </c>
      <c r="J27" s="114">
        <v>2851</v>
      </c>
      <c r="K27" s="114">
        <v>770</v>
      </c>
      <c r="L27" s="423">
        <v>1666</v>
      </c>
      <c r="M27" s="424">
        <v>1495</v>
      </c>
    </row>
    <row r="28" spans="1:13" ht="11.1" customHeight="1" x14ac:dyDescent="0.2">
      <c r="A28" s="422" t="s">
        <v>388</v>
      </c>
      <c r="B28" s="115">
        <v>28347</v>
      </c>
      <c r="C28" s="114">
        <v>14101</v>
      </c>
      <c r="D28" s="114">
        <v>14246</v>
      </c>
      <c r="E28" s="114">
        <v>19933</v>
      </c>
      <c r="F28" s="114">
        <v>7637</v>
      </c>
      <c r="G28" s="114">
        <v>2171</v>
      </c>
      <c r="H28" s="114">
        <v>10023</v>
      </c>
      <c r="I28" s="115">
        <v>3637</v>
      </c>
      <c r="J28" s="114">
        <v>2809</v>
      </c>
      <c r="K28" s="114">
        <v>828</v>
      </c>
      <c r="L28" s="423">
        <v>2259</v>
      </c>
      <c r="M28" s="424">
        <v>2071</v>
      </c>
    </row>
    <row r="29" spans="1:13" s="110" customFormat="1" ht="11.1" customHeight="1" x14ac:dyDescent="0.2">
      <c r="A29" s="422" t="s">
        <v>389</v>
      </c>
      <c r="B29" s="115">
        <v>28059</v>
      </c>
      <c r="C29" s="114">
        <v>13828</v>
      </c>
      <c r="D29" s="114">
        <v>14231</v>
      </c>
      <c r="E29" s="114">
        <v>20437</v>
      </c>
      <c r="F29" s="114">
        <v>7586</v>
      </c>
      <c r="G29" s="114">
        <v>2098</v>
      </c>
      <c r="H29" s="114">
        <v>9979</v>
      </c>
      <c r="I29" s="115">
        <v>3507</v>
      </c>
      <c r="J29" s="114">
        <v>2716</v>
      </c>
      <c r="K29" s="114">
        <v>791</v>
      </c>
      <c r="L29" s="423">
        <v>1397</v>
      </c>
      <c r="M29" s="424">
        <v>1702</v>
      </c>
    </row>
    <row r="30" spans="1:13" ht="15" customHeight="1" x14ac:dyDescent="0.2">
      <c r="A30" s="422" t="s">
        <v>394</v>
      </c>
      <c r="B30" s="115">
        <v>28033</v>
      </c>
      <c r="C30" s="114">
        <v>13764</v>
      </c>
      <c r="D30" s="114">
        <v>14269</v>
      </c>
      <c r="E30" s="114">
        <v>20325</v>
      </c>
      <c r="F30" s="114">
        <v>7678</v>
      </c>
      <c r="G30" s="114">
        <v>1970</v>
      </c>
      <c r="H30" s="114">
        <v>10057</v>
      </c>
      <c r="I30" s="115">
        <v>3679</v>
      </c>
      <c r="J30" s="114">
        <v>2822</v>
      </c>
      <c r="K30" s="114">
        <v>857</v>
      </c>
      <c r="L30" s="423">
        <v>2290</v>
      </c>
      <c r="M30" s="424">
        <v>2341</v>
      </c>
    </row>
    <row r="31" spans="1:13" ht="11.1" customHeight="1" x14ac:dyDescent="0.2">
      <c r="A31" s="422" t="s">
        <v>387</v>
      </c>
      <c r="B31" s="115">
        <v>28449</v>
      </c>
      <c r="C31" s="114">
        <v>13918</v>
      </c>
      <c r="D31" s="114">
        <v>14531</v>
      </c>
      <c r="E31" s="114">
        <v>20506</v>
      </c>
      <c r="F31" s="114">
        <v>7917</v>
      </c>
      <c r="G31" s="114">
        <v>1851</v>
      </c>
      <c r="H31" s="114">
        <v>10317</v>
      </c>
      <c r="I31" s="115">
        <v>3835</v>
      </c>
      <c r="J31" s="114">
        <v>2940</v>
      </c>
      <c r="K31" s="114">
        <v>895</v>
      </c>
      <c r="L31" s="423">
        <v>2069</v>
      </c>
      <c r="M31" s="424">
        <v>1673</v>
      </c>
    </row>
    <row r="32" spans="1:13" ht="11.1" customHeight="1" x14ac:dyDescent="0.2">
      <c r="A32" s="422" t="s">
        <v>388</v>
      </c>
      <c r="B32" s="115">
        <v>28787</v>
      </c>
      <c r="C32" s="114">
        <v>14079</v>
      </c>
      <c r="D32" s="114">
        <v>14708</v>
      </c>
      <c r="E32" s="114">
        <v>20660</v>
      </c>
      <c r="F32" s="114">
        <v>8113</v>
      </c>
      <c r="G32" s="114">
        <v>2005</v>
      </c>
      <c r="H32" s="114">
        <v>10392</v>
      </c>
      <c r="I32" s="115">
        <v>3818</v>
      </c>
      <c r="J32" s="114">
        <v>2873</v>
      </c>
      <c r="K32" s="114">
        <v>945</v>
      </c>
      <c r="L32" s="423">
        <v>2192</v>
      </c>
      <c r="M32" s="424">
        <v>1922</v>
      </c>
    </row>
    <row r="33" spans="1:13" s="110" customFormat="1" ht="11.1" customHeight="1" x14ac:dyDescent="0.2">
      <c r="A33" s="422" t="s">
        <v>389</v>
      </c>
      <c r="B33" s="115">
        <v>28501</v>
      </c>
      <c r="C33" s="114">
        <v>13849</v>
      </c>
      <c r="D33" s="114">
        <v>14652</v>
      </c>
      <c r="E33" s="114">
        <v>20423</v>
      </c>
      <c r="F33" s="114">
        <v>8067</v>
      </c>
      <c r="G33" s="114">
        <v>1967</v>
      </c>
      <c r="H33" s="114">
        <v>10312</v>
      </c>
      <c r="I33" s="115">
        <v>3766</v>
      </c>
      <c r="J33" s="114">
        <v>2854</v>
      </c>
      <c r="K33" s="114">
        <v>912</v>
      </c>
      <c r="L33" s="423">
        <v>1755</v>
      </c>
      <c r="M33" s="424">
        <v>2014</v>
      </c>
    </row>
    <row r="34" spans="1:13" ht="15" customHeight="1" x14ac:dyDescent="0.2">
      <c r="A34" s="422" t="s">
        <v>395</v>
      </c>
      <c r="B34" s="115">
        <v>28514</v>
      </c>
      <c r="C34" s="114">
        <v>13836</v>
      </c>
      <c r="D34" s="114">
        <v>14678</v>
      </c>
      <c r="E34" s="114">
        <v>20334</v>
      </c>
      <c r="F34" s="114">
        <v>8172</v>
      </c>
      <c r="G34" s="114">
        <v>1883</v>
      </c>
      <c r="H34" s="114">
        <v>10378</v>
      </c>
      <c r="I34" s="115">
        <v>3654</v>
      </c>
      <c r="J34" s="114">
        <v>2779</v>
      </c>
      <c r="K34" s="114">
        <v>875</v>
      </c>
      <c r="L34" s="423">
        <v>1893</v>
      </c>
      <c r="M34" s="424">
        <v>1869</v>
      </c>
    </row>
    <row r="35" spans="1:13" ht="11.1" customHeight="1" x14ac:dyDescent="0.2">
      <c r="A35" s="422" t="s">
        <v>387</v>
      </c>
      <c r="B35" s="115">
        <v>28661</v>
      </c>
      <c r="C35" s="114">
        <v>13931</v>
      </c>
      <c r="D35" s="114">
        <v>14730</v>
      </c>
      <c r="E35" s="114">
        <v>20337</v>
      </c>
      <c r="F35" s="114">
        <v>8320</v>
      </c>
      <c r="G35" s="114">
        <v>1795</v>
      </c>
      <c r="H35" s="114">
        <v>10537</v>
      </c>
      <c r="I35" s="115">
        <v>3753</v>
      </c>
      <c r="J35" s="114">
        <v>2837</v>
      </c>
      <c r="K35" s="114">
        <v>916</v>
      </c>
      <c r="L35" s="423">
        <v>1607</v>
      </c>
      <c r="M35" s="424">
        <v>1466</v>
      </c>
    </row>
    <row r="36" spans="1:13" ht="11.1" customHeight="1" x14ac:dyDescent="0.2">
      <c r="A36" s="422" t="s">
        <v>388</v>
      </c>
      <c r="B36" s="115">
        <v>29063</v>
      </c>
      <c r="C36" s="114">
        <v>14128</v>
      </c>
      <c r="D36" s="114">
        <v>14935</v>
      </c>
      <c r="E36" s="114">
        <v>20476</v>
      </c>
      <c r="F36" s="114">
        <v>8586</v>
      </c>
      <c r="G36" s="114">
        <v>1987</v>
      </c>
      <c r="H36" s="114">
        <v>10715</v>
      </c>
      <c r="I36" s="115">
        <v>3721</v>
      </c>
      <c r="J36" s="114">
        <v>2788</v>
      </c>
      <c r="K36" s="114">
        <v>933</v>
      </c>
      <c r="L36" s="423">
        <v>2261</v>
      </c>
      <c r="M36" s="424">
        <v>1957</v>
      </c>
    </row>
    <row r="37" spans="1:13" s="110" customFormat="1" ht="11.1" customHeight="1" x14ac:dyDescent="0.2">
      <c r="A37" s="422" t="s">
        <v>389</v>
      </c>
      <c r="B37" s="115">
        <v>28844</v>
      </c>
      <c r="C37" s="114">
        <v>14014</v>
      </c>
      <c r="D37" s="114">
        <v>14830</v>
      </c>
      <c r="E37" s="114">
        <v>20307</v>
      </c>
      <c r="F37" s="114">
        <v>8537</v>
      </c>
      <c r="G37" s="114">
        <v>1974</v>
      </c>
      <c r="H37" s="114">
        <v>10676</v>
      </c>
      <c r="I37" s="115">
        <v>3676</v>
      </c>
      <c r="J37" s="114">
        <v>2754</v>
      </c>
      <c r="K37" s="114">
        <v>922</v>
      </c>
      <c r="L37" s="423">
        <v>2778</v>
      </c>
      <c r="M37" s="424">
        <v>3026</v>
      </c>
    </row>
    <row r="38" spans="1:13" ht="15" customHeight="1" x14ac:dyDescent="0.2">
      <c r="A38" s="425" t="s">
        <v>396</v>
      </c>
      <c r="B38" s="115">
        <v>29000</v>
      </c>
      <c r="C38" s="114">
        <v>14207</v>
      </c>
      <c r="D38" s="114">
        <v>14793</v>
      </c>
      <c r="E38" s="114">
        <v>20202</v>
      </c>
      <c r="F38" s="114">
        <v>8798</v>
      </c>
      <c r="G38" s="114">
        <v>1905</v>
      </c>
      <c r="H38" s="114">
        <v>10760</v>
      </c>
      <c r="I38" s="115">
        <v>3580</v>
      </c>
      <c r="J38" s="114">
        <v>2641</v>
      </c>
      <c r="K38" s="114">
        <v>939</v>
      </c>
      <c r="L38" s="423">
        <v>2313</v>
      </c>
      <c r="M38" s="424">
        <v>2190</v>
      </c>
    </row>
    <row r="39" spans="1:13" ht="11.1" customHeight="1" x14ac:dyDescent="0.2">
      <c r="A39" s="422" t="s">
        <v>387</v>
      </c>
      <c r="B39" s="115">
        <v>29258</v>
      </c>
      <c r="C39" s="114">
        <v>14402</v>
      </c>
      <c r="D39" s="114">
        <v>14856</v>
      </c>
      <c r="E39" s="114">
        <v>20238</v>
      </c>
      <c r="F39" s="114">
        <v>9020</v>
      </c>
      <c r="G39" s="114">
        <v>1891</v>
      </c>
      <c r="H39" s="114">
        <v>10936</v>
      </c>
      <c r="I39" s="115">
        <v>3691</v>
      </c>
      <c r="J39" s="114">
        <v>2690</v>
      </c>
      <c r="K39" s="114">
        <v>1001</v>
      </c>
      <c r="L39" s="423">
        <v>1767</v>
      </c>
      <c r="M39" s="424">
        <v>1597</v>
      </c>
    </row>
    <row r="40" spans="1:13" ht="11.1" customHeight="1" x14ac:dyDescent="0.2">
      <c r="A40" s="425" t="s">
        <v>388</v>
      </c>
      <c r="B40" s="115">
        <v>29556</v>
      </c>
      <c r="C40" s="114">
        <v>14588</v>
      </c>
      <c r="D40" s="114">
        <v>14968</v>
      </c>
      <c r="E40" s="114">
        <v>20386</v>
      </c>
      <c r="F40" s="114">
        <v>9170</v>
      </c>
      <c r="G40" s="114">
        <v>2112</v>
      </c>
      <c r="H40" s="114">
        <v>10970</v>
      </c>
      <c r="I40" s="115">
        <v>3717</v>
      </c>
      <c r="J40" s="114">
        <v>2711</v>
      </c>
      <c r="K40" s="114">
        <v>1006</v>
      </c>
      <c r="L40" s="423">
        <v>2390</v>
      </c>
      <c r="M40" s="424">
        <v>2169</v>
      </c>
    </row>
    <row r="41" spans="1:13" s="110" customFormat="1" ht="11.1" customHeight="1" x14ac:dyDescent="0.2">
      <c r="A41" s="422" t="s">
        <v>389</v>
      </c>
      <c r="B41" s="115">
        <v>29547</v>
      </c>
      <c r="C41" s="114">
        <v>14547</v>
      </c>
      <c r="D41" s="114">
        <v>15000</v>
      </c>
      <c r="E41" s="114">
        <v>20335</v>
      </c>
      <c r="F41" s="114">
        <v>9212</v>
      </c>
      <c r="G41" s="114">
        <v>2109</v>
      </c>
      <c r="H41" s="114">
        <v>10995</v>
      </c>
      <c r="I41" s="115">
        <v>3682</v>
      </c>
      <c r="J41" s="114">
        <v>2703</v>
      </c>
      <c r="K41" s="114">
        <v>979</v>
      </c>
      <c r="L41" s="423">
        <v>1548</v>
      </c>
      <c r="M41" s="424">
        <v>1570</v>
      </c>
    </row>
    <row r="42" spans="1:13" ht="15" customHeight="1" x14ac:dyDescent="0.2">
      <c r="A42" s="422" t="s">
        <v>397</v>
      </c>
      <c r="B42" s="115">
        <v>29528</v>
      </c>
      <c r="C42" s="114">
        <v>14539</v>
      </c>
      <c r="D42" s="114">
        <v>14989</v>
      </c>
      <c r="E42" s="114">
        <v>20279</v>
      </c>
      <c r="F42" s="114">
        <v>9249</v>
      </c>
      <c r="G42" s="114">
        <v>1993</v>
      </c>
      <c r="H42" s="114">
        <v>11063</v>
      </c>
      <c r="I42" s="115">
        <v>3633</v>
      </c>
      <c r="J42" s="114">
        <v>2655</v>
      </c>
      <c r="K42" s="114">
        <v>978</v>
      </c>
      <c r="L42" s="423">
        <v>2014</v>
      </c>
      <c r="M42" s="424">
        <v>2044</v>
      </c>
    </row>
    <row r="43" spans="1:13" ht="11.1" customHeight="1" x14ac:dyDescent="0.2">
      <c r="A43" s="422" t="s">
        <v>387</v>
      </c>
      <c r="B43" s="115">
        <v>29670</v>
      </c>
      <c r="C43" s="114">
        <v>14635</v>
      </c>
      <c r="D43" s="114">
        <v>15035</v>
      </c>
      <c r="E43" s="114">
        <v>20400</v>
      </c>
      <c r="F43" s="114">
        <v>9270</v>
      </c>
      <c r="G43" s="114">
        <v>1950</v>
      </c>
      <c r="H43" s="114">
        <v>11137</v>
      </c>
      <c r="I43" s="115">
        <v>3876</v>
      </c>
      <c r="J43" s="114">
        <v>2830</v>
      </c>
      <c r="K43" s="114">
        <v>1046</v>
      </c>
      <c r="L43" s="423">
        <v>1804</v>
      </c>
      <c r="M43" s="424">
        <v>1649</v>
      </c>
    </row>
    <row r="44" spans="1:13" ht="11.1" customHeight="1" x14ac:dyDescent="0.2">
      <c r="A44" s="422" t="s">
        <v>388</v>
      </c>
      <c r="B44" s="115">
        <v>29960</v>
      </c>
      <c r="C44" s="114">
        <v>14717</v>
      </c>
      <c r="D44" s="114">
        <v>15243</v>
      </c>
      <c r="E44" s="114">
        <v>20604</v>
      </c>
      <c r="F44" s="114">
        <v>9356</v>
      </c>
      <c r="G44" s="114">
        <v>2189</v>
      </c>
      <c r="H44" s="114">
        <v>11172</v>
      </c>
      <c r="I44" s="115">
        <v>3815</v>
      </c>
      <c r="J44" s="114">
        <v>2754</v>
      </c>
      <c r="K44" s="114">
        <v>1061</v>
      </c>
      <c r="L44" s="423">
        <v>2518</v>
      </c>
      <c r="M44" s="424">
        <v>2321</v>
      </c>
    </row>
    <row r="45" spans="1:13" s="110" customFormat="1" ht="11.1" customHeight="1" x14ac:dyDescent="0.2">
      <c r="A45" s="422" t="s">
        <v>389</v>
      </c>
      <c r="B45" s="115">
        <v>29673</v>
      </c>
      <c r="C45" s="114">
        <v>14563</v>
      </c>
      <c r="D45" s="114">
        <v>15110</v>
      </c>
      <c r="E45" s="114">
        <v>20369</v>
      </c>
      <c r="F45" s="114">
        <v>9304</v>
      </c>
      <c r="G45" s="114">
        <v>2193</v>
      </c>
      <c r="H45" s="114">
        <v>11136</v>
      </c>
      <c r="I45" s="115">
        <v>3807</v>
      </c>
      <c r="J45" s="114">
        <v>2735</v>
      </c>
      <c r="K45" s="114">
        <v>1072</v>
      </c>
      <c r="L45" s="423">
        <v>1669</v>
      </c>
      <c r="M45" s="424">
        <v>1766</v>
      </c>
    </row>
    <row r="46" spans="1:13" ht="15" customHeight="1" x14ac:dyDescent="0.2">
      <c r="A46" s="422" t="s">
        <v>398</v>
      </c>
      <c r="B46" s="115">
        <v>29515</v>
      </c>
      <c r="C46" s="114">
        <v>14490</v>
      </c>
      <c r="D46" s="114">
        <v>15025</v>
      </c>
      <c r="E46" s="114">
        <v>20349</v>
      </c>
      <c r="F46" s="114">
        <v>9166</v>
      </c>
      <c r="G46" s="114">
        <v>2128</v>
      </c>
      <c r="H46" s="114">
        <v>11106</v>
      </c>
      <c r="I46" s="115">
        <v>3765</v>
      </c>
      <c r="J46" s="114">
        <v>2674</v>
      </c>
      <c r="K46" s="114">
        <v>1091</v>
      </c>
      <c r="L46" s="423">
        <v>1860</v>
      </c>
      <c r="M46" s="424">
        <v>2130</v>
      </c>
    </row>
    <row r="47" spans="1:13" ht="11.1" customHeight="1" x14ac:dyDescent="0.2">
      <c r="A47" s="422" t="s">
        <v>387</v>
      </c>
      <c r="B47" s="115">
        <v>29679</v>
      </c>
      <c r="C47" s="114">
        <v>14565</v>
      </c>
      <c r="D47" s="114">
        <v>15114</v>
      </c>
      <c r="E47" s="114">
        <v>20457</v>
      </c>
      <c r="F47" s="114">
        <v>9222</v>
      </c>
      <c r="G47" s="114">
        <v>2090</v>
      </c>
      <c r="H47" s="114">
        <v>11175</v>
      </c>
      <c r="I47" s="115">
        <v>3757</v>
      </c>
      <c r="J47" s="114">
        <v>2666</v>
      </c>
      <c r="K47" s="114">
        <v>1091</v>
      </c>
      <c r="L47" s="423">
        <v>1978</v>
      </c>
      <c r="M47" s="424">
        <v>1860</v>
      </c>
    </row>
    <row r="48" spans="1:13" ht="11.1" customHeight="1" x14ac:dyDescent="0.2">
      <c r="A48" s="422" t="s">
        <v>388</v>
      </c>
      <c r="B48" s="115">
        <v>30093</v>
      </c>
      <c r="C48" s="114">
        <v>14836</v>
      </c>
      <c r="D48" s="114">
        <v>15257</v>
      </c>
      <c r="E48" s="114">
        <v>20577</v>
      </c>
      <c r="F48" s="114">
        <v>9516</v>
      </c>
      <c r="G48" s="114">
        <v>2363</v>
      </c>
      <c r="H48" s="114">
        <v>11256</v>
      </c>
      <c r="I48" s="115">
        <v>3792</v>
      </c>
      <c r="J48" s="114">
        <v>2641</v>
      </c>
      <c r="K48" s="114">
        <v>1151</v>
      </c>
      <c r="L48" s="423">
        <v>2298</v>
      </c>
      <c r="M48" s="424">
        <v>2021</v>
      </c>
    </row>
    <row r="49" spans="1:17" s="110" customFormat="1" ht="11.1" customHeight="1" x14ac:dyDescent="0.2">
      <c r="A49" s="422" t="s">
        <v>389</v>
      </c>
      <c r="B49" s="115">
        <v>30219</v>
      </c>
      <c r="C49" s="114">
        <v>14837</v>
      </c>
      <c r="D49" s="114">
        <v>15382</v>
      </c>
      <c r="E49" s="114">
        <v>20616</v>
      </c>
      <c r="F49" s="114">
        <v>9603</v>
      </c>
      <c r="G49" s="114">
        <v>2365</v>
      </c>
      <c r="H49" s="114">
        <v>11288</v>
      </c>
      <c r="I49" s="115">
        <v>3776</v>
      </c>
      <c r="J49" s="114">
        <v>2624</v>
      </c>
      <c r="K49" s="114">
        <v>1152</v>
      </c>
      <c r="L49" s="423">
        <v>1635</v>
      </c>
      <c r="M49" s="424">
        <v>1679</v>
      </c>
    </row>
    <row r="50" spans="1:17" ht="15" customHeight="1" x14ac:dyDescent="0.2">
      <c r="A50" s="422" t="s">
        <v>399</v>
      </c>
      <c r="B50" s="143">
        <v>30081</v>
      </c>
      <c r="C50" s="144">
        <v>14747</v>
      </c>
      <c r="D50" s="144">
        <v>15334</v>
      </c>
      <c r="E50" s="144">
        <v>20522</v>
      </c>
      <c r="F50" s="144">
        <v>9559</v>
      </c>
      <c r="G50" s="144">
        <v>2338</v>
      </c>
      <c r="H50" s="144">
        <v>11276</v>
      </c>
      <c r="I50" s="143">
        <v>3617</v>
      </c>
      <c r="J50" s="144">
        <v>2518</v>
      </c>
      <c r="K50" s="144">
        <v>1099</v>
      </c>
      <c r="L50" s="426">
        <v>2078</v>
      </c>
      <c r="M50" s="427">
        <v>2168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520</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1.9176689818736237</v>
      </c>
      <c r="C6" s="480">
        <f>'Tabelle 3.3'!J11</f>
        <v>-3.9309428950863214</v>
      </c>
      <c r="D6" s="481">
        <f t="shared" ref="D6:E9" si="0">IF(OR(AND(B6&gt;=-50,B6&lt;=50),ISNUMBER(B6)=FALSE),B6,"")</f>
        <v>1.9176689818736237</v>
      </c>
      <c r="E6" s="481">
        <f t="shared" si="0"/>
        <v>-3.9309428950863214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1.9176689818736237</v>
      </c>
      <c r="C14" s="480">
        <f>'Tabelle 3.3'!J11</f>
        <v>-3.9309428950863214</v>
      </c>
      <c r="D14" s="481">
        <f>IF(OR(AND(B14&gt;=-50,B14&lt;=50),ISNUMBER(B14)=FALSE),B14,"")</f>
        <v>1.9176689818736237</v>
      </c>
      <c r="E14" s="481">
        <f>IF(OR(AND(C14&gt;=-50,C14&lt;=50),ISNUMBER(C14)=FALSE),C14,"")</f>
        <v>-3.9309428950863214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-9.3040565686639376E-2</v>
      </c>
      <c r="C17" s="480">
        <f>'Tabelle 3.3'!J14</f>
        <v>-17.177914110429448</v>
      </c>
      <c r="D17" s="481">
        <f t="shared" si="3"/>
        <v>-9.3040565686639376E-2</v>
      </c>
      <c r="E17" s="481">
        <f t="shared" si="3"/>
        <v>-17.177914110429448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-8.8888888888888893</v>
      </c>
      <c r="C18" s="480">
        <f>'Tabelle 3.3'!J15</f>
        <v>-56.521739130434781</v>
      </c>
      <c r="D18" s="481">
        <f t="shared" si="3"/>
        <v>-8.8888888888888893</v>
      </c>
      <c r="E18" s="481" t="str">
        <f t="shared" si="3"/>
        <v/>
      </c>
      <c r="F18" s="476" t="str">
        <f t="shared" si="4"/>
        <v/>
      </c>
      <c r="G18" s="476" t="str">
        <f t="shared" si="4"/>
        <v>&lt; -50</v>
      </c>
      <c r="H18" s="482" t="str">
        <f t="shared" si="5"/>
        <v/>
      </c>
      <c r="I18" s="482">
        <f t="shared" si="5"/>
        <v>0.75</v>
      </c>
      <c r="J18" s="476" t="e">
        <f t="shared" si="6"/>
        <v>#N/A</v>
      </c>
      <c r="K18" s="476" t="e">
        <f t="shared" si="7"/>
        <v>#N/A</v>
      </c>
      <c r="L18" s="476">
        <f t="shared" si="8"/>
        <v>46</v>
      </c>
      <c r="M18" s="476">
        <f t="shared" si="9"/>
        <v>-45</v>
      </c>
      <c r="N18" s="476">
        <v>46</v>
      </c>
    </row>
    <row r="19" spans="1:14" s="475" customFormat="1" ht="15" customHeight="1" x14ac:dyDescent="0.2">
      <c r="A19" s="475">
        <v>6</v>
      </c>
      <c r="B19" s="479">
        <f>'Tabelle 2.3'!J16</f>
        <v>0.32264569469651139</v>
      </c>
      <c r="C19" s="480">
        <f>'Tabelle 3.3'!J16</f>
        <v>-4.716981132075472</v>
      </c>
      <c r="D19" s="481">
        <f t="shared" si="3"/>
        <v>0.32264569469651139</v>
      </c>
      <c r="E19" s="481">
        <f t="shared" si="3"/>
        <v>-4.716981132075472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-2.1276595744680851</v>
      </c>
      <c r="C20" s="480">
        <f>'Tabelle 3.3'!J17</f>
        <v>27.272727272727273</v>
      </c>
      <c r="D20" s="481">
        <f t="shared" si="3"/>
        <v>-2.1276595744680851</v>
      </c>
      <c r="E20" s="481">
        <f t="shared" si="3"/>
        <v>27.272727272727273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0.59445178335535009</v>
      </c>
      <c r="C21" s="480">
        <f>'Tabelle 3.3'!J18</f>
        <v>0.98039215686274506</v>
      </c>
      <c r="D21" s="481">
        <f t="shared" si="3"/>
        <v>0.59445178335535009</v>
      </c>
      <c r="E21" s="481">
        <f t="shared" si="3"/>
        <v>0.98039215686274506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5.0520997789706348</v>
      </c>
      <c r="C22" s="480">
        <f>'Tabelle 3.3'!J19</f>
        <v>4.294478527607362</v>
      </c>
      <c r="D22" s="481">
        <f t="shared" si="3"/>
        <v>5.0520997789706348</v>
      </c>
      <c r="E22" s="481">
        <f t="shared" si="3"/>
        <v>4.294478527607362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1.8744142455482662</v>
      </c>
      <c r="C23" s="480">
        <f>'Tabelle 3.3'!J20</f>
        <v>-43.657817109144545</v>
      </c>
      <c r="D23" s="481">
        <f t="shared" si="3"/>
        <v>1.8744142455482662</v>
      </c>
      <c r="E23" s="481">
        <f t="shared" si="3"/>
        <v>-43.657817109144545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2.0797227036395149</v>
      </c>
      <c r="C24" s="480">
        <f>'Tabelle 3.3'!J21</f>
        <v>-2.8915662650602409</v>
      </c>
      <c r="D24" s="481">
        <f t="shared" si="3"/>
        <v>2.0797227036395149</v>
      </c>
      <c r="E24" s="481">
        <f t="shared" si="3"/>
        <v>-2.8915662650602409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1.6501650165016502</v>
      </c>
      <c r="C25" s="480">
        <f>'Tabelle 3.3'!J22</f>
        <v>15.151515151515152</v>
      </c>
      <c r="D25" s="481">
        <f t="shared" si="3"/>
        <v>1.6501650165016502</v>
      </c>
      <c r="E25" s="481">
        <f t="shared" si="3"/>
        <v>15.151515151515152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0.2785515320334262</v>
      </c>
      <c r="C26" s="480">
        <f>'Tabelle 3.3'!J23</f>
        <v>22.580645161290324</v>
      </c>
      <c r="D26" s="481">
        <f t="shared" si="3"/>
        <v>0.2785515320334262</v>
      </c>
      <c r="E26" s="481">
        <f t="shared" si="3"/>
        <v>22.580645161290324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4.4518642181413464</v>
      </c>
      <c r="C27" s="480">
        <f>'Tabelle 3.3'!J24</f>
        <v>8.0491132332878585</v>
      </c>
      <c r="D27" s="481">
        <f t="shared" si="3"/>
        <v>4.4518642181413464</v>
      </c>
      <c r="E27" s="481">
        <f t="shared" si="3"/>
        <v>8.0491132332878585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1.9200830306175403</v>
      </c>
      <c r="C28" s="480">
        <f>'Tabelle 3.3'!J25</f>
        <v>-7.716049382716049</v>
      </c>
      <c r="D28" s="481">
        <f t="shared" si="3"/>
        <v>1.9200830306175403</v>
      </c>
      <c r="E28" s="481">
        <f t="shared" si="3"/>
        <v>-7.716049382716049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-14.700193423597678</v>
      </c>
      <c r="C29" s="480">
        <f>'Tabelle 3.3'!J26</f>
        <v>-33.333333333333336</v>
      </c>
      <c r="D29" s="481">
        <f t="shared" si="3"/>
        <v>-14.700193423597678</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-0.78947368421052633</v>
      </c>
      <c r="C30" s="480">
        <f>'Tabelle 3.3'!J27</f>
        <v>-11.111111111111111</v>
      </c>
      <c r="D30" s="481">
        <f t="shared" si="3"/>
        <v>-0.78947368421052633</v>
      </c>
      <c r="E30" s="481">
        <f t="shared" si="3"/>
        <v>-11.111111111111111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2.5020850708924103</v>
      </c>
      <c r="C31" s="480">
        <f>'Tabelle 3.3'!J28</f>
        <v>-8.5106382978723403</v>
      </c>
      <c r="D31" s="481">
        <f t="shared" si="3"/>
        <v>2.5020850708924103</v>
      </c>
      <c r="E31" s="481">
        <f t="shared" si="3"/>
        <v>-8.5106382978723403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5.7627118644067794</v>
      </c>
      <c r="C32" s="480">
        <f>'Tabelle 3.3'!J29</f>
        <v>1.6556291390728477</v>
      </c>
      <c r="D32" s="481">
        <f t="shared" si="3"/>
        <v>5.7627118644067794</v>
      </c>
      <c r="E32" s="481">
        <f t="shared" si="3"/>
        <v>1.6556291390728477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2.3761880940470235</v>
      </c>
      <c r="C33" s="480">
        <f>'Tabelle 3.3'!J30</f>
        <v>-1.9900497512437811</v>
      </c>
      <c r="D33" s="481">
        <f t="shared" si="3"/>
        <v>2.3761880940470235</v>
      </c>
      <c r="E33" s="481">
        <f t="shared" si="3"/>
        <v>-1.9900497512437811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3.8385826771653542</v>
      </c>
      <c r="C34" s="480">
        <f>'Tabelle 3.3'!J31</f>
        <v>-5.2910052910052912</v>
      </c>
      <c r="D34" s="481">
        <f t="shared" si="3"/>
        <v>3.8385826771653542</v>
      </c>
      <c r="E34" s="481">
        <f t="shared" si="3"/>
        <v>-5.2910052910052912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2.6510508874665213</v>
      </c>
      <c r="C39" s="480">
        <f>'Tabelle 3.3'!J36</f>
        <v>-3.6937742031575813</v>
      </c>
      <c r="D39" s="481">
        <f t="shared" si="3"/>
        <v>2.6510508874665213</v>
      </c>
      <c r="E39" s="481">
        <f t="shared" si="3"/>
        <v>-3.6937742031575813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2.6510508874665213</v>
      </c>
      <c r="C45" s="480">
        <f>'Tabelle 3.3'!J36</f>
        <v>-3.6937742031575813</v>
      </c>
      <c r="D45" s="481">
        <f t="shared" si="3"/>
        <v>2.6510508874665213</v>
      </c>
      <c r="E45" s="481">
        <f t="shared" si="3"/>
        <v>-3.6937742031575813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27968</v>
      </c>
      <c r="C51" s="487">
        <v>2772</v>
      </c>
      <c r="D51" s="487">
        <v>734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28134</v>
      </c>
      <c r="C52" s="487">
        <v>2851</v>
      </c>
      <c r="D52" s="487">
        <v>770</v>
      </c>
      <c r="E52" s="488">
        <f t="shared" ref="E52:G70" si="11">IF($A$51=37802,IF(COUNTBLANK(B$51:B$70)&gt;0,#N/A,B52/B$51*100),IF(COUNTBLANK(B$51:B$75)&gt;0,#N/A,B52/B$51*100))</f>
        <v>100.59353546910754</v>
      </c>
      <c r="F52" s="488">
        <f t="shared" si="11"/>
        <v>102.84992784992785</v>
      </c>
      <c r="G52" s="488">
        <f t="shared" si="11"/>
        <v>104.90463215258856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28347</v>
      </c>
      <c r="C53" s="487">
        <v>2809</v>
      </c>
      <c r="D53" s="487">
        <v>828</v>
      </c>
      <c r="E53" s="488">
        <f t="shared" si="11"/>
        <v>101.35512013729976</v>
      </c>
      <c r="F53" s="488">
        <f t="shared" si="11"/>
        <v>101.33477633477635</v>
      </c>
      <c r="G53" s="488">
        <f t="shared" si="11"/>
        <v>112.80653950953679</v>
      </c>
      <c r="H53" s="489">
        <f>IF(ISERROR(L53)=TRUE,IF(MONTH(A53)=MONTH(MAX(A$51:A$75)),A53,""),"")</f>
        <v>41883</v>
      </c>
      <c r="I53" s="488">
        <f t="shared" si="12"/>
        <v>101.35512013729976</v>
      </c>
      <c r="J53" s="488">
        <f t="shared" si="10"/>
        <v>101.33477633477635</v>
      </c>
      <c r="K53" s="488">
        <f t="shared" si="10"/>
        <v>112.80653950953679</v>
      </c>
      <c r="L53" s="488" t="e">
        <f t="shared" si="13"/>
        <v>#N/A</v>
      </c>
    </row>
    <row r="54" spans="1:14" ht="15" customHeight="1" x14ac:dyDescent="0.2">
      <c r="A54" s="490" t="s">
        <v>462</v>
      </c>
      <c r="B54" s="487">
        <v>28059</v>
      </c>
      <c r="C54" s="487">
        <v>2716</v>
      </c>
      <c r="D54" s="487">
        <v>791</v>
      </c>
      <c r="E54" s="488">
        <f t="shared" si="11"/>
        <v>100.32537185354691</v>
      </c>
      <c r="F54" s="488">
        <f t="shared" si="11"/>
        <v>97.979797979797979</v>
      </c>
      <c r="G54" s="488">
        <f t="shared" si="11"/>
        <v>107.76566757493188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28033</v>
      </c>
      <c r="C55" s="487">
        <v>2822</v>
      </c>
      <c r="D55" s="487">
        <v>857</v>
      </c>
      <c r="E55" s="488">
        <f t="shared" si="11"/>
        <v>100.23240846681922</v>
      </c>
      <c r="F55" s="488">
        <f t="shared" si="11"/>
        <v>101.80375180375181</v>
      </c>
      <c r="G55" s="488">
        <f t="shared" si="11"/>
        <v>116.7574931880109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28449</v>
      </c>
      <c r="C56" s="487">
        <v>2940</v>
      </c>
      <c r="D56" s="487">
        <v>895</v>
      </c>
      <c r="E56" s="488">
        <f t="shared" si="11"/>
        <v>101.71982265446225</v>
      </c>
      <c r="F56" s="488">
        <f t="shared" si="11"/>
        <v>106.06060606060606</v>
      </c>
      <c r="G56" s="488">
        <f t="shared" si="11"/>
        <v>121.93460490463215</v>
      </c>
      <c r="H56" s="489" t="str">
        <f t="shared" si="14"/>
        <v/>
      </c>
      <c r="I56" s="488" t="str">
        <f t="shared" si="12"/>
        <v/>
      </c>
      <c r="J56" s="488" t="str">
        <f t="shared" si="10"/>
        <v/>
      </c>
      <c r="K56" s="488" t="str">
        <f t="shared" si="10"/>
        <v/>
      </c>
      <c r="L56" s="488" t="e">
        <f t="shared" si="13"/>
        <v>#N/A</v>
      </c>
    </row>
    <row r="57" spans="1:14" ht="15" customHeight="1" x14ac:dyDescent="0.2">
      <c r="A57" s="490">
        <v>42248</v>
      </c>
      <c r="B57" s="487">
        <v>28787</v>
      </c>
      <c r="C57" s="487">
        <v>2873</v>
      </c>
      <c r="D57" s="487">
        <v>945</v>
      </c>
      <c r="E57" s="488">
        <f t="shared" si="11"/>
        <v>102.92834668192219</v>
      </c>
      <c r="F57" s="488">
        <f t="shared" si="11"/>
        <v>103.64357864357865</v>
      </c>
      <c r="G57" s="488">
        <f t="shared" si="11"/>
        <v>128.74659400544959</v>
      </c>
      <c r="H57" s="489">
        <f t="shared" si="14"/>
        <v>42248</v>
      </c>
      <c r="I57" s="488">
        <f t="shared" si="12"/>
        <v>102.92834668192219</v>
      </c>
      <c r="J57" s="488">
        <f t="shared" si="10"/>
        <v>103.64357864357865</v>
      </c>
      <c r="K57" s="488">
        <f t="shared" si="10"/>
        <v>128.74659400544959</v>
      </c>
      <c r="L57" s="488" t="e">
        <f t="shared" si="13"/>
        <v>#N/A</v>
      </c>
    </row>
    <row r="58" spans="1:14" ht="15" customHeight="1" x14ac:dyDescent="0.2">
      <c r="A58" s="490" t="s">
        <v>465</v>
      </c>
      <c r="B58" s="487">
        <v>28501</v>
      </c>
      <c r="C58" s="487">
        <v>2854</v>
      </c>
      <c r="D58" s="487">
        <v>912</v>
      </c>
      <c r="E58" s="488">
        <f t="shared" si="11"/>
        <v>101.90574942791761</v>
      </c>
      <c r="F58" s="488">
        <f t="shared" si="11"/>
        <v>102.95815295815297</v>
      </c>
      <c r="G58" s="488">
        <f t="shared" si="11"/>
        <v>124.25068119891007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28514</v>
      </c>
      <c r="C59" s="487">
        <v>2779</v>
      </c>
      <c r="D59" s="487">
        <v>875</v>
      </c>
      <c r="E59" s="488">
        <f t="shared" si="11"/>
        <v>101.95223112128147</v>
      </c>
      <c r="F59" s="488">
        <f t="shared" si="11"/>
        <v>100.25252525252526</v>
      </c>
      <c r="G59" s="488">
        <f t="shared" si="11"/>
        <v>119.20980926430518</v>
      </c>
      <c r="H59" s="489" t="str">
        <f t="shared" si="14"/>
        <v/>
      </c>
      <c r="I59" s="488" t="str">
        <f t="shared" si="12"/>
        <v/>
      </c>
      <c r="J59" s="488" t="str">
        <f t="shared" si="10"/>
        <v/>
      </c>
      <c r="K59" s="488" t="str">
        <f t="shared" si="10"/>
        <v/>
      </c>
      <c r="L59" s="488" t="e">
        <f t="shared" si="13"/>
        <v>#N/A</v>
      </c>
    </row>
    <row r="60" spans="1:14" ht="15" customHeight="1" x14ac:dyDescent="0.2">
      <c r="A60" s="490" t="s">
        <v>467</v>
      </c>
      <c r="B60" s="487">
        <v>28661</v>
      </c>
      <c r="C60" s="487">
        <v>2837</v>
      </c>
      <c r="D60" s="487">
        <v>916</v>
      </c>
      <c r="E60" s="488">
        <f t="shared" si="11"/>
        <v>102.47783180778032</v>
      </c>
      <c r="F60" s="488">
        <f t="shared" si="11"/>
        <v>102.34487734487733</v>
      </c>
      <c r="G60" s="488">
        <f t="shared" si="11"/>
        <v>124.79564032697547</v>
      </c>
      <c r="H60" s="489" t="str">
        <f t="shared" si="14"/>
        <v/>
      </c>
      <c r="I60" s="488" t="str">
        <f t="shared" si="12"/>
        <v/>
      </c>
      <c r="J60" s="488" t="str">
        <f t="shared" si="10"/>
        <v/>
      </c>
      <c r="K60" s="488" t="str">
        <f t="shared" si="10"/>
        <v/>
      </c>
      <c r="L60" s="488" t="e">
        <f t="shared" si="13"/>
        <v>#N/A</v>
      </c>
    </row>
    <row r="61" spans="1:14" ht="15" customHeight="1" x14ac:dyDescent="0.2">
      <c r="A61" s="490">
        <v>42614</v>
      </c>
      <c r="B61" s="487">
        <v>29063</v>
      </c>
      <c r="C61" s="487">
        <v>2788</v>
      </c>
      <c r="D61" s="487">
        <v>933</v>
      </c>
      <c r="E61" s="488">
        <f t="shared" si="11"/>
        <v>103.91518878718536</v>
      </c>
      <c r="F61" s="488">
        <f t="shared" si="11"/>
        <v>100.57720057720059</v>
      </c>
      <c r="G61" s="488">
        <f t="shared" si="11"/>
        <v>127.11171662125341</v>
      </c>
      <c r="H61" s="489">
        <f t="shared" si="14"/>
        <v>42614</v>
      </c>
      <c r="I61" s="488">
        <f t="shared" si="12"/>
        <v>103.91518878718536</v>
      </c>
      <c r="J61" s="488">
        <f t="shared" si="10"/>
        <v>100.57720057720059</v>
      </c>
      <c r="K61" s="488">
        <f t="shared" si="10"/>
        <v>127.11171662125341</v>
      </c>
      <c r="L61" s="488" t="e">
        <f t="shared" si="13"/>
        <v>#N/A</v>
      </c>
    </row>
    <row r="62" spans="1:14" ht="15" customHeight="1" x14ac:dyDescent="0.2">
      <c r="A62" s="490" t="s">
        <v>468</v>
      </c>
      <c r="B62" s="487">
        <v>28844</v>
      </c>
      <c r="C62" s="487">
        <v>2754</v>
      </c>
      <c r="D62" s="487">
        <v>922</v>
      </c>
      <c r="E62" s="488">
        <f t="shared" si="11"/>
        <v>103.13215102974829</v>
      </c>
      <c r="F62" s="488">
        <f t="shared" si="11"/>
        <v>99.350649350649363</v>
      </c>
      <c r="G62" s="488">
        <f t="shared" si="11"/>
        <v>125.61307901907357</v>
      </c>
      <c r="H62" s="489" t="str">
        <f t="shared" si="14"/>
        <v/>
      </c>
      <c r="I62" s="488" t="str">
        <f t="shared" si="12"/>
        <v/>
      </c>
      <c r="J62" s="488" t="str">
        <f t="shared" si="10"/>
        <v/>
      </c>
      <c r="K62" s="488" t="str">
        <f t="shared" si="10"/>
        <v/>
      </c>
      <c r="L62" s="488" t="e">
        <f t="shared" si="13"/>
        <v>#N/A</v>
      </c>
    </row>
    <row r="63" spans="1:14" ht="15" customHeight="1" x14ac:dyDescent="0.2">
      <c r="A63" s="490" t="s">
        <v>469</v>
      </c>
      <c r="B63" s="487">
        <v>29000</v>
      </c>
      <c r="C63" s="487">
        <v>2641</v>
      </c>
      <c r="D63" s="487">
        <v>939</v>
      </c>
      <c r="E63" s="488">
        <f t="shared" si="11"/>
        <v>103.68993135011442</v>
      </c>
      <c r="F63" s="488">
        <f t="shared" si="11"/>
        <v>95.274170274170274</v>
      </c>
      <c r="G63" s="488">
        <f t="shared" si="11"/>
        <v>127.9291553133515</v>
      </c>
      <c r="H63" s="489" t="str">
        <f t="shared" si="14"/>
        <v/>
      </c>
      <c r="I63" s="488" t="str">
        <f t="shared" si="12"/>
        <v/>
      </c>
      <c r="J63" s="488" t="str">
        <f t="shared" si="10"/>
        <v/>
      </c>
      <c r="K63" s="488" t="str">
        <f t="shared" si="10"/>
        <v/>
      </c>
      <c r="L63" s="488" t="e">
        <f t="shared" si="13"/>
        <v>#N/A</v>
      </c>
    </row>
    <row r="64" spans="1:14" ht="15" customHeight="1" x14ac:dyDescent="0.2">
      <c r="A64" s="490" t="s">
        <v>470</v>
      </c>
      <c r="B64" s="487">
        <v>29258</v>
      </c>
      <c r="C64" s="487">
        <v>2690</v>
      </c>
      <c r="D64" s="487">
        <v>1001</v>
      </c>
      <c r="E64" s="488">
        <f t="shared" si="11"/>
        <v>104.61241418764303</v>
      </c>
      <c r="F64" s="488">
        <f t="shared" si="11"/>
        <v>97.041847041847035</v>
      </c>
      <c r="G64" s="488">
        <f t="shared" si="11"/>
        <v>136.37602179836512</v>
      </c>
      <c r="H64" s="489" t="str">
        <f t="shared" si="14"/>
        <v/>
      </c>
      <c r="I64" s="488" t="str">
        <f t="shared" si="12"/>
        <v/>
      </c>
      <c r="J64" s="488" t="str">
        <f t="shared" si="10"/>
        <v/>
      </c>
      <c r="K64" s="488" t="str">
        <f t="shared" si="10"/>
        <v/>
      </c>
      <c r="L64" s="488" t="e">
        <f t="shared" si="13"/>
        <v>#N/A</v>
      </c>
    </row>
    <row r="65" spans="1:12" ht="15" customHeight="1" x14ac:dyDescent="0.2">
      <c r="A65" s="490">
        <v>42979</v>
      </c>
      <c r="B65" s="487">
        <v>29556</v>
      </c>
      <c r="C65" s="487">
        <v>2711</v>
      </c>
      <c r="D65" s="487">
        <v>1006</v>
      </c>
      <c r="E65" s="488">
        <f t="shared" si="11"/>
        <v>105.67791762013729</v>
      </c>
      <c r="F65" s="488">
        <f t="shared" si="11"/>
        <v>97.7994227994228</v>
      </c>
      <c r="G65" s="488">
        <f t="shared" si="11"/>
        <v>137.05722070844686</v>
      </c>
      <c r="H65" s="489">
        <f t="shared" si="14"/>
        <v>42979</v>
      </c>
      <c r="I65" s="488">
        <f t="shared" si="12"/>
        <v>105.67791762013729</v>
      </c>
      <c r="J65" s="488">
        <f t="shared" si="10"/>
        <v>97.7994227994228</v>
      </c>
      <c r="K65" s="488">
        <f t="shared" si="10"/>
        <v>137.05722070844686</v>
      </c>
      <c r="L65" s="488" t="e">
        <f t="shared" si="13"/>
        <v>#N/A</v>
      </c>
    </row>
    <row r="66" spans="1:12" ht="15" customHeight="1" x14ac:dyDescent="0.2">
      <c r="A66" s="490" t="s">
        <v>471</v>
      </c>
      <c r="B66" s="487">
        <v>29547</v>
      </c>
      <c r="C66" s="487">
        <v>2703</v>
      </c>
      <c r="D66" s="487">
        <v>979</v>
      </c>
      <c r="E66" s="488">
        <f t="shared" si="11"/>
        <v>105.64573798627002</v>
      </c>
      <c r="F66" s="488">
        <f t="shared" si="11"/>
        <v>97.510822510822521</v>
      </c>
      <c r="G66" s="488">
        <f t="shared" si="11"/>
        <v>133.37874659400546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29528</v>
      </c>
      <c r="C67" s="487">
        <v>2655</v>
      </c>
      <c r="D67" s="487">
        <v>978</v>
      </c>
      <c r="E67" s="488">
        <f t="shared" si="11"/>
        <v>105.57780320366132</v>
      </c>
      <c r="F67" s="488">
        <f t="shared" si="11"/>
        <v>95.779220779220779</v>
      </c>
      <c r="G67" s="488">
        <f t="shared" si="11"/>
        <v>133.2425068119891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29670</v>
      </c>
      <c r="C68" s="487">
        <v>2830</v>
      </c>
      <c r="D68" s="487">
        <v>1046</v>
      </c>
      <c r="E68" s="488">
        <f t="shared" si="11"/>
        <v>106.08552631578947</v>
      </c>
      <c r="F68" s="488">
        <f t="shared" si="11"/>
        <v>102.0923520923521</v>
      </c>
      <c r="G68" s="488">
        <f t="shared" si="11"/>
        <v>142.50681198910081</v>
      </c>
      <c r="H68" s="489" t="str">
        <f t="shared" si="14"/>
        <v/>
      </c>
      <c r="I68" s="488" t="str">
        <f t="shared" si="12"/>
        <v/>
      </c>
      <c r="J68" s="488" t="str">
        <f t="shared" si="12"/>
        <v/>
      </c>
      <c r="K68" s="488" t="str">
        <f t="shared" si="12"/>
        <v/>
      </c>
      <c r="L68" s="488" t="e">
        <f t="shared" si="13"/>
        <v>#N/A</v>
      </c>
    </row>
    <row r="69" spans="1:12" ht="15" customHeight="1" x14ac:dyDescent="0.2">
      <c r="A69" s="490">
        <v>43344</v>
      </c>
      <c r="B69" s="487">
        <v>29960</v>
      </c>
      <c r="C69" s="487">
        <v>2754</v>
      </c>
      <c r="D69" s="487">
        <v>1061</v>
      </c>
      <c r="E69" s="488">
        <f t="shared" si="11"/>
        <v>107.12242562929062</v>
      </c>
      <c r="F69" s="488">
        <f t="shared" si="11"/>
        <v>99.350649350649363</v>
      </c>
      <c r="G69" s="488">
        <f t="shared" si="11"/>
        <v>144.55040871934605</v>
      </c>
      <c r="H69" s="489">
        <f t="shared" si="14"/>
        <v>43344</v>
      </c>
      <c r="I69" s="488">
        <f t="shared" si="12"/>
        <v>107.12242562929062</v>
      </c>
      <c r="J69" s="488">
        <f t="shared" si="12"/>
        <v>99.350649350649363</v>
      </c>
      <c r="K69" s="488">
        <f t="shared" si="12"/>
        <v>144.55040871934605</v>
      </c>
      <c r="L69" s="488" t="e">
        <f t="shared" si="13"/>
        <v>#N/A</v>
      </c>
    </row>
    <row r="70" spans="1:12" ht="15" customHeight="1" x14ac:dyDescent="0.2">
      <c r="A70" s="490" t="s">
        <v>474</v>
      </c>
      <c r="B70" s="487">
        <v>29673</v>
      </c>
      <c r="C70" s="487">
        <v>2735</v>
      </c>
      <c r="D70" s="487">
        <v>1072</v>
      </c>
      <c r="E70" s="488">
        <f t="shared" si="11"/>
        <v>106.09625286041191</v>
      </c>
      <c r="F70" s="488">
        <f t="shared" si="11"/>
        <v>98.665223665223664</v>
      </c>
      <c r="G70" s="488">
        <f t="shared" si="11"/>
        <v>146.04904632152588</v>
      </c>
      <c r="H70" s="489" t="str">
        <f t="shared" si="14"/>
        <v/>
      </c>
      <c r="I70" s="488" t="str">
        <f t="shared" si="12"/>
        <v/>
      </c>
      <c r="J70" s="488" t="str">
        <f t="shared" si="12"/>
        <v/>
      </c>
      <c r="K70" s="488" t="str">
        <f t="shared" si="12"/>
        <v/>
      </c>
      <c r="L70" s="488" t="e">
        <f t="shared" si="13"/>
        <v>#N/A</v>
      </c>
    </row>
    <row r="71" spans="1:12" ht="15" customHeight="1" x14ac:dyDescent="0.2">
      <c r="A71" s="490" t="s">
        <v>475</v>
      </c>
      <c r="B71" s="487">
        <v>29515</v>
      </c>
      <c r="C71" s="487">
        <v>2674</v>
      </c>
      <c r="D71" s="487">
        <v>1091</v>
      </c>
      <c r="E71" s="491">
        <f t="shared" ref="E71:G75" si="15">IF($A$51=37802,IF(COUNTBLANK(B$51:B$70)&gt;0,#N/A,IF(ISBLANK(B71)=FALSE,B71/B$51*100,#N/A)),IF(COUNTBLANK(B$51:B$75)&gt;0,#N/A,B71/B$51*100))</f>
        <v>105.53132151029749</v>
      </c>
      <c r="F71" s="491">
        <f t="shared" si="15"/>
        <v>96.464646464646464</v>
      </c>
      <c r="G71" s="491">
        <f t="shared" si="15"/>
        <v>148.63760217983651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29679</v>
      </c>
      <c r="C72" s="487">
        <v>2666</v>
      </c>
      <c r="D72" s="487">
        <v>1091</v>
      </c>
      <c r="E72" s="491">
        <f t="shared" si="15"/>
        <v>106.11770594965675</v>
      </c>
      <c r="F72" s="491">
        <f t="shared" si="15"/>
        <v>96.176046176046185</v>
      </c>
      <c r="G72" s="491">
        <f t="shared" si="15"/>
        <v>148.63760217983651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30093</v>
      </c>
      <c r="C73" s="487">
        <v>2641</v>
      </c>
      <c r="D73" s="487">
        <v>1151</v>
      </c>
      <c r="E73" s="491">
        <f t="shared" si="15"/>
        <v>107.59796910755148</v>
      </c>
      <c r="F73" s="491">
        <f t="shared" si="15"/>
        <v>95.274170274170274</v>
      </c>
      <c r="G73" s="491">
        <f t="shared" si="15"/>
        <v>156.81198910081744</v>
      </c>
      <c r="H73" s="492">
        <f>IF(A$51=37802,IF(ISERROR(L73)=TRUE,IF(ISBLANK(A73)=FALSE,IF(MONTH(A73)=MONTH(MAX(A$51:A$75)),A73,""),""),""),IF(ISERROR(L73)=TRUE,IF(MONTH(A73)=MONTH(MAX(A$51:A$75)),A73,""),""))</f>
        <v>43709</v>
      </c>
      <c r="I73" s="488">
        <f t="shared" si="12"/>
        <v>107.59796910755148</v>
      </c>
      <c r="J73" s="488">
        <f t="shared" si="12"/>
        <v>95.274170274170274</v>
      </c>
      <c r="K73" s="488">
        <f t="shared" si="12"/>
        <v>156.81198910081744</v>
      </c>
      <c r="L73" s="488" t="e">
        <f t="shared" si="13"/>
        <v>#N/A</v>
      </c>
    </row>
    <row r="74" spans="1:12" ht="15" customHeight="1" x14ac:dyDescent="0.2">
      <c r="A74" s="490" t="s">
        <v>477</v>
      </c>
      <c r="B74" s="487">
        <v>30219</v>
      </c>
      <c r="C74" s="487">
        <v>2624</v>
      </c>
      <c r="D74" s="487">
        <v>1152</v>
      </c>
      <c r="E74" s="491">
        <f t="shared" si="15"/>
        <v>108.04848398169335</v>
      </c>
      <c r="F74" s="491">
        <f t="shared" si="15"/>
        <v>94.660894660894655</v>
      </c>
      <c r="G74" s="491">
        <f t="shared" si="15"/>
        <v>156.9482288828338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30081</v>
      </c>
      <c r="C75" s="493">
        <v>2518</v>
      </c>
      <c r="D75" s="493">
        <v>1099</v>
      </c>
      <c r="E75" s="491">
        <f t="shared" si="15"/>
        <v>107.55506292906179</v>
      </c>
      <c r="F75" s="491">
        <f t="shared" si="15"/>
        <v>90.83694083694084</v>
      </c>
      <c r="G75" s="491">
        <f t="shared" si="15"/>
        <v>149.72752043596731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107.59796910755148</v>
      </c>
      <c r="J77" s="488">
        <f>IF(J75&lt;&gt;"",J75,IF(J74&lt;&gt;"",J74,IF(J73&lt;&gt;"",J73,IF(J72&lt;&gt;"",J72,IF(J71&lt;&gt;"",J71,IF(J70&lt;&gt;"",J70,""))))))</f>
        <v>95.274170274170274</v>
      </c>
      <c r="K77" s="488">
        <f>IF(K75&lt;&gt;"",K75,IF(K74&lt;&gt;"",K74,IF(K73&lt;&gt;"",K73,IF(K72&lt;&gt;"",K72,IF(K71&lt;&gt;"",K71,IF(K70&lt;&gt;"",K70,""))))))</f>
        <v>156.81198910081744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+7,6%</v>
      </c>
      <c r="J79" s="488" t="str">
        <f>"GeB - ausschließlich: "&amp;IF(J77&gt;100,"+","")&amp;TEXT(J77-100,"0,0")&amp;"%"</f>
        <v>GeB - ausschließlich: -4,7%</v>
      </c>
      <c r="K79" s="488" t="str">
        <f>"GeB - im Nebenjob: "&amp;IF(K77&gt;100,"+","")&amp;TEXT(K77-100,"0,0")&amp;"%"</f>
        <v>GeB - im Nebenjob: +56,8%</v>
      </c>
    </row>
    <row r="81" spans="9:9" ht="15" customHeight="1" x14ac:dyDescent="0.2">
      <c r="I81" s="488" t="str">
        <f>IF(ISERROR(HLOOKUP(1,I$78:K$79,2,FALSE)),"",HLOOKUP(1,I$78:K$79,2,FALSE))</f>
        <v>GeB - im Nebenjob: +56,8%</v>
      </c>
    </row>
    <row r="82" spans="9:9" ht="15" customHeight="1" x14ac:dyDescent="0.2">
      <c r="I82" s="488" t="str">
        <f>IF(ISERROR(HLOOKUP(2,I$78:K$79,2,FALSE)),"",HLOOKUP(2,I$78:K$79,2,FALSE))</f>
        <v>SvB: +7,6%</v>
      </c>
    </row>
    <row r="83" spans="9:9" ht="15" customHeight="1" x14ac:dyDescent="0.2">
      <c r="I83" s="488" t="str">
        <f>IF(ISERROR(HLOOKUP(3,I$78:K$79,2,FALSE)),"",HLOOKUP(3,I$78:K$79,2,FALSE))</f>
        <v>GeB - ausschließlich: -4,7%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30081</v>
      </c>
      <c r="E12" s="114">
        <v>30219</v>
      </c>
      <c r="F12" s="114">
        <v>30093</v>
      </c>
      <c r="G12" s="114">
        <v>29679</v>
      </c>
      <c r="H12" s="114">
        <v>29515</v>
      </c>
      <c r="I12" s="115">
        <v>566</v>
      </c>
      <c r="J12" s="116">
        <v>1.9176689818736237</v>
      </c>
      <c r="N12" s="117"/>
    </row>
    <row r="13" spans="1:15" s="110" customFormat="1" ht="13.5" customHeight="1" x14ac:dyDescent="0.2">
      <c r="A13" s="118" t="s">
        <v>105</v>
      </c>
      <c r="B13" s="119" t="s">
        <v>106</v>
      </c>
      <c r="C13" s="113">
        <v>49.024301053821347</v>
      </c>
      <c r="D13" s="114">
        <v>14747</v>
      </c>
      <c r="E13" s="114">
        <v>14837</v>
      </c>
      <c r="F13" s="114">
        <v>14836</v>
      </c>
      <c r="G13" s="114">
        <v>14565</v>
      </c>
      <c r="H13" s="114">
        <v>14490</v>
      </c>
      <c r="I13" s="115">
        <v>257</v>
      </c>
      <c r="J13" s="116">
        <v>1.7736369910282954</v>
      </c>
    </row>
    <row r="14" spans="1:15" s="110" customFormat="1" ht="13.5" customHeight="1" x14ac:dyDescent="0.2">
      <c r="A14" s="120"/>
      <c r="B14" s="119" t="s">
        <v>107</v>
      </c>
      <c r="C14" s="113">
        <v>50.975698946178653</v>
      </c>
      <c r="D14" s="114">
        <v>15334</v>
      </c>
      <c r="E14" s="114">
        <v>15382</v>
      </c>
      <c r="F14" s="114">
        <v>15257</v>
      </c>
      <c r="G14" s="114">
        <v>15114</v>
      </c>
      <c r="H14" s="114">
        <v>15025</v>
      </c>
      <c r="I14" s="115">
        <v>309</v>
      </c>
      <c r="J14" s="116">
        <v>2.0565723793677204</v>
      </c>
    </row>
    <row r="15" spans="1:15" s="110" customFormat="1" ht="13.5" customHeight="1" x14ac:dyDescent="0.2">
      <c r="A15" s="118" t="s">
        <v>105</v>
      </c>
      <c r="B15" s="121" t="s">
        <v>108</v>
      </c>
      <c r="C15" s="113">
        <v>7.7723479937502074</v>
      </c>
      <c r="D15" s="114">
        <v>2338</v>
      </c>
      <c r="E15" s="114">
        <v>2365</v>
      </c>
      <c r="F15" s="114">
        <v>2363</v>
      </c>
      <c r="G15" s="114">
        <v>2090</v>
      </c>
      <c r="H15" s="114">
        <v>2128</v>
      </c>
      <c r="I15" s="115">
        <v>210</v>
      </c>
      <c r="J15" s="116">
        <v>9.8684210526315788</v>
      </c>
    </row>
    <row r="16" spans="1:15" s="110" customFormat="1" ht="13.5" customHeight="1" x14ac:dyDescent="0.2">
      <c r="A16" s="118"/>
      <c r="B16" s="121" t="s">
        <v>109</v>
      </c>
      <c r="C16" s="113">
        <v>67.092184435357865</v>
      </c>
      <c r="D16" s="114">
        <v>20182</v>
      </c>
      <c r="E16" s="114">
        <v>20333</v>
      </c>
      <c r="F16" s="114">
        <v>20285</v>
      </c>
      <c r="G16" s="114">
        <v>20254</v>
      </c>
      <c r="H16" s="114">
        <v>20182</v>
      </c>
      <c r="I16" s="115">
        <v>0</v>
      </c>
      <c r="J16" s="116">
        <v>0</v>
      </c>
    </row>
    <row r="17" spans="1:10" s="110" customFormat="1" ht="13.5" customHeight="1" x14ac:dyDescent="0.2">
      <c r="A17" s="118"/>
      <c r="B17" s="121" t="s">
        <v>110</v>
      </c>
      <c r="C17" s="113">
        <v>24.094943652139225</v>
      </c>
      <c r="D17" s="114">
        <v>7248</v>
      </c>
      <c r="E17" s="114">
        <v>7205</v>
      </c>
      <c r="F17" s="114">
        <v>7142</v>
      </c>
      <c r="G17" s="114">
        <v>7039</v>
      </c>
      <c r="H17" s="114">
        <v>6932</v>
      </c>
      <c r="I17" s="115">
        <v>316</v>
      </c>
      <c r="J17" s="116">
        <v>4.5585689555683784</v>
      </c>
    </row>
    <row r="18" spans="1:10" s="110" customFormat="1" ht="13.5" customHeight="1" x14ac:dyDescent="0.2">
      <c r="A18" s="120"/>
      <c r="B18" s="121" t="s">
        <v>111</v>
      </c>
      <c r="C18" s="113">
        <v>1.0405239187527011</v>
      </c>
      <c r="D18" s="114">
        <v>313</v>
      </c>
      <c r="E18" s="114">
        <v>316</v>
      </c>
      <c r="F18" s="114">
        <v>303</v>
      </c>
      <c r="G18" s="114">
        <v>296</v>
      </c>
      <c r="H18" s="114">
        <v>273</v>
      </c>
      <c r="I18" s="115">
        <v>40</v>
      </c>
      <c r="J18" s="116">
        <v>14.652014652014651</v>
      </c>
    </row>
    <row r="19" spans="1:10" s="110" customFormat="1" ht="13.5" customHeight="1" x14ac:dyDescent="0.2">
      <c r="A19" s="120"/>
      <c r="B19" s="121" t="s">
        <v>112</v>
      </c>
      <c r="C19" s="113">
        <v>0.33908447192580032</v>
      </c>
      <c r="D19" s="114">
        <v>102</v>
      </c>
      <c r="E19" s="114">
        <v>101</v>
      </c>
      <c r="F19" s="114">
        <v>98</v>
      </c>
      <c r="G19" s="114">
        <v>86</v>
      </c>
      <c r="H19" s="114">
        <v>77</v>
      </c>
      <c r="I19" s="115">
        <v>25</v>
      </c>
      <c r="J19" s="116">
        <v>32.467532467532465</v>
      </c>
    </row>
    <row r="20" spans="1:10" s="110" customFormat="1" ht="13.5" customHeight="1" x14ac:dyDescent="0.2">
      <c r="A20" s="118" t="s">
        <v>113</v>
      </c>
      <c r="B20" s="122" t="s">
        <v>114</v>
      </c>
      <c r="C20" s="113">
        <v>68.222466008443874</v>
      </c>
      <c r="D20" s="114">
        <v>20522</v>
      </c>
      <c r="E20" s="114">
        <v>20616</v>
      </c>
      <c r="F20" s="114">
        <v>20577</v>
      </c>
      <c r="G20" s="114">
        <v>20457</v>
      </c>
      <c r="H20" s="114">
        <v>20349</v>
      </c>
      <c r="I20" s="115">
        <v>173</v>
      </c>
      <c r="J20" s="116">
        <v>0.85016462725441055</v>
      </c>
    </row>
    <row r="21" spans="1:10" s="110" customFormat="1" ht="13.5" customHeight="1" x14ac:dyDescent="0.2">
      <c r="A21" s="120"/>
      <c r="B21" s="122" t="s">
        <v>115</v>
      </c>
      <c r="C21" s="113">
        <v>31.777533991556133</v>
      </c>
      <c r="D21" s="114">
        <v>9559</v>
      </c>
      <c r="E21" s="114">
        <v>9603</v>
      </c>
      <c r="F21" s="114">
        <v>9516</v>
      </c>
      <c r="G21" s="114">
        <v>9222</v>
      </c>
      <c r="H21" s="114">
        <v>9166</v>
      </c>
      <c r="I21" s="115">
        <v>393</v>
      </c>
      <c r="J21" s="116">
        <v>4.2875845516037527</v>
      </c>
    </row>
    <row r="22" spans="1:10" s="110" customFormat="1" ht="13.5" customHeight="1" x14ac:dyDescent="0.2">
      <c r="A22" s="118" t="s">
        <v>113</v>
      </c>
      <c r="B22" s="122" t="s">
        <v>116</v>
      </c>
      <c r="C22" s="113">
        <v>96.988132043482594</v>
      </c>
      <c r="D22" s="114">
        <v>29175</v>
      </c>
      <c r="E22" s="114">
        <v>29364</v>
      </c>
      <c r="F22" s="114">
        <v>29229</v>
      </c>
      <c r="G22" s="114">
        <v>28786</v>
      </c>
      <c r="H22" s="114">
        <v>28647</v>
      </c>
      <c r="I22" s="115">
        <v>528</v>
      </c>
      <c r="J22" s="116">
        <v>1.8431249345481202</v>
      </c>
    </row>
    <row r="23" spans="1:10" s="110" customFormat="1" ht="13.5" customHeight="1" x14ac:dyDescent="0.2">
      <c r="A23" s="123"/>
      <c r="B23" s="124" t="s">
        <v>117</v>
      </c>
      <c r="C23" s="125">
        <v>3.005219241381603</v>
      </c>
      <c r="D23" s="114">
        <v>904</v>
      </c>
      <c r="E23" s="114">
        <v>850</v>
      </c>
      <c r="F23" s="114">
        <v>861</v>
      </c>
      <c r="G23" s="114">
        <v>890</v>
      </c>
      <c r="H23" s="114">
        <v>867</v>
      </c>
      <c r="I23" s="115">
        <v>37</v>
      </c>
      <c r="J23" s="116">
        <v>4.2675893886966554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3617</v>
      </c>
      <c r="E26" s="114">
        <v>3776</v>
      </c>
      <c r="F26" s="114">
        <v>3792</v>
      </c>
      <c r="G26" s="114">
        <v>3757</v>
      </c>
      <c r="H26" s="140">
        <v>3765</v>
      </c>
      <c r="I26" s="115">
        <v>-148</v>
      </c>
      <c r="J26" s="116">
        <v>-3.9309428950863214</v>
      </c>
    </row>
    <row r="27" spans="1:10" s="110" customFormat="1" ht="13.5" customHeight="1" x14ac:dyDescent="0.2">
      <c r="A27" s="118" t="s">
        <v>105</v>
      </c>
      <c r="B27" s="119" t="s">
        <v>106</v>
      </c>
      <c r="C27" s="113">
        <v>48.603815316560684</v>
      </c>
      <c r="D27" s="115">
        <v>1758</v>
      </c>
      <c r="E27" s="114">
        <v>1815</v>
      </c>
      <c r="F27" s="114">
        <v>1824</v>
      </c>
      <c r="G27" s="114">
        <v>1799</v>
      </c>
      <c r="H27" s="140">
        <v>1816</v>
      </c>
      <c r="I27" s="115">
        <v>-58</v>
      </c>
      <c r="J27" s="116">
        <v>-3.1938325991189429</v>
      </c>
    </row>
    <row r="28" spans="1:10" s="110" customFormat="1" ht="13.5" customHeight="1" x14ac:dyDescent="0.2">
      <c r="A28" s="120"/>
      <c r="B28" s="119" t="s">
        <v>107</v>
      </c>
      <c r="C28" s="113">
        <v>51.396184683439316</v>
      </c>
      <c r="D28" s="115">
        <v>1859</v>
      </c>
      <c r="E28" s="114">
        <v>1961</v>
      </c>
      <c r="F28" s="114">
        <v>1968</v>
      </c>
      <c r="G28" s="114">
        <v>1958</v>
      </c>
      <c r="H28" s="140">
        <v>1949</v>
      </c>
      <c r="I28" s="115">
        <v>-90</v>
      </c>
      <c r="J28" s="116">
        <v>-4.6177526936890709</v>
      </c>
    </row>
    <row r="29" spans="1:10" s="110" customFormat="1" ht="13.5" customHeight="1" x14ac:dyDescent="0.2">
      <c r="A29" s="118" t="s">
        <v>105</v>
      </c>
      <c r="B29" s="121" t="s">
        <v>108</v>
      </c>
      <c r="C29" s="113">
        <v>15.841857893281725</v>
      </c>
      <c r="D29" s="115">
        <v>573</v>
      </c>
      <c r="E29" s="114">
        <v>584</v>
      </c>
      <c r="F29" s="114">
        <v>604</v>
      </c>
      <c r="G29" s="114">
        <v>626</v>
      </c>
      <c r="H29" s="140">
        <v>576</v>
      </c>
      <c r="I29" s="115">
        <v>-3</v>
      </c>
      <c r="J29" s="116">
        <v>-0.52083333333333337</v>
      </c>
    </row>
    <row r="30" spans="1:10" s="110" customFormat="1" ht="13.5" customHeight="1" x14ac:dyDescent="0.2">
      <c r="A30" s="118"/>
      <c r="B30" s="121" t="s">
        <v>109</v>
      </c>
      <c r="C30" s="113">
        <v>36.328448990876417</v>
      </c>
      <c r="D30" s="115">
        <v>1314</v>
      </c>
      <c r="E30" s="114">
        <v>1397</v>
      </c>
      <c r="F30" s="114">
        <v>1412</v>
      </c>
      <c r="G30" s="114">
        <v>1376</v>
      </c>
      <c r="H30" s="140">
        <v>1413</v>
      </c>
      <c r="I30" s="115">
        <v>-99</v>
      </c>
      <c r="J30" s="116">
        <v>-7.0063694267515926</v>
      </c>
    </row>
    <row r="31" spans="1:10" s="110" customFormat="1" ht="13.5" customHeight="1" x14ac:dyDescent="0.2">
      <c r="A31" s="118"/>
      <c r="B31" s="121" t="s">
        <v>110</v>
      </c>
      <c r="C31" s="113">
        <v>22.145424384849324</v>
      </c>
      <c r="D31" s="115">
        <v>801</v>
      </c>
      <c r="E31" s="114">
        <v>850</v>
      </c>
      <c r="F31" s="114">
        <v>838</v>
      </c>
      <c r="G31" s="114">
        <v>839</v>
      </c>
      <c r="H31" s="140">
        <v>871</v>
      </c>
      <c r="I31" s="115">
        <v>-70</v>
      </c>
      <c r="J31" s="116">
        <v>-8.0367393800229614</v>
      </c>
    </row>
    <row r="32" spans="1:10" s="110" customFormat="1" ht="13.5" customHeight="1" x14ac:dyDescent="0.2">
      <c r="A32" s="120"/>
      <c r="B32" s="121" t="s">
        <v>111</v>
      </c>
      <c r="C32" s="113">
        <v>25.684268730992535</v>
      </c>
      <c r="D32" s="115">
        <v>929</v>
      </c>
      <c r="E32" s="114">
        <v>945</v>
      </c>
      <c r="F32" s="114">
        <v>938</v>
      </c>
      <c r="G32" s="114">
        <v>916</v>
      </c>
      <c r="H32" s="140">
        <v>905</v>
      </c>
      <c r="I32" s="115">
        <v>24</v>
      </c>
      <c r="J32" s="116">
        <v>2.6519337016574585</v>
      </c>
    </row>
    <row r="33" spans="1:10" s="110" customFormat="1" ht="13.5" customHeight="1" x14ac:dyDescent="0.2">
      <c r="A33" s="120"/>
      <c r="B33" s="121" t="s">
        <v>112</v>
      </c>
      <c r="C33" s="113">
        <v>2.9858999170583358</v>
      </c>
      <c r="D33" s="115">
        <v>108</v>
      </c>
      <c r="E33" s="114">
        <v>101</v>
      </c>
      <c r="F33" s="114">
        <v>110</v>
      </c>
      <c r="G33" s="114">
        <v>86</v>
      </c>
      <c r="H33" s="140">
        <v>104</v>
      </c>
      <c r="I33" s="115">
        <v>4</v>
      </c>
      <c r="J33" s="116">
        <v>3.8461538461538463</v>
      </c>
    </row>
    <row r="34" spans="1:10" s="110" customFormat="1" ht="13.5" customHeight="1" x14ac:dyDescent="0.2">
      <c r="A34" s="118" t="s">
        <v>113</v>
      </c>
      <c r="B34" s="122" t="s">
        <v>116</v>
      </c>
      <c r="C34" s="113">
        <v>95.493502902958255</v>
      </c>
      <c r="D34" s="115">
        <v>3454</v>
      </c>
      <c r="E34" s="114">
        <v>3599</v>
      </c>
      <c r="F34" s="114">
        <v>3616</v>
      </c>
      <c r="G34" s="114">
        <v>3574</v>
      </c>
      <c r="H34" s="140">
        <v>3600</v>
      </c>
      <c r="I34" s="115">
        <v>-146</v>
      </c>
      <c r="J34" s="116">
        <v>-4.0555555555555554</v>
      </c>
    </row>
    <row r="35" spans="1:10" s="110" customFormat="1" ht="13.5" customHeight="1" x14ac:dyDescent="0.2">
      <c r="A35" s="118"/>
      <c r="B35" s="119" t="s">
        <v>117</v>
      </c>
      <c r="C35" s="113">
        <v>4.368260989770528</v>
      </c>
      <c r="D35" s="115">
        <v>158</v>
      </c>
      <c r="E35" s="114">
        <v>174</v>
      </c>
      <c r="F35" s="114">
        <v>174</v>
      </c>
      <c r="G35" s="114">
        <v>181</v>
      </c>
      <c r="H35" s="140">
        <v>161</v>
      </c>
      <c r="I35" s="115">
        <v>-3</v>
      </c>
      <c r="J35" s="116">
        <v>-1.8633540372670807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2518</v>
      </c>
      <c r="E37" s="114">
        <v>2624</v>
      </c>
      <c r="F37" s="114">
        <v>2641</v>
      </c>
      <c r="G37" s="114">
        <v>2666</v>
      </c>
      <c r="H37" s="140">
        <v>2674</v>
      </c>
      <c r="I37" s="115">
        <v>-156</v>
      </c>
      <c r="J37" s="116">
        <v>-5.8339566192969334</v>
      </c>
    </row>
    <row r="38" spans="1:10" s="110" customFormat="1" ht="13.5" customHeight="1" x14ac:dyDescent="0.2">
      <c r="A38" s="118" t="s">
        <v>105</v>
      </c>
      <c r="B38" s="119" t="s">
        <v>106</v>
      </c>
      <c r="C38" s="113">
        <v>52.541699761715648</v>
      </c>
      <c r="D38" s="115">
        <v>1323</v>
      </c>
      <c r="E38" s="114">
        <v>1340</v>
      </c>
      <c r="F38" s="114">
        <v>1364</v>
      </c>
      <c r="G38" s="114">
        <v>1356</v>
      </c>
      <c r="H38" s="140">
        <v>1358</v>
      </c>
      <c r="I38" s="115">
        <v>-35</v>
      </c>
      <c r="J38" s="116">
        <v>-2.5773195876288661</v>
      </c>
    </row>
    <row r="39" spans="1:10" s="110" customFormat="1" ht="13.5" customHeight="1" x14ac:dyDescent="0.2">
      <c r="A39" s="120"/>
      <c r="B39" s="119" t="s">
        <v>107</v>
      </c>
      <c r="C39" s="113">
        <v>47.458300238284352</v>
      </c>
      <c r="D39" s="115">
        <v>1195</v>
      </c>
      <c r="E39" s="114">
        <v>1284</v>
      </c>
      <c r="F39" s="114">
        <v>1277</v>
      </c>
      <c r="G39" s="114">
        <v>1310</v>
      </c>
      <c r="H39" s="140">
        <v>1316</v>
      </c>
      <c r="I39" s="115">
        <v>-121</v>
      </c>
      <c r="J39" s="116">
        <v>-9.1945288753799392</v>
      </c>
    </row>
    <row r="40" spans="1:10" s="110" customFormat="1" ht="13.5" customHeight="1" x14ac:dyDescent="0.2">
      <c r="A40" s="118" t="s">
        <v>105</v>
      </c>
      <c r="B40" s="121" t="s">
        <v>108</v>
      </c>
      <c r="C40" s="113">
        <v>18.149324861000796</v>
      </c>
      <c r="D40" s="115">
        <v>457</v>
      </c>
      <c r="E40" s="114">
        <v>468</v>
      </c>
      <c r="F40" s="114">
        <v>486</v>
      </c>
      <c r="G40" s="114">
        <v>516</v>
      </c>
      <c r="H40" s="140">
        <v>471</v>
      </c>
      <c r="I40" s="115">
        <v>-14</v>
      </c>
      <c r="J40" s="116">
        <v>-2.9723991507430996</v>
      </c>
    </row>
    <row r="41" spans="1:10" s="110" customFormat="1" ht="13.5" customHeight="1" x14ac:dyDescent="0.2">
      <c r="A41" s="118"/>
      <c r="B41" s="121" t="s">
        <v>109</v>
      </c>
      <c r="C41" s="113">
        <v>22.915011914217633</v>
      </c>
      <c r="D41" s="115">
        <v>577</v>
      </c>
      <c r="E41" s="114">
        <v>617</v>
      </c>
      <c r="F41" s="114">
        <v>625</v>
      </c>
      <c r="G41" s="114">
        <v>632</v>
      </c>
      <c r="H41" s="140">
        <v>662</v>
      </c>
      <c r="I41" s="115">
        <v>-85</v>
      </c>
      <c r="J41" s="116">
        <v>-12.839879154078551</v>
      </c>
    </row>
    <row r="42" spans="1:10" s="110" customFormat="1" ht="13.5" customHeight="1" x14ac:dyDescent="0.2">
      <c r="A42" s="118"/>
      <c r="B42" s="121" t="s">
        <v>110</v>
      </c>
      <c r="C42" s="113">
        <v>22.954725972994439</v>
      </c>
      <c r="D42" s="115">
        <v>578</v>
      </c>
      <c r="E42" s="114">
        <v>617</v>
      </c>
      <c r="F42" s="114">
        <v>614</v>
      </c>
      <c r="G42" s="114">
        <v>621</v>
      </c>
      <c r="H42" s="140">
        <v>650</v>
      </c>
      <c r="I42" s="115">
        <v>-72</v>
      </c>
      <c r="J42" s="116">
        <v>-11.076923076923077</v>
      </c>
    </row>
    <row r="43" spans="1:10" s="110" customFormat="1" ht="13.5" customHeight="1" x14ac:dyDescent="0.2">
      <c r="A43" s="120"/>
      <c r="B43" s="121" t="s">
        <v>111</v>
      </c>
      <c r="C43" s="113">
        <v>35.980937251787132</v>
      </c>
      <c r="D43" s="115">
        <v>906</v>
      </c>
      <c r="E43" s="114">
        <v>922</v>
      </c>
      <c r="F43" s="114">
        <v>916</v>
      </c>
      <c r="G43" s="114">
        <v>897</v>
      </c>
      <c r="H43" s="140">
        <v>891</v>
      </c>
      <c r="I43" s="115">
        <v>15</v>
      </c>
      <c r="J43" s="116">
        <v>1.6835016835016836</v>
      </c>
    </row>
    <row r="44" spans="1:10" s="110" customFormat="1" ht="13.5" customHeight="1" x14ac:dyDescent="0.2">
      <c r="A44" s="120"/>
      <c r="B44" s="121" t="s">
        <v>112</v>
      </c>
      <c r="C44" s="113">
        <v>4.0905480540111201</v>
      </c>
      <c r="D44" s="115">
        <v>103</v>
      </c>
      <c r="E44" s="114">
        <v>98</v>
      </c>
      <c r="F44" s="114">
        <v>107</v>
      </c>
      <c r="G44" s="114" t="s">
        <v>513</v>
      </c>
      <c r="H44" s="140">
        <v>100</v>
      </c>
      <c r="I44" s="115">
        <v>3</v>
      </c>
      <c r="J44" s="116">
        <v>3</v>
      </c>
    </row>
    <row r="45" spans="1:10" s="110" customFormat="1" ht="13.5" customHeight="1" x14ac:dyDescent="0.2">
      <c r="A45" s="118" t="s">
        <v>113</v>
      </c>
      <c r="B45" s="122" t="s">
        <v>116</v>
      </c>
      <c r="C45" s="113">
        <v>95.115170770452735</v>
      </c>
      <c r="D45" s="115">
        <v>2395</v>
      </c>
      <c r="E45" s="114">
        <v>2490</v>
      </c>
      <c r="F45" s="114">
        <v>2509</v>
      </c>
      <c r="G45" s="114">
        <v>2524</v>
      </c>
      <c r="H45" s="140">
        <v>2547</v>
      </c>
      <c r="I45" s="115">
        <v>-152</v>
      </c>
      <c r="J45" s="116">
        <v>-5.9678052610914802</v>
      </c>
    </row>
    <row r="46" spans="1:10" s="110" customFormat="1" ht="13.5" customHeight="1" x14ac:dyDescent="0.2">
      <c r="A46" s="118"/>
      <c r="B46" s="119" t="s">
        <v>117</v>
      </c>
      <c r="C46" s="113">
        <v>4.6862589356632247</v>
      </c>
      <c r="D46" s="115">
        <v>118</v>
      </c>
      <c r="E46" s="114">
        <v>131</v>
      </c>
      <c r="F46" s="114">
        <v>130</v>
      </c>
      <c r="G46" s="114">
        <v>140</v>
      </c>
      <c r="H46" s="140">
        <v>123</v>
      </c>
      <c r="I46" s="115">
        <v>-5</v>
      </c>
      <c r="J46" s="116">
        <v>-4.0650406504065044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1099</v>
      </c>
      <c r="E48" s="114">
        <v>1152</v>
      </c>
      <c r="F48" s="114">
        <v>1151</v>
      </c>
      <c r="G48" s="114">
        <v>1091</v>
      </c>
      <c r="H48" s="140">
        <v>1091</v>
      </c>
      <c r="I48" s="115">
        <v>8</v>
      </c>
      <c r="J48" s="116">
        <v>0.73327222731439046</v>
      </c>
    </row>
    <row r="49" spans="1:12" s="110" customFormat="1" ht="13.5" customHeight="1" x14ac:dyDescent="0.2">
      <c r="A49" s="118" t="s">
        <v>105</v>
      </c>
      <c r="B49" s="119" t="s">
        <v>106</v>
      </c>
      <c r="C49" s="113">
        <v>39.581437670609645</v>
      </c>
      <c r="D49" s="115">
        <v>435</v>
      </c>
      <c r="E49" s="114">
        <v>475</v>
      </c>
      <c r="F49" s="114">
        <v>460</v>
      </c>
      <c r="G49" s="114">
        <v>443</v>
      </c>
      <c r="H49" s="140">
        <v>458</v>
      </c>
      <c r="I49" s="115">
        <v>-23</v>
      </c>
      <c r="J49" s="116">
        <v>-5.0218340611353716</v>
      </c>
    </row>
    <row r="50" spans="1:12" s="110" customFormat="1" ht="13.5" customHeight="1" x14ac:dyDescent="0.2">
      <c r="A50" s="120"/>
      <c r="B50" s="119" t="s">
        <v>107</v>
      </c>
      <c r="C50" s="113">
        <v>60.418562329390355</v>
      </c>
      <c r="D50" s="115">
        <v>664</v>
      </c>
      <c r="E50" s="114">
        <v>677</v>
      </c>
      <c r="F50" s="114">
        <v>691</v>
      </c>
      <c r="G50" s="114">
        <v>648</v>
      </c>
      <c r="H50" s="140">
        <v>633</v>
      </c>
      <c r="I50" s="115">
        <v>31</v>
      </c>
      <c r="J50" s="116">
        <v>4.8973143759873619</v>
      </c>
    </row>
    <row r="51" spans="1:12" s="110" customFormat="1" ht="13.5" customHeight="1" x14ac:dyDescent="0.2">
      <c r="A51" s="118" t="s">
        <v>105</v>
      </c>
      <c r="B51" s="121" t="s">
        <v>108</v>
      </c>
      <c r="C51" s="113">
        <v>10.555050045495905</v>
      </c>
      <c r="D51" s="115">
        <v>116</v>
      </c>
      <c r="E51" s="114">
        <v>116</v>
      </c>
      <c r="F51" s="114">
        <v>118</v>
      </c>
      <c r="G51" s="114">
        <v>110</v>
      </c>
      <c r="H51" s="140">
        <v>105</v>
      </c>
      <c r="I51" s="115">
        <v>11</v>
      </c>
      <c r="J51" s="116">
        <v>10.476190476190476</v>
      </c>
    </row>
    <row r="52" spans="1:12" s="110" customFormat="1" ht="13.5" customHeight="1" x14ac:dyDescent="0.2">
      <c r="A52" s="118"/>
      <c r="B52" s="121" t="s">
        <v>109</v>
      </c>
      <c r="C52" s="113">
        <v>67.060964513193809</v>
      </c>
      <c r="D52" s="115">
        <v>737</v>
      </c>
      <c r="E52" s="114">
        <v>780</v>
      </c>
      <c r="F52" s="114">
        <v>787</v>
      </c>
      <c r="G52" s="114">
        <v>744</v>
      </c>
      <c r="H52" s="140">
        <v>751</v>
      </c>
      <c r="I52" s="115">
        <v>-14</v>
      </c>
      <c r="J52" s="116">
        <v>-1.8641810918774966</v>
      </c>
    </row>
    <row r="53" spans="1:12" s="110" customFormat="1" ht="13.5" customHeight="1" x14ac:dyDescent="0.2">
      <c r="A53" s="118"/>
      <c r="B53" s="121" t="s">
        <v>110</v>
      </c>
      <c r="C53" s="113">
        <v>20.291173794358507</v>
      </c>
      <c r="D53" s="115">
        <v>223</v>
      </c>
      <c r="E53" s="114">
        <v>233</v>
      </c>
      <c r="F53" s="114">
        <v>224</v>
      </c>
      <c r="G53" s="114">
        <v>218</v>
      </c>
      <c r="H53" s="140">
        <v>221</v>
      </c>
      <c r="I53" s="115">
        <v>2</v>
      </c>
      <c r="J53" s="116">
        <v>0.90497737556561086</v>
      </c>
    </row>
    <row r="54" spans="1:12" s="110" customFormat="1" ht="13.5" customHeight="1" x14ac:dyDescent="0.2">
      <c r="A54" s="120"/>
      <c r="B54" s="121" t="s">
        <v>111</v>
      </c>
      <c r="C54" s="113">
        <v>2.0928116469517741</v>
      </c>
      <c r="D54" s="115">
        <v>23</v>
      </c>
      <c r="E54" s="114">
        <v>23</v>
      </c>
      <c r="F54" s="114">
        <v>22</v>
      </c>
      <c r="G54" s="114">
        <v>19</v>
      </c>
      <c r="H54" s="140">
        <v>14</v>
      </c>
      <c r="I54" s="115">
        <v>9</v>
      </c>
      <c r="J54" s="116">
        <v>64.285714285714292</v>
      </c>
    </row>
    <row r="55" spans="1:12" s="110" customFormat="1" ht="13.5" customHeight="1" x14ac:dyDescent="0.2">
      <c r="A55" s="120"/>
      <c r="B55" s="121" t="s">
        <v>112</v>
      </c>
      <c r="C55" s="113">
        <v>0.45495905368516831</v>
      </c>
      <c r="D55" s="115">
        <v>5</v>
      </c>
      <c r="E55" s="114">
        <v>3</v>
      </c>
      <c r="F55" s="114">
        <v>3</v>
      </c>
      <c r="G55" s="114" t="s">
        <v>513</v>
      </c>
      <c r="H55" s="140">
        <v>4</v>
      </c>
      <c r="I55" s="115">
        <v>1</v>
      </c>
      <c r="J55" s="116">
        <v>25</v>
      </c>
    </row>
    <row r="56" spans="1:12" s="110" customFormat="1" ht="13.5" customHeight="1" x14ac:dyDescent="0.2">
      <c r="A56" s="118" t="s">
        <v>113</v>
      </c>
      <c r="B56" s="122" t="s">
        <v>116</v>
      </c>
      <c r="C56" s="113">
        <v>96.360327570518649</v>
      </c>
      <c r="D56" s="115">
        <v>1059</v>
      </c>
      <c r="E56" s="114">
        <v>1109</v>
      </c>
      <c r="F56" s="114">
        <v>1107</v>
      </c>
      <c r="G56" s="114">
        <v>1050</v>
      </c>
      <c r="H56" s="140">
        <v>1053</v>
      </c>
      <c r="I56" s="115">
        <v>6</v>
      </c>
      <c r="J56" s="116">
        <v>0.56980056980056981</v>
      </c>
    </row>
    <row r="57" spans="1:12" s="110" customFormat="1" ht="13.5" customHeight="1" x14ac:dyDescent="0.2">
      <c r="A57" s="142"/>
      <c r="B57" s="124" t="s">
        <v>117</v>
      </c>
      <c r="C57" s="125">
        <v>3.6396724294813465</v>
      </c>
      <c r="D57" s="143">
        <v>40</v>
      </c>
      <c r="E57" s="144">
        <v>43</v>
      </c>
      <c r="F57" s="144">
        <v>44</v>
      </c>
      <c r="G57" s="144">
        <v>41</v>
      </c>
      <c r="H57" s="145">
        <v>38</v>
      </c>
      <c r="I57" s="143">
        <v>2</v>
      </c>
      <c r="J57" s="146">
        <v>5.2631578947368425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30081</v>
      </c>
      <c r="E12" s="236">
        <v>30219</v>
      </c>
      <c r="F12" s="114">
        <v>30093</v>
      </c>
      <c r="G12" s="114">
        <v>29679</v>
      </c>
      <c r="H12" s="140">
        <v>29515</v>
      </c>
      <c r="I12" s="115">
        <v>566</v>
      </c>
      <c r="J12" s="116">
        <v>1.9176689818736237</v>
      </c>
    </row>
    <row r="13" spans="1:15" s="110" customFormat="1" ht="12" customHeight="1" x14ac:dyDescent="0.2">
      <c r="A13" s="118" t="s">
        <v>105</v>
      </c>
      <c r="B13" s="119" t="s">
        <v>106</v>
      </c>
      <c r="C13" s="113">
        <v>49.024301053821347</v>
      </c>
      <c r="D13" s="115">
        <v>14747</v>
      </c>
      <c r="E13" s="114">
        <v>14837</v>
      </c>
      <c r="F13" s="114">
        <v>14836</v>
      </c>
      <c r="G13" s="114">
        <v>14565</v>
      </c>
      <c r="H13" s="140">
        <v>14490</v>
      </c>
      <c r="I13" s="115">
        <v>257</v>
      </c>
      <c r="J13" s="116">
        <v>1.7736369910282954</v>
      </c>
    </row>
    <row r="14" spans="1:15" s="110" customFormat="1" ht="12" customHeight="1" x14ac:dyDescent="0.2">
      <c r="A14" s="118"/>
      <c r="B14" s="119" t="s">
        <v>107</v>
      </c>
      <c r="C14" s="113">
        <v>50.975698946178653</v>
      </c>
      <c r="D14" s="115">
        <v>15334</v>
      </c>
      <c r="E14" s="114">
        <v>15382</v>
      </c>
      <c r="F14" s="114">
        <v>15257</v>
      </c>
      <c r="G14" s="114">
        <v>15114</v>
      </c>
      <c r="H14" s="140">
        <v>15025</v>
      </c>
      <c r="I14" s="115">
        <v>309</v>
      </c>
      <c r="J14" s="116">
        <v>2.0565723793677204</v>
      </c>
    </row>
    <row r="15" spans="1:15" s="110" customFormat="1" ht="12" customHeight="1" x14ac:dyDescent="0.2">
      <c r="A15" s="118" t="s">
        <v>105</v>
      </c>
      <c r="B15" s="121" t="s">
        <v>108</v>
      </c>
      <c r="C15" s="113">
        <v>7.7723479937502074</v>
      </c>
      <c r="D15" s="115">
        <v>2338</v>
      </c>
      <c r="E15" s="114">
        <v>2365</v>
      </c>
      <c r="F15" s="114">
        <v>2363</v>
      </c>
      <c r="G15" s="114">
        <v>2090</v>
      </c>
      <c r="H15" s="140">
        <v>2128</v>
      </c>
      <c r="I15" s="115">
        <v>210</v>
      </c>
      <c r="J15" s="116">
        <v>9.8684210526315788</v>
      </c>
    </row>
    <row r="16" spans="1:15" s="110" customFormat="1" ht="12" customHeight="1" x14ac:dyDescent="0.2">
      <c r="A16" s="118"/>
      <c r="B16" s="121" t="s">
        <v>109</v>
      </c>
      <c r="C16" s="113">
        <v>67.092184435357865</v>
      </c>
      <c r="D16" s="115">
        <v>20182</v>
      </c>
      <c r="E16" s="114">
        <v>20333</v>
      </c>
      <c r="F16" s="114">
        <v>20285</v>
      </c>
      <c r="G16" s="114">
        <v>20254</v>
      </c>
      <c r="H16" s="140">
        <v>20182</v>
      </c>
      <c r="I16" s="115">
        <v>0</v>
      </c>
      <c r="J16" s="116">
        <v>0</v>
      </c>
    </row>
    <row r="17" spans="1:10" s="110" customFormat="1" ht="12" customHeight="1" x14ac:dyDescent="0.2">
      <c r="A17" s="118"/>
      <c r="B17" s="121" t="s">
        <v>110</v>
      </c>
      <c r="C17" s="113">
        <v>24.094943652139225</v>
      </c>
      <c r="D17" s="115">
        <v>7248</v>
      </c>
      <c r="E17" s="114">
        <v>7205</v>
      </c>
      <c r="F17" s="114">
        <v>7142</v>
      </c>
      <c r="G17" s="114">
        <v>7039</v>
      </c>
      <c r="H17" s="140">
        <v>6932</v>
      </c>
      <c r="I17" s="115">
        <v>316</v>
      </c>
      <c r="J17" s="116">
        <v>4.5585689555683784</v>
      </c>
    </row>
    <row r="18" spans="1:10" s="110" customFormat="1" ht="12" customHeight="1" x14ac:dyDescent="0.2">
      <c r="A18" s="120"/>
      <c r="B18" s="121" t="s">
        <v>111</v>
      </c>
      <c r="C18" s="113">
        <v>1.0405239187527011</v>
      </c>
      <c r="D18" s="115">
        <v>313</v>
      </c>
      <c r="E18" s="114">
        <v>316</v>
      </c>
      <c r="F18" s="114">
        <v>303</v>
      </c>
      <c r="G18" s="114">
        <v>296</v>
      </c>
      <c r="H18" s="140">
        <v>273</v>
      </c>
      <c r="I18" s="115">
        <v>40</v>
      </c>
      <c r="J18" s="116">
        <v>14.652014652014651</v>
      </c>
    </row>
    <row r="19" spans="1:10" s="110" customFormat="1" ht="12" customHeight="1" x14ac:dyDescent="0.2">
      <c r="A19" s="120"/>
      <c r="B19" s="121" t="s">
        <v>112</v>
      </c>
      <c r="C19" s="113">
        <v>0.33908447192580032</v>
      </c>
      <c r="D19" s="115">
        <v>102</v>
      </c>
      <c r="E19" s="114">
        <v>101</v>
      </c>
      <c r="F19" s="114">
        <v>98</v>
      </c>
      <c r="G19" s="114">
        <v>86</v>
      </c>
      <c r="H19" s="140">
        <v>77</v>
      </c>
      <c r="I19" s="115">
        <v>25</v>
      </c>
      <c r="J19" s="116">
        <v>32.467532467532465</v>
      </c>
    </row>
    <row r="20" spans="1:10" s="110" customFormat="1" ht="12" customHeight="1" x14ac:dyDescent="0.2">
      <c r="A20" s="118" t="s">
        <v>113</v>
      </c>
      <c r="B20" s="119" t="s">
        <v>181</v>
      </c>
      <c r="C20" s="113">
        <v>68.222466008443874</v>
      </c>
      <c r="D20" s="115">
        <v>20522</v>
      </c>
      <c r="E20" s="114">
        <v>20616</v>
      </c>
      <c r="F20" s="114">
        <v>20577</v>
      </c>
      <c r="G20" s="114">
        <v>20457</v>
      </c>
      <c r="H20" s="140">
        <v>20349</v>
      </c>
      <c r="I20" s="115">
        <v>173</v>
      </c>
      <c r="J20" s="116">
        <v>0.85016462725441055</v>
      </c>
    </row>
    <row r="21" spans="1:10" s="110" customFormat="1" ht="12" customHeight="1" x14ac:dyDescent="0.2">
      <c r="A21" s="118"/>
      <c r="B21" s="119" t="s">
        <v>182</v>
      </c>
      <c r="C21" s="113">
        <v>31.777533991556133</v>
      </c>
      <c r="D21" s="115">
        <v>9559</v>
      </c>
      <c r="E21" s="114">
        <v>9603</v>
      </c>
      <c r="F21" s="114">
        <v>9516</v>
      </c>
      <c r="G21" s="114">
        <v>9222</v>
      </c>
      <c r="H21" s="140">
        <v>9166</v>
      </c>
      <c r="I21" s="115">
        <v>393</v>
      </c>
      <c r="J21" s="116">
        <v>4.2875845516037527</v>
      </c>
    </row>
    <row r="22" spans="1:10" s="110" customFormat="1" ht="12" customHeight="1" x14ac:dyDescent="0.2">
      <c r="A22" s="118" t="s">
        <v>113</v>
      </c>
      <c r="B22" s="119" t="s">
        <v>116</v>
      </c>
      <c r="C22" s="113">
        <v>96.988132043482594</v>
      </c>
      <c r="D22" s="115">
        <v>29175</v>
      </c>
      <c r="E22" s="114">
        <v>29364</v>
      </c>
      <c r="F22" s="114">
        <v>29229</v>
      </c>
      <c r="G22" s="114">
        <v>28786</v>
      </c>
      <c r="H22" s="140">
        <v>28647</v>
      </c>
      <c r="I22" s="115">
        <v>528</v>
      </c>
      <c r="J22" s="116">
        <v>1.8431249345481202</v>
      </c>
    </row>
    <row r="23" spans="1:10" s="110" customFormat="1" ht="12" customHeight="1" x14ac:dyDescent="0.2">
      <c r="A23" s="118"/>
      <c r="B23" s="119" t="s">
        <v>117</v>
      </c>
      <c r="C23" s="113">
        <v>3.005219241381603</v>
      </c>
      <c r="D23" s="115">
        <v>904</v>
      </c>
      <c r="E23" s="114">
        <v>850</v>
      </c>
      <c r="F23" s="114">
        <v>861</v>
      </c>
      <c r="G23" s="114">
        <v>890</v>
      </c>
      <c r="H23" s="140">
        <v>867</v>
      </c>
      <c r="I23" s="115">
        <v>37</v>
      </c>
      <c r="J23" s="116">
        <v>4.2675893886966554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27734</v>
      </c>
      <c r="E64" s="236">
        <v>27814</v>
      </c>
      <c r="F64" s="236">
        <v>27815</v>
      </c>
      <c r="G64" s="236">
        <v>27528</v>
      </c>
      <c r="H64" s="140">
        <v>27379</v>
      </c>
      <c r="I64" s="115">
        <v>355</v>
      </c>
      <c r="J64" s="116">
        <v>1.2966141933598743</v>
      </c>
    </row>
    <row r="65" spans="1:12" s="110" customFormat="1" ht="12" customHeight="1" x14ac:dyDescent="0.2">
      <c r="A65" s="118" t="s">
        <v>105</v>
      </c>
      <c r="B65" s="119" t="s">
        <v>106</v>
      </c>
      <c r="C65" s="113">
        <v>52.055239056753443</v>
      </c>
      <c r="D65" s="235">
        <v>14437</v>
      </c>
      <c r="E65" s="236">
        <v>14539</v>
      </c>
      <c r="F65" s="236">
        <v>14531</v>
      </c>
      <c r="G65" s="236">
        <v>14341</v>
      </c>
      <c r="H65" s="140">
        <v>14235</v>
      </c>
      <c r="I65" s="115">
        <v>202</v>
      </c>
      <c r="J65" s="116">
        <v>1.4190375834211451</v>
      </c>
    </row>
    <row r="66" spans="1:12" s="110" customFormat="1" ht="12" customHeight="1" x14ac:dyDescent="0.2">
      <c r="A66" s="118"/>
      <c r="B66" s="119" t="s">
        <v>107</v>
      </c>
      <c r="C66" s="113">
        <v>47.944760943246557</v>
      </c>
      <c r="D66" s="235">
        <v>13297</v>
      </c>
      <c r="E66" s="236">
        <v>13275</v>
      </c>
      <c r="F66" s="236">
        <v>13284</v>
      </c>
      <c r="G66" s="236">
        <v>13187</v>
      </c>
      <c r="H66" s="140">
        <v>13144</v>
      </c>
      <c r="I66" s="115">
        <v>153</v>
      </c>
      <c r="J66" s="116">
        <v>1.1640292148508826</v>
      </c>
    </row>
    <row r="67" spans="1:12" s="110" customFormat="1" ht="12" customHeight="1" x14ac:dyDescent="0.2">
      <c r="A67" s="118" t="s">
        <v>105</v>
      </c>
      <c r="B67" s="121" t="s">
        <v>108</v>
      </c>
      <c r="C67" s="113">
        <v>8.2534073700151431</v>
      </c>
      <c r="D67" s="235">
        <v>2289</v>
      </c>
      <c r="E67" s="236">
        <v>2344</v>
      </c>
      <c r="F67" s="236">
        <v>2285</v>
      </c>
      <c r="G67" s="236">
        <v>2105</v>
      </c>
      <c r="H67" s="140">
        <v>2131</v>
      </c>
      <c r="I67" s="115">
        <v>158</v>
      </c>
      <c r="J67" s="116">
        <v>7.4143594556546226</v>
      </c>
    </row>
    <row r="68" spans="1:12" s="110" customFormat="1" ht="12" customHeight="1" x14ac:dyDescent="0.2">
      <c r="A68" s="118"/>
      <c r="B68" s="121" t="s">
        <v>109</v>
      </c>
      <c r="C68" s="113">
        <v>67.46232061729286</v>
      </c>
      <c r="D68" s="235">
        <v>18710</v>
      </c>
      <c r="E68" s="236">
        <v>18800</v>
      </c>
      <c r="F68" s="236">
        <v>18876</v>
      </c>
      <c r="G68" s="236">
        <v>18842</v>
      </c>
      <c r="H68" s="140">
        <v>18744</v>
      </c>
      <c r="I68" s="115">
        <v>-34</v>
      </c>
      <c r="J68" s="116">
        <v>-0.18139137857447715</v>
      </c>
    </row>
    <row r="69" spans="1:12" s="110" customFormat="1" ht="12" customHeight="1" x14ac:dyDescent="0.2">
      <c r="A69" s="118"/>
      <c r="B69" s="121" t="s">
        <v>110</v>
      </c>
      <c r="C69" s="113">
        <v>23.43693661210067</v>
      </c>
      <c r="D69" s="235">
        <v>6500</v>
      </c>
      <c r="E69" s="236">
        <v>6425</v>
      </c>
      <c r="F69" s="236">
        <v>6402</v>
      </c>
      <c r="G69" s="236">
        <v>6337</v>
      </c>
      <c r="H69" s="140">
        <v>6276</v>
      </c>
      <c r="I69" s="115">
        <v>224</v>
      </c>
      <c r="J69" s="116">
        <v>3.5691523263224982</v>
      </c>
    </row>
    <row r="70" spans="1:12" s="110" customFormat="1" ht="12" customHeight="1" x14ac:dyDescent="0.2">
      <c r="A70" s="120"/>
      <c r="B70" s="121" t="s">
        <v>111</v>
      </c>
      <c r="C70" s="113">
        <v>0.84733540059133194</v>
      </c>
      <c r="D70" s="235">
        <v>235</v>
      </c>
      <c r="E70" s="236">
        <v>245</v>
      </c>
      <c r="F70" s="236">
        <v>252</v>
      </c>
      <c r="G70" s="236">
        <v>244</v>
      </c>
      <c r="H70" s="140">
        <v>228</v>
      </c>
      <c r="I70" s="115">
        <v>7</v>
      </c>
      <c r="J70" s="116">
        <v>3.0701754385964914</v>
      </c>
    </row>
    <row r="71" spans="1:12" s="110" customFormat="1" ht="12" customHeight="1" x14ac:dyDescent="0.2">
      <c r="A71" s="120"/>
      <c r="B71" s="121" t="s">
        <v>112</v>
      </c>
      <c r="C71" s="113">
        <v>0.27042619167808468</v>
      </c>
      <c r="D71" s="235">
        <v>75</v>
      </c>
      <c r="E71" s="236">
        <v>81</v>
      </c>
      <c r="F71" s="236">
        <v>98</v>
      </c>
      <c r="G71" s="236">
        <v>86</v>
      </c>
      <c r="H71" s="140">
        <v>77</v>
      </c>
      <c r="I71" s="115">
        <v>-2</v>
      </c>
      <c r="J71" s="116">
        <v>-2.5974025974025974</v>
      </c>
    </row>
    <row r="72" spans="1:12" s="110" customFormat="1" ht="12" customHeight="1" x14ac:dyDescent="0.2">
      <c r="A72" s="118" t="s">
        <v>113</v>
      </c>
      <c r="B72" s="119" t="s">
        <v>181</v>
      </c>
      <c r="C72" s="113">
        <v>68.731520876901996</v>
      </c>
      <c r="D72" s="235">
        <v>19062</v>
      </c>
      <c r="E72" s="236">
        <v>19144</v>
      </c>
      <c r="F72" s="236">
        <v>19197</v>
      </c>
      <c r="G72" s="236">
        <v>19116</v>
      </c>
      <c r="H72" s="140">
        <v>19074</v>
      </c>
      <c r="I72" s="115">
        <v>-12</v>
      </c>
      <c r="J72" s="116">
        <v>-6.2912865681031771E-2</v>
      </c>
    </row>
    <row r="73" spans="1:12" s="110" customFormat="1" ht="12" customHeight="1" x14ac:dyDescent="0.2">
      <c r="A73" s="118"/>
      <c r="B73" s="119" t="s">
        <v>182</v>
      </c>
      <c r="C73" s="113">
        <v>31.268479123098004</v>
      </c>
      <c r="D73" s="115">
        <v>8672</v>
      </c>
      <c r="E73" s="114">
        <v>8670</v>
      </c>
      <c r="F73" s="114">
        <v>8618</v>
      </c>
      <c r="G73" s="114">
        <v>8412</v>
      </c>
      <c r="H73" s="140">
        <v>8305</v>
      </c>
      <c r="I73" s="115">
        <v>367</v>
      </c>
      <c r="J73" s="116">
        <v>4.419024683925346</v>
      </c>
    </row>
    <row r="74" spans="1:12" s="110" customFormat="1" ht="12" customHeight="1" x14ac:dyDescent="0.2">
      <c r="A74" s="118" t="s">
        <v>113</v>
      </c>
      <c r="B74" s="119" t="s">
        <v>116</v>
      </c>
      <c r="C74" s="113">
        <v>95.727266171486264</v>
      </c>
      <c r="D74" s="115">
        <v>26549</v>
      </c>
      <c r="E74" s="114">
        <v>26667</v>
      </c>
      <c r="F74" s="114">
        <v>26704</v>
      </c>
      <c r="G74" s="114">
        <v>26405</v>
      </c>
      <c r="H74" s="140">
        <v>26347</v>
      </c>
      <c r="I74" s="115">
        <v>202</v>
      </c>
      <c r="J74" s="116">
        <v>0.76669070482407864</v>
      </c>
    </row>
    <row r="75" spans="1:12" s="110" customFormat="1" ht="12" customHeight="1" x14ac:dyDescent="0.2">
      <c r="A75" s="142"/>
      <c r="B75" s="124" t="s">
        <v>117</v>
      </c>
      <c r="C75" s="125">
        <v>4.2510997331794913</v>
      </c>
      <c r="D75" s="143">
        <v>1179</v>
      </c>
      <c r="E75" s="144">
        <v>1141</v>
      </c>
      <c r="F75" s="144">
        <v>1107</v>
      </c>
      <c r="G75" s="144">
        <v>1117</v>
      </c>
      <c r="H75" s="145">
        <v>1029</v>
      </c>
      <c r="I75" s="143">
        <v>150</v>
      </c>
      <c r="J75" s="146">
        <v>14.577259475218659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30081</v>
      </c>
      <c r="G11" s="114">
        <v>30219</v>
      </c>
      <c r="H11" s="114">
        <v>30093</v>
      </c>
      <c r="I11" s="114">
        <v>29679</v>
      </c>
      <c r="J11" s="140">
        <v>29515</v>
      </c>
      <c r="K11" s="114">
        <v>566</v>
      </c>
      <c r="L11" s="116">
        <v>1.9176689818736237</v>
      </c>
    </row>
    <row r="12" spans="1:17" s="110" customFormat="1" ht="24.95" customHeight="1" x14ac:dyDescent="0.2">
      <c r="A12" s="604" t="s">
        <v>185</v>
      </c>
      <c r="B12" s="605"/>
      <c r="C12" s="605"/>
      <c r="D12" s="606"/>
      <c r="E12" s="113">
        <v>49.024301053821347</v>
      </c>
      <c r="F12" s="115">
        <v>14747</v>
      </c>
      <c r="G12" s="114">
        <v>14837</v>
      </c>
      <c r="H12" s="114">
        <v>14836</v>
      </c>
      <c r="I12" s="114">
        <v>14565</v>
      </c>
      <c r="J12" s="140">
        <v>14490</v>
      </c>
      <c r="K12" s="114">
        <v>257</v>
      </c>
      <c r="L12" s="116">
        <v>1.7736369910282954</v>
      </c>
    </row>
    <row r="13" spans="1:17" s="110" customFormat="1" ht="15" customHeight="1" x14ac:dyDescent="0.2">
      <c r="A13" s="120"/>
      <c r="B13" s="607" t="s">
        <v>107</v>
      </c>
      <c r="C13" s="607"/>
      <c r="E13" s="113">
        <v>50.975698946178653</v>
      </c>
      <c r="F13" s="115">
        <v>15334</v>
      </c>
      <c r="G13" s="114">
        <v>15382</v>
      </c>
      <c r="H13" s="114">
        <v>15257</v>
      </c>
      <c r="I13" s="114">
        <v>15114</v>
      </c>
      <c r="J13" s="140">
        <v>15025</v>
      </c>
      <c r="K13" s="114">
        <v>309</v>
      </c>
      <c r="L13" s="116">
        <v>2.0565723793677204</v>
      </c>
    </row>
    <row r="14" spans="1:17" s="110" customFormat="1" ht="24.95" customHeight="1" x14ac:dyDescent="0.2">
      <c r="A14" s="604" t="s">
        <v>186</v>
      </c>
      <c r="B14" s="605"/>
      <c r="C14" s="605"/>
      <c r="D14" s="606"/>
      <c r="E14" s="113">
        <v>7.7723479937502074</v>
      </c>
      <c r="F14" s="115">
        <v>2338</v>
      </c>
      <c r="G14" s="114">
        <v>2365</v>
      </c>
      <c r="H14" s="114">
        <v>2363</v>
      </c>
      <c r="I14" s="114">
        <v>2090</v>
      </c>
      <c r="J14" s="140">
        <v>2128</v>
      </c>
      <c r="K14" s="114">
        <v>210</v>
      </c>
      <c r="L14" s="116">
        <v>9.8684210526315788</v>
      </c>
    </row>
    <row r="15" spans="1:17" s="110" customFormat="1" ht="15" customHeight="1" x14ac:dyDescent="0.2">
      <c r="A15" s="120"/>
      <c r="B15" s="119"/>
      <c r="C15" s="258" t="s">
        <v>106</v>
      </c>
      <c r="E15" s="113">
        <v>55.08982035928144</v>
      </c>
      <c r="F15" s="115">
        <v>1288</v>
      </c>
      <c r="G15" s="114">
        <v>1337</v>
      </c>
      <c r="H15" s="114">
        <v>1355</v>
      </c>
      <c r="I15" s="114">
        <v>1174</v>
      </c>
      <c r="J15" s="140">
        <v>1202</v>
      </c>
      <c r="K15" s="114">
        <v>86</v>
      </c>
      <c r="L15" s="116">
        <v>7.1547420965058235</v>
      </c>
    </row>
    <row r="16" spans="1:17" s="110" customFormat="1" ht="15" customHeight="1" x14ac:dyDescent="0.2">
      <c r="A16" s="120"/>
      <c r="B16" s="119"/>
      <c r="C16" s="258" t="s">
        <v>107</v>
      </c>
      <c r="E16" s="113">
        <v>44.91017964071856</v>
      </c>
      <c r="F16" s="115">
        <v>1050</v>
      </c>
      <c r="G16" s="114">
        <v>1028</v>
      </c>
      <c r="H16" s="114">
        <v>1008</v>
      </c>
      <c r="I16" s="114">
        <v>916</v>
      </c>
      <c r="J16" s="140">
        <v>926</v>
      </c>
      <c r="K16" s="114">
        <v>124</v>
      </c>
      <c r="L16" s="116">
        <v>13.390928725701944</v>
      </c>
    </row>
    <row r="17" spans="1:12" s="110" customFormat="1" ht="15" customHeight="1" x14ac:dyDescent="0.2">
      <c r="A17" s="120"/>
      <c r="B17" s="121" t="s">
        <v>109</v>
      </c>
      <c r="C17" s="258"/>
      <c r="E17" s="113">
        <v>67.092184435357865</v>
      </c>
      <c r="F17" s="115">
        <v>20182</v>
      </c>
      <c r="G17" s="114">
        <v>20333</v>
      </c>
      <c r="H17" s="114">
        <v>20285</v>
      </c>
      <c r="I17" s="114">
        <v>20254</v>
      </c>
      <c r="J17" s="140">
        <v>20182</v>
      </c>
      <c r="K17" s="114">
        <v>0</v>
      </c>
      <c r="L17" s="116">
        <v>0</v>
      </c>
    </row>
    <row r="18" spans="1:12" s="110" customFormat="1" ht="15" customHeight="1" x14ac:dyDescent="0.2">
      <c r="A18" s="120"/>
      <c r="B18" s="119"/>
      <c r="C18" s="258" t="s">
        <v>106</v>
      </c>
      <c r="E18" s="113">
        <v>48.989198295510853</v>
      </c>
      <c r="F18" s="115">
        <v>9887</v>
      </c>
      <c r="G18" s="114">
        <v>9936</v>
      </c>
      <c r="H18" s="114">
        <v>9942</v>
      </c>
      <c r="I18" s="114">
        <v>9931</v>
      </c>
      <c r="J18" s="140">
        <v>9865</v>
      </c>
      <c r="K18" s="114">
        <v>22</v>
      </c>
      <c r="L18" s="116">
        <v>0.22301064368981247</v>
      </c>
    </row>
    <row r="19" spans="1:12" s="110" customFormat="1" ht="15" customHeight="1" x14ac:dyDescent="0.2">
      <c r="A19" s="120"/>
      <c r="B19" s="119"/>
      <c r="C19" s="258" t="s">
        <v>107</v>
      </c>
      <c r="E19" s="113">
        <v>51.010801704489147</v>
      </c>
      <c r="F19" s="115">
        <v>10295</v>
      </c>
      <c r="G19" s="114">
        <v>10397</v>
      </c>
      <c r="H19" s="114">
        <v>10343</v>
      </c>
      <c r="I19" s="114">
        <v>10323</v>
      </c>
      <c r="J19" s="140">
        <v>10317</v>
      </c>
      <c r="K19" s="114">
        <v>-22</v>
      </c>
      <c r="L19" s="116">
        <v>-0.21324028302801201</v>
      </c>
    </row>
    <row r="20" spans="1:12" s="110" customFormat="1" ht="15" customHeight="1" x14ac:dyDescent="0.2">
      <c r="A20" s="120"/>
      <c r="B20" s="121" t="s">
        <v>110</v>
      </c>
      <c r="C20" s="258"/>
      <c r="E20" s="113">
        <v>24.094943652139225</v>
      </c>
      <c r="F20" s="115">
        <v>7248</v>
      </c>
      <c r="G20" s="114">
        <v>7205</v>
      </c>
      <c r="H20" s="114">
        <v>7142</v>
      </c>
      <c r="I20" s="114">
        <v>7039</v>
      </c>
      <c r="J20" s="140">
        <v>6932</v>
      </c>
      <c r="K20" s="114">
        <v>316</v>
      </c>
      <c r="L20" s="116">
        <v>4.5585689555683784</v>
      </c>
    </row>
    <row r="21" spans="1:12" s="110" customFormat="1" ht="15" customHeight="1" x14ac:dyDescent="0.2">
      <c r="A21" s="120"/>
      <c r="B21" s="119"/>
      <c r="C21" s="258" t="s">
        <v>106</v>
      </c>
      <c r="E21" s="113">
        <v>46.550772626931568</v>
      </c>
      <c r="F21" s="115">
        <v>3374</v>
      </c>
      <c r="G21" s="114">
        <v>3354</v>
      </c>
      <c r="H21" s="114">
        <v>3343</v>
      </c>
      <c r="I21" s="114">
        <v>3269</v>
      </c>
      <c r="J21" s="140">
        <v>3247</v>
      </c>
      <c r="K21" s="114">
        <v>127</v>
      </c>
      <c r="L21" s="116">
        <v>3.9113027409916845</v>
      </c>
    </row>
    <row r="22" spans="1:12" s="110" customFormat="1" ht="15" customHeight="1" x14ac:dyDescent="0.2">
      <c r="A22" s="120"/>
      <c r="B22" s="119"/>
      <c r="C22" s="258" t="s">
        <v>107</v>
      </c>
      <c r="E22" s="113">
        <v>53.449227373068432</v>
      </c>
      <c r="F22" s="115">
        <v>3874</v>
      </c>
      <c r="G22" s="114">
        <v>3851</v>
      </c>
      <c r="H22" s="114">
        <v>3799</v>
      </c>
      <c r="I22" s="114">
        <v>3770</v>
      </c>
      <c r="J22" s="140">
        <v>3685</v>
      </c>
      <c r="K22" s="114">
        <v>189</v>
      </c>
      <c r="L22" s="116">
        <v>5.1289009497964724</v>
      </c>
    </row>
    <row r="23" spans="1:12" s="110" customFormat="1" ht="15" customHeight="1" x14ac:dyDescent="0.2">
      <c r="A23" s="120"/>
      <c r="B23" s="121" t="s">
        <v>111</v>
      </c>
      <c r="C23" s="258"/>
      <c r="E23" s="113">
        <v>1.0405239187527011</v>
      </c>
      <c r="F23" s="115">
        <v>313</v>
      </c>
      <c r="G23" s="114">
        <v>316</v>
      </c>
      <c r="H23" s="114">
        <v>303</v>
      </c>
      <c r="I23" s="114">
        <v>296</v>
      </c>
      <c r="J23" s="140">
        <v>273</v>
      </c>
      <c r="K23" s="114">
        <v>40</v>
      </c>
      <c r="L23" s="116">
        <v>14.652014652014651</v>
      </c>
    </row>
    <row r="24" spans="1:12" s="110" customFormat="1" ht="15" customHeight="1" x14ac:dyDescent="0.2">
      <c r="A24" s="120"/>
      <c r="B24" s="119"/>
      <c r="C24" s="258" t="s">
        <v>106</v>
      </c>
      <c r="E24" s="113">
        <v>63.258785942492011</v>
      </c>
      <c r="F24" s="115">
        <v>198</v>
      </c>
      <c r="G24" s="114">
        <v>210</v>
      </c>
      <c r="H24" s="114">
        <v>196</v>
      </c>
      <c r="I24" s="114">
        <v>191</v>
      </c>
      <c r="J24" s="140">
        <v>176</v>
      </c>
      <c r="K24" s="114">
        <v>22</v>
      </c>
      <c r="L24" s="116">
        <v>12.5</v>
      </c>
    </row>
    <row r="25" spans="1:12" s="110" customFormat="1" ht="15" customHeight="1" x14ac:dyDescent="0.2">
      <c r="A25" s="120"/>
      <c r="B25" s="119"/>
      <c r="C25" s="258" t="s">
        <v>107</v>
      </c>
      <c r="E25" s="113">
        <v>36.741214057507989</v>
      </c>
      <c r="F25" s="115">
        <v>115</v>
      </c>
      <c r="G25" s="114">
        <v>106</v>
      </c>
      <c r="H25" s="114">
        <v>107</v>
      </c>
      <c r="I25" s="114">
        <v>105</v>
      </c>
      <c r="J25" s="140">
        <v>97</v>
      </c>
      <c r="K25" s="114">
        <v>18</v>
      </c>
      <c r="L25" s="116">
        <v>18.556701030927837</v>
      </c>
    </row>
    <row r="26" spans="1:12" s="110" customFormat="1" ht="15" customHeight="1" x14ac:dyDescent="0.2">
      <c r="A26" s="120"/>
      <c r="C26" s="121" t="s">
        <v>187</v>
      </c>
      <c r="D26" s="110" t="s">
        <v>188</v>
      </c>
      <c r="E26" s="113">
        <v>0.33908447192580032</v>
      </c>
      <c r="F26" s="115">
        <v>102</v>
      </c>
      <c r="G26" s="114">
        <v>101</v>
      </c>
      <c r="H26" s="114">
        <v>98</v>
      </c>
      <c r="I26" s="114">
        <v>86</v>
      </c>
      <c r="J26" s="140">
        <v>77</v>
      </c>
      <c r="K26" s="114">
        <v>25</v>
      </c>
      <c r="L26" s="116">
        <v>32.467532467532465</v>
      </c>
    </row>
    <row r="27" spans="1:12" s="110" customFormat="1" ht="15" customHeight="1" x14ac:dyDescent="0.2">
      <c r="A27" s="120"/>
      <c r="B27" s="119"/>
      <c r="D27" s="259" t="s">
        <v>106</v>
      </c>
      <c r="E27" s="113">
        <v>52.941176470588232</v>
      </c>
      <c r="F27" s="115">
        <v>54</v>
      </c>
      <c r="G27" s="114">
        <v>61</v>
      </c>
      <c r="H27" s="114">
        <v>51</v>
      </c>
      <c r="I27" s="114">
        <v>51</v>
      </c>
      <c r="J27" s="140">
        <v>41</v>
      </c>
      <c r="K27" s="114">
        <v>13</v>
      </c>
      <c r="L27" s="116">
        <v>31.707317073170731</v>
      </c>
    </row>
    <row r="28" spans="1:12" s="110" customFormat="1" ht="15" customHeight="1" x14ac:dyDescent="0.2">
      <c r="A28" s="120"/>
      <c r="B28" s="119"/>
      <c r="D28" s="259" t="s">
        <v>107</v>
      </c>
      <c r="E28" s="113">
        <v>47.058823529411768</v>
      </c>
      <c r="F28" s="115">
        <v>48</v>
      </c>
      <c r="G28" s="114">
        <v>40</v>
      </c>
      <c r="H28" s="114">
        <v>47</v>
      </c>
      <c r="I28" s="114">
        <v>35</v>
      </c>
      <c r="J28" s="140">
        <v>36</v>
      </c>
      <c r="K28" s="114">
        <v>12</v>
      </c>
      <c r="L28" s="116">
        <v>33.333333333333336</v>
      </c>
    </row>
    <row r="29" spans="1:12" s="110" customFormat="1" ht="24.95" customHeight="1" x14ac:dyDescent="0.2">
      <c r="A29" s="604" t="s">
        <v>189</v>
      </c>
      <c r="B29" s="605"/>
      <c r="C29" s="605"/>
      <c r="D29" s="606"/>
      <c r="E29" s="113">
        <v>96.988132043482594</v>
      </c>
      <c r="F29" s="115">
        <v>29175</v>
      </c>
      <c r="G29" s="114">
        <v>29364</v>
      </c>
      <c r="H29" s="114">
        <v>29229</v>
      </c>
      <c r="I29" s="114">
        <v>28786</v>
      </c>
      <c r="J29" s="140">
        <v>28647</v>
      </c>
      <c r="K29" s="114">
        <v>528</v>
      </c>
      <c r="L29" s="116">
        <v>1.8431249345481202</v>
      </c>
    </row>
    <row r="30" spans="1:12" s="110" customFormat="1" ht="15" customHeight="1" x14ac:dyDescent="0.2">
      <c r="A30" s="120"/>
      <c r="B30" s="119"/>
      <c r="C30" s="258" t="s">
        <v>106</v>
      </c>
      <c r="E30" s="113">
        <v>48.692373607540702</v>
      </c>
      <c r="F30" s="115">
        <v>14206</v>
      </c>
      <c r="G30" s="114">
        <v>14326</v>
      </c>
      <c r="H30" s="114">
        <v>14307</v>
      </c>
      <c r="I30" s="114">
        <v>14039</v>
      </c>
      <c r="J30" s="140">
        <v>13967</v>
      </c>
      <c r="K30" s="114">
        <v>239</v>
      </c>
      <c r="L30" s="116">
        <v>1.7111763442399943</v>
      </c>
    </row>
    <row r="31" spans="1:12" s="110" customFormat="1" ht="15" customHeight="1" x14ac:dyDescent="0.2">
      <c r="A31" s="120"/>
      <c r="B31" s="119"/>
      <c r="C31" s="258" t="s">
        <v>107</v>
      </c>
      <c r="E31" s="113">
        <v>51.307626392459298</v>
      </c>
      <c r="F31" s="115">
        <v>14969</v>
      </c>
      <c r="G31" s="114">
        <v>15038</v>
      </c>
      <c r="H31" s="114">
        <v>14922</v>
      </c>
      <c r="I31" s="114">
        <v>14747</v>
      </c>
      <c r="J31" s="140">
        <v>14680</v>
      </c>
      <c r="K31" s="114">
        <v>289</v>
      </c>
      <c r="L31" s="116">
        <v>1.9686648501362398</v>
      </c>
    </row>
    <row r="32" spans="1:12" s="110" customFormat="1" ht="15" customHeight="1" x14ac:dyDescent="0.2">
      <c r="A32" s="120"/>
      <c r="B32" s="119" t="s">
        <v>117</v>
      </c>
      <c r="C32" s="258"/>
      <c r="E32" s="113">
        <v>3.005219241381603</v>
      </c>
      <c r="F32" s="115">
        <v>904</v>
      </c>
      <c r="G32" s="114">
        <v>850</v>
      </c>
      <c r="H32" s="114">
        <v>861</v>
      </c>
      <c r="I32" s="114">
        <v>890</v>
      </c>
      <c r="J32" s="140">
        <v>867</v>
      </c>
      <c r="K32" s="114">
        <v>37</v>
      </c>
      <c r="L32" s="116">
        <v>4.2675893886966554</v>
      </c>
    </row>
    <row r="33" spans="1:12" s="110" customFormat="1" ht="15" customHeight="1" x14ac:dyDescent="0.2">
      <c r="A33" s="120"/>
      <c r="B33" s="119"/>
      <c r="C33" s="258" t="s">
        <v>106</v>
      </c>
      <c r="E33" s="113">
        <v>59.73451327433628</v>
      </c>
      <c r="F33" s="115">
        <v>540</v>
      </c>
      <c r="G33" s="114">
        <v>508</v>
      </c>
      <c r="H33" s="114">
        <v>527</v>
      </c>
      <c r="I33" s="114">
        <v>525</v>
      </c>
      <c r="J33" s="140">
        <v>522</v>
      </c>
      <c r="K33" s="114">
        <v>18</v>
      </c>
      <c r="L33" s="116">
        <v>3.4482758620689653</v>
      </c>
    </row>
    <row r="34" spans="1:12" s="110" customFormat="1" ht="15" customHeight="1" x14ac:dyDescent="0.2">
      <c r="A34" s="120"/>
      <c r="B34" s="119"/>
      <c r="C34" s="258" t="s">
        <v>107</v>
      </c>
      <c r="E34" s="113">
        <v>40.26548672566372</v>
      </c>
      <c r="F34" s="115">
        <v>364</v>
      </c>
      <c r="G34" s="114">
        <v>342</v>
      </c>
      <c r="H34" s="114">
        <v>334</v>
      </c>
      <c r="I34" s="114">
        <v>365</v>
      </c>
      <c r="J34" s="140">
        <v>345</v>
      </c>
      <c r="K34" s="114">
        <v>19</v>
      </c>
      <c r="L34" s="116">
        <v>5.5072463768115938</v>
      </c>
    </row>
    <row r="35" spans="1:12" s="110" customFormat="1" ht="24.95" customHeight="1" x14ac:dyDescent="0.2">
      <c r="A35" s="604" t="s">
        <v>190</v>
      </c>
      <c r="B35" s="605"/>
      <c r="C35" s="605"/>
      <c r="D35" s="606"/>
      <c r="E35" s="113">
        <v>68.222466008443874</v>
      </c>
      <c r="F35" s="115">
        <v>20522</v>
      </c>
      <c r="G35" s="114">
        <v>20616</v>
      </c>
      <c r="H35" s="114">
        <v>20577</v>
      </c>
      <c r="I35" s="114">
        <v>20457</v>
      </c>
      <c r="J35" s="140">
        <v>20349</v>
      </c>
      <c r="K35" s="114">
        <v>173</v>
      </c>
      <c r="L35" s="116">
        <v>0.85016462725441055</v>
      </c>
    </row>
    <row r="36" spans="1:12" s="110" customFormat="1" ht="15" customHeight="1" x14ac:dyDescent="0.2">
      <c r="A36" s="120"/>
      <c r="B36" s="119"/>
      <c r="C36" s="258" t="s">
        <v>106</v>
      </c>
      <c r="E36" s="113">
        <v>62.177175713868046</v>
      </c>
      <c r="F36" s="115">
        <v>12760</v>
      </c>
      <c r="G36" s="114">
        <v>12865</v>
      </c>
      <c r="H36" s="114">
        <v>12891</v>
      </c>
      <c r="I36" s="114">
        <v>12729</v>
      </c>
      <c r="J36" s="140">
        <v>12670</v>
      </c>
      <c r="K36" s="114">
        <v>90</v>
      </c>
      <c r="L36" s="116">
        <v>0.71033938437253352</v>
      </c>
    </row>
    <row r="37" spans="1:12" s="110" customFormat="1" ht="15" customHeight="1" x14ac:dyDescent="0.2">
      <c r="A37" s="120"/>
      <c r="B37" s="119"/>
      <c r="C37" s="258" t="s">
        <v>107</v>
      </c>
      <c r="E37" s="113">
        <v>37.822824286131954</v>
      </c>
      <c r="F37" s="115">
        <v>7762</v>
      </c>
      <c r="G37" s="114">
        <v>7751</v>
      </c>
      <c r="H37" s="114">
        <v>7686</v>
      </c>
      <c r="I37" s="114">
        <v>7728</v>
      </c>
      <c r="J37" s="140">
        <v>7679</v>
      </c>
      <c r="K37" s="114">
        <v>83</v>
      </c>
      <c r="L37" s="116">
        <v>1.0808699049355386</v>
      </c>
    </row>
    <row r="38" spans="1:12" s="110" customFormat="1" ht="15" customHeight="1" x14ac:dyDescent="0.2">
      <c r="A38" s="120"/>
      <c r="B38" s="119" t="s">
        <v>182</v>
      </c>
      <c r="C38" s="258"/>
      <c r="E38" s="113">
        <v>31.777533991556133</v>
      </c>
      <c r="F38" s="115">
        <v>9559</v>
      </c>
      <c r="G38" s="114">
        <v>9603</v>
      </c>
      <c r="H38" s="114">
        <v>9516</v>
      </c>
      <c r="I38" s="114">
        <v>9222</v>
      </c>
      <c r="J38" s="140">
        <v>9166</v>
      </c>
      <c r="K38" s="114">
        <v>393</v>
      </c>
      <c r="L38" s="116">
        <v>4.2875845516037527</v>
      </c>
    </row>
    <row r="39" spans="1:12" s="110" customFormat="1" ht="15" customHeight="1" x14ac:dyDescent="0.2">
      <c r="A39" s="120"/>
      <c r="B39" s="119"/>
      <c r="C39" s="258" t="s">
        <v>106</v>
      </c>
      <c r="E39" s="113">
        <v>20.7866931687415</v>
      </c>
      <c r="F39" s="115">
        <v>1987</v>
      </c>
      <c r="G39" s="114">
        <v>1972</v>
      </c>
      <c r="H39" s="114">
        <v>1945</v>
      </c>
      <c r="I39" s="114">
        <v>1836</v>
      </c>
      <c r="J39" s="140">
        <v>1820</v>
      </c>
      <c r="K39" s="114">
        <v>167</v>
      </c>
      <c r="L39" s="116">
        <v>9.1758241758241752</v>
      </c>
    </row>
    <row r="40" spans="1:12" s="110" customFormat="1" ht="15" customHeight="1" x14ac:dyDescent="0.2">
      <c r="A40" s="120"/>
      <c r="B40" s="119"/>
      <c r="C40" s="258" t="s">
        <v>107</v>
      </c>
      <c r="E40" s="113">
        <v>79.213306831258507</v>
      </c>
      <c r="F40" s="115">
        <v>7572</v>
      </c>
      <c r="G40" s="114">
        <v>7631</v>
      </c>
      <c r="H40" s="114">
        <v>7571</v>
      </c>
      <c r="I40" s="114">
        <v>7386</v>
      </c>
      <c r="J40" s="140">
        <v>7346</v>
      </c>
      <c r="K40" s="114">
        <v>226</v>
      </c>
      <c r="L40" s="116">
        <v>3.0765042199836645</v>
      </c>
    </row>
    <row r="41" spans="1:12" s="110" customFormat="1" ht="24.75" customHeight="1" x14ac:dyDescent="0.2">
      <c r="A41" s="604" t="s">
        <v>518</v>
      </c>
      <c r="B41" s="605"/>
      <c r="C41" s="605"/>
      <c r="D41" s="606"/>
      <c r="E41" s="113">
        <v>3.7133074033443036</v>
      </c>
      <c r="F41" s="115">
        <v>1117</v>
      </c>
      <c r="G41" s="114">
        <v>1195</v>
      </c>
      <c r="H41" s="114">
        <v>1167</v>
      </c>
      <c r="I41" s="114">
        <v>929</v>
      </c>
      <c r="J41" s="140">
        <v>1008</v>
      </c>
      <c r="K41" s="114">
        <v>109</v>
      </c>
      <c r="L41" s="116">
        <v>10.813492063492063</v>
      </c>
    </row>
    <row r="42" spans="1:12" s="110" customFormat="1" ht="15" customHeight="1" x14ac:dyDescent="0.2">
      <c r="A42" s="120"/>
      <c r="B42" s="119"/>
      <c r="C42" s="258" t="s">
        <v>106</v>
      </c>
      <c r="E42" s="113">
        <v>56.848701880035811</v>
      </c>
      <c r="F42" s="115">
        <v>635</v>
      </c>
      <c r="G42" s="114">
        <v>715</v>
      </c>
      <c r="H42" s="114">
        <v>712</v>
      </c>
      <c r="I42" s="114">
        <v>551</v>
      </c>
      <c r="J42" s="140">
        <v>591</v>
      </c>
      <c r="K42" s="114">
        <v>44</v>
      </c>
      <c r="L42" s="116">
        <v>7.4450084602368864</v>
      </c>
    </row>
    <row r="43" spans="1:12" s="110" customFormat="1" ht="15" customHeight="1" x14ac:dyDescent="0.2">
      <c r="A43" s="123"/>
      <c r="B43" s="124"/>
      <c r="C43" s="260" t="s">
        <v>107</v>
      </c>
      <c r="D43" s="261"/>
      <c r="E43" s="125">
        <v>43.151298119964189</v>
      </c>
      <c r="F43" s="143">
        <v>482</v>
      </c>
      <c r="G43" s="144">
        <v>480</v>
      </c>
      <c r="H43" s="144">
        <v>455</v>
      </c>
      <c r="I43" s="144">
        <v>378</v>
      </c>
      <c r="J43" s="145">
        <v>417</v>
      </c>
      <c r="K43" s="144">
        <v>65</v>
      </c>
      <c r="L43" s="146">
        <v>15.587529976019185</v>
      </c>
    </row>
    <row r="44" spans="1:12" s="110" customFormat="1" ht="45.75" customHeight="1" x14ac:dyDescent="0.2">
      <c r="A44" s="604" t="s">
        <v>191</v>
      </c>
      <c r="B44" s="605"/>
      <c r="C44" s="605"/>
      <c r="D44" s="606"/>
      <c r="E44" s="113">
        <v>3.6800638276653035</v>
      </c>
      <c r="F44" s="115">
        <v>1107</v>
      </c>
      <c r="G44" s="114">
        <v>1105</v>
      </c>
      <c r="H44" s="114">
        <v>1114</v>
      </c>
      <c r="I44" s="114">
        <v>1086</v>
      </c>
      <c r="J44" s="140">
        <v>1079</v>
      </c>
      <c r="K44" s="114">
        <v>28</v>
      </c>
      <c r="L44" s="116">
        <v>2.5949953660797034</v>
      </c>
    </row>
    <row r="45" spans="1:12" s="110" customFormat="1" ht="15" customHeight="1" x14ac:dyDescent="0.2">
      <c r="A45" s="120"/>
      <c r="B45" s="119"/>
      <c r="C45" s="258" t="s">
        <v>106</v>
      </c>
      <c r="E45" s="113">
        <v>61.788617886178862</v>
      </c>
      <c r="F45" s="115">
        <v>684</v>
      </c>
      <c r="G45" s="114">
        <v>679</v>
      </c>
      <c r="H45" s="114">
        <v>687</v>
      </c>
      <c r="I45" s="114">
        <v>673</v>
      </c>
      <c r="J45" s="140">
        <v>668</v>
      </c>
      <c r="K45" s="114">
        <v>16</v>
      </c>
      <c r="L45" s="116">
        <v>2.3952095808383231</v>
      </c>
    </row>
    <row r="46" spans="1:12" s="110" customFormat="1" ht="15" customHeight="1" x14ac:dyDescent="0.2">
      <c r="A46" s="123"/>
      <c r="B46" s="124"/>
      <c r="C46" s="260" t="s">
        <v>107</v>
      </c>
      <c r="D46" s="261"/>
      <c r="E46" s="125">
        <v>38.211382113821138</v>
      </c>
      <c r="F46" s="143">
        <v>423</v>
      </c>
      <c r="G46" s="144">
        <v>426</v>
      </c>
      <c r="H46" s="144">
        <v>427</v>
      </c>
      <c r="I46" s="144">
        <v>413</v>
      </c>
      <c r="J46" s="145">
        <v>411</v>
      </c>
      <c r="K46" s="144">
        <v>12</v>
      </c>
      <c r="L46" s="146">
        <v>2.9197080291970803</v>
      </c>
    </row>
    <row r="47" spans="1:12" s="110" customFormat="1" ht="39" customHeight="1" x14ac:dyDescent="0.2">
      <c r="A47" s="604" t="s">
        <v>519</v>
      </c>
      <c r="B47" s="608"/>
      <c r="C47" s="608"/>
      <c r="D47" s="609"/>
      <c r="E47" s="113">
        <v>0.66819587114790069</v>
      </c>
      <c r="F47" s="115">
        <v>201</v>
      </c>
      <c r="G47" s="114">
        <v>213</v>
      </c>
      <c r="H47" s="114">
        <v>184</v>
      </c>
      <c r="I47" s="114">
        <v>220</v>
      </c>
      <c r="J47" s="140">
        <v>222</v>
      </c>
      <c r="K47" s="114">
        <v>-21</v>
      </c>
      <c r="L47" s="116">
        <v>-9.4594594594594597</v>
      </c>
    </row>
    <row r="48" spans="1:12" s="110" customFormat="1" ht="15" customHeight="1" x14ac:dyDescent="0.2">
      <c r="A48" s="120"/>
      <c r="B48" s="119"/>
      <c r="C48" s="258" t="s">
        <v>106</v>
      </c>
      <c r="E48" s="113">
        <v>31.840796019900498</v>
      </c>
      <c r="F48" s="115">
        <v>64</v>
      </c>
      <c r="G48" s="114">
        <v>71</v>
      </c>
      <c r="H48" s="114">
        <v>60</v>
      </c>
      <c r="I48" s="114">
        <v>74</v>
      </c>
      <c r="J48" s="140">
        <v>80</v>
      </c>
      <c r="K48" s="114">
        <v>-16</v>
      </c>
      <c r="L48" s="116">
        <v>-20</v>
      </c>
    </row>
    <row r="49" spans="1:12" s="110" customFormat="1" ht="15" customHeight="1" x14ac:dyDescent="0.2">
      <c r="A49" s="123"/>
      <c r="B49" s="124"/>
      <c r="C49" s="260" t="s">
        <v>107</v>
      </c>
      <c r="D49" s="261"/>
      <c r="E49" s="125">
        <v>68.159203980099505</v>
      </c>
      <c r="F49" s="143">
        <v>137</v>
      </c>
      <c r="G49" s="144">
        <v>142</v>
      </c>
      <c r="H49" s="144">
        <v>124</v>
      </c>
      <c r="I49" s="144">
        <v>146</v>
      </c>
      <c r="J49" s="145">
        <v>142</v>
      </c>
      <c r="K49" s="144">
        <v>-5</v>
      </c>
      <c r="L49" s="146">
        <v>-3.5211267605633805</v>
      </c>
    </row>
    <row r="50" spans="1:12" s="110" customFormat="1" ht="24.95" customHeight="1" x14ac:dyDescent="0.2">
      <c r="A50" s="610" t="s">
        <v>192</v>
      </c>
      <c r="B50" s="611"/>
      <c r="C50" s="611"/>
      <c r="D50" s="612"/>
      <c r="E50" s="262">
        <v>10.01961370965061</v>
      </c>
      <c r="F50" s="263">
        <v>3014</v>
      </c>
      <c r="G50" s="264">
        <v>3019</v>
      </c>
      <c r="H50" s="264">
        <v>2987</v>
      </c>
      <c r="I50" s="264">
        <v>2792</v>
      </c>
      <c r="J50" s="265">
        <v>2789</v>
      </c>
      <c r="K50" s="263">
        <v>225</v>
      </c>
      <c r="L50" s="266">
        <v>8.0674076730010764</v>
      </c>
    </row>
    <row r="51" spans="1:12" s="110" customFormat="1" ht="15" customHeight="1" x14ac:dyDescent="0.2">
      <c r="A51" s="120"/>
      <c r="B51" s="119"/>
      <c r="C51" s="258" t="s">
        <v>106</v>
      </c>
      <c r="E51" s="113">
        <v>57.896483078964827</v>
      </c>
      <c r="F51" s="115">
        <v>1745</v>
      </c>
      <c r="G51" s="114">
        <v>1759</v>
      </c>
      <c r="H51" s="114">
        <v>1759</v>
      </c>
      <c r="I51" s="114">
        <v>1624</v>
      </c>
      <c r="J51" s="140">
        <v>1612</v>
      </c>
      <c r="K51" s="114">
        <v>133</v>
      </c>
      <c r="L51" s="116">
        <v>8.2506203473945412</v>
      </c>
    </row>
    <row r="52" spans="1:12" s="110" customFormat="1" ht="15" customHeight="1" x14ac:dyDescent="0.2">
      <c r="A52" s="120"/>
      <c r="B52" s="119"/>
      <c r="C52" s="258" t="s">
        <v>107</v>
      </c>
      <c r="E52" s="113">
        <v>42.103516921035173</v>
      </c>
      <c r="F52" s="115">
        <v>1269</v>
      </c>
      <c r="G52" s="114">
        <v>1260</v>
      </c>
      <c r="H52" s="114">
        <v>1228</v>
      </c>
      <c r="I52" s="114">
        <v>1168</v>
      </c>
      <c r="J52" s="140">
        <v>1177</v>
      </c>
      <c r="K52" s="114">
        <v>92</v>
      </c>
      <c r="L52" s="116">
        <v>7.8164825828377227</v>
      </c>
    </row>
    <row r="53" spans="1:12" s="110" customFormat="1" ht="15" customHeight="1" x14ac:dyDescent="0.2">
      <c r="A53" s="120"/>
      <c r="B53" s="119"/>
      <c r="C53" s="258" t="s">
        <v>187</v>
      </c>
      <c r="D53" s="110" t="s">
        <v>193</v>
      </c>
      <c r="E53" s="113">
        <v>28.168546781685468</v>
      </c>
      <c r="F53" s="115">
        <v>849</v>
      </c>
      <c r="G53" s="114">
        <v>888</v>
      </c>
      <c r="H53" s="114">
        <v>870</v>
      </c>
      <c r="I53" s="114">
        <v>695</v>
      </c>
      <c r="J53" s="140">
        <v>750</v>
      </c>
      <c r="K53" s="114">
        <v>99</v>
      </c>
      <c r="L53" s="116">
        <v>13.2</v>
      </c>
    </row>
    <row r="54" spans="1:12" s="110" customFormat="1" ht="15" customHeight="1" x14ac:dyDescent="0.2">
      <c r="A54" s="120"/>
      <c r="B54" s="119"/>
      <c r="D54" s="267" t="s">
        <v>194</v>
      </c>
      <c r="E54" s="113">
        <v>59.010600706713781</v>
      </c>
      <c r="F54" s="115">
        <v>501</v>
      </c>
      <c r="G54" s="114">
        <v>534</v>
      </c>
      <c r="H54" s="114">
        <v>543</v>
      </c>
      <c r="I54" s="114">
        <v>428</v>
      </c>
      <c r="J54" s="140">
        <v>455</v>
      </c>
      <c r="K54" s="114">
        <v>46</v>
      </c>
      <c r="L54" s="116">
        <v>10.109890109890109</v>
      </c>
    </row>
    <row r="55" spans="1:12" s="110" customFormat="1" ht="15" customHeight="1" x14ac:dyDescent="0.2">
      <c r="A55" s="120"/>
      <c r="B55" s="119"/>
      <c r="D55" s="267" t="s">
        <v>195</v>
      </c>
      <c r="E55" s="113">
        <v>40.989399293286219</v>
      </c>
      <c r="F55" s="115">
        <v>348</v>
      </c>
      <c r="G55" s="114">
        <v>354</v>
      </c>
      <c r="H55" s="114">
        <v>327</v>
      </c>
      <c r="I55" s="114">
        <v>267</v>
      </c>
      <c r="J55" s="140">
        <v>295</v>
      </c>
      <c r="K55" s="114">
        <v>53</v>
      </c>
      <c r="L55" s="116">
        <v>17.966101694915253</v>
      </c>
    </row>
    <row r="56" spans="1:12" s="110" customFormat="1" ht="15" customHeight="1" x14ac:dyDescent="0.2">
      <c r="A56" s="120"/>
      <c r="B56" s="119" t="s">
        <v>196</v>
      </c>
      <c r="C56" s="258"/>
      <c r="E56" s="113">
        <v>71.746285030417866</v>
      </c>
      <c r="F56" s="115">
        <v>21582</v>
      </c>
      <c r="G56" s="114">
        <v>21731</v>
      </c>
      <c r="H56" s="114">
        <v>21639</v>
      </c>
      <c r="I56" s="114">
        <v>21459</v>
      </c>
      <c r="J56" s="140">
        <v>21304</v>
      </c>
      <c r="K56" s="114">
        <v>278</v>
      </c>
      <c r="L56" s="116">
        <v>1.3049192639879834</v>
      </c>
    </row>
    <row r="57" spans="1:12" s="110" customFormat="1" ht="15" customHeight="1" x14ac:dyDescent="0.2">
      <c r="A57" s="120"/>
      <c r="B57" s="119"/>
      <c r="C57" s="258" t="s">
        <v>106</v>
      </c>
      <c r="E57" s="113">
        <v>47.678621073116489</v>
      </c>
      <c r="F57" s="115">
        <v>10290</v>
      </c>
      <c r="G57" s="114">
        <v>10377</v>
      </c>
      <c r="H57" s="114">
        <v>10362</v>
      </c>
      <c r="I57" s="114">
        <v>10224</v>
      </c>
      <c r="J57" s="140">
        <v>10162</v>
      </c>
      <c r="K57" s="114">
        <v>128</v>
      </c>
      <c r="L57" s="116">
        <v>1.2595945679984255</v>
      </c>
    </row>
    <row r="58" spans="1:12" s="110" customFormat="1" ht="15" customHeight="1" x14ac:dyDescent="0.2">
      <c r="A58" s="120"/>
      <c r="B58" s="119"/>
      <c r="C58" s="258" t="s">
        <v>107</v>
      </c>
      <c r="E58" s="113">
        <v>52.321378926883511</v>
      </c>
      <c r="F58" s="115">
        <v>11292</v>
      </c>
      <c r="G58" s="114">
        <v>11354</v>
      </c>
      <c r="H58" s="114">
        <v>11277</v>
      </c>
      <c r="I58" s="114">
        <v>11235</v>
      </c>
      <c r="J58" s="140">
        <v>11142</v>
      </c>
      <c r="K58" s="114">
        <v>150</v>
      </c>
      <c r="L58" s="116">
        <v>1.3462574044157243</v>
      </c>
    </row>
    <row r="59" spans="1:12" s="110" customFormat="1" ht="15" customHeight="1" x14ac:dyDescent="0.2">
      <c r="A59" s="120"/>
      <c r="B59" s="119"/>
      <c r="C59" s="258" t="s">
        <v>105</v>
      </c>
      <c r="D59" s="110" t="s">
        <v>197</v>
      </c>
      <c r="E59" s="113">
        <v>91.201000834028363</v>
      </c>
      <c r="F59" s="115">
        <v>19683</v>
      </c>
      <c r="G59" s="114">
        <v>19808</v>
      </c>
      <c r="H59" s="114">
        <v>19738</v>
      </c>
      <c r="I59" s="114">
        <v>19553</v>
      </c>
      <c r="J59" s="140">
        <v>19424</v>
      </c>
      <c r="K59" s="114">
        <v>259</v>
      </c>
      <c r="L59" s="116">
        <v>1.3334019769357497</v>
      </c>
    </row>
    <row r="60" spans="1:12" s="110" customFormat="1" ht="15" customHeight="1" x14ac:dyDescent="0.2">
      <c r="A60" s="120"/>
      <c r="B60" s="119"/>
      <c r="C60" s="258"/>
      <c r="D60" s="267" t="s">
        <v>198</v>
      </c>
      <c r="E60" s="113">
        <v>48.188792358888378</v>
      </c>
      <c r="F60" s="115">
        <v>9485</v>
      </c>
      <c r="G60" s="114">
        <v>9564</v>
      </c>
      <c r="H60" s="114">
        <v>9563</v>
      </c>
      <c r="I60" s="114">
        <v>9435</v>
      </c>
      <c r="J60" s="140">
        <v>9392</v>
      </c>
      <c r="K60" s="114">
        <v>93</v>
      </c>
      <c r="L60" s="116">
        <v>0.99020442930153318</v>
      </c>
    </row>
    <row r="61" spans="1:12" s="110" customFormat="1" ht="15" customHeight="1" x14ac:dyDescent="0.2">
      <c r="A61" s="120"/>
      <c r="B61" s="119"/>
      <c r="C61" s="258"/>
      <c r="D61" s="267" t="s">
        <v>199</v>
      </c>
      <c r="E61" s="113">
        <v>51.811207641111622</v>
      </c>
      <c r="F61" s="115">
        <v>10198</v>
      </c>
      <c r="G61" s="114">
        <v>10244</v>
      </c>
      <c r="H61" s="114">
        <v>10175</v>
      </c>
      <c r="I61" s="114">
        <v>10118</v>
      </c>
      <c r="J61" s="140">
        <v>10032</v>
      </c>
      <c r="K61" s="114">
        <v>166</v>
      </c>
      <c r="L61" s="116">
        <v>1.6547049441786283</v>
      </c>
    </row>
    <row r="62" spans="1:12" s="110" customFormat="1" ht="15" customHeight="1" x14ac:dyDescent="0.2">
      <c r="A62" s="120"/>
      <c r="B62" s="119"/>
      <c r="C62" s="258"/>
      <c r="D62" s="258" t="s">
        <v>200</v>
      </c>
      <c r="E62" s="113">
        <v>8.7989991659716438</v>
      </c>
      <c r="F62" s="115">
        <v>1899</v>
      </c>
      <c r="G62" s="114">
        <v>1923</v>
      </c>
      <c r="H62" s="114">
        <v>1901</v>
      </c>
      <c r="I62" s="114">
        <v>1906</v>
      </c>
      <c r="J62" s="140">
        <v>1880</v>
      </c>
      <c r="K62" s="114">
        <v>19</v>
      </c>
      <c r="L62" s="116">
        <v>1.0106382978723405</v>
      </c>
    </row>
    <row r="63" spans="1:12" s="110" customFormat="1" ht="15" customHeight="1" x14ac:dyDescent="0.2">
      <c r="A63" s="120"/>
      <c r="B63" s="119"/>
      <c r="C63" s="258"/>
      <c r="D63" s="267" t="s">
        <v>198</v>
      </c>
      <c r="E63" s="113">
        <v>42.39073196419168</v>
      </c>
      <c r="F63" s="115">
        <v>805</v>
      </c>
      <c r="G63" s="114">
        <v>813</v>
      </c>
      <c r="H63" s="114">
        <v>799</v>
      </c>
      <c r="I63" s="114">
        <v>789</v>
      </c>
      <c r="J63" s="140">
        <v>770</v>
      </c>
      <c r="K63" s="114">
        <v>35</v>
      </c>
      <c r="L63" s="116">
        <v>4.5454545454545459</v>
      </c>
    </row>
    <row r="64" spans="1:12" s="110" customFormat="1" ht="15" customHeight="1" x14ac:dyDescent="0.2">
      <c r="A64" s="120"/>
      <c r="B64" s="119"/>
      <c r="C64" s="258"/>
      <c r="D64" s="267" t="s">
        <v>199</v>
      </c>
      <c r="E64" s="113">
        <v>57.60926803580832</v>
      </c>
      <c r="F64" s="115">
        <v>1094</v>
      </c>
      <c r="G64" s="114">
        <v>1110</v>
      </c>
      <c r="H64" s="114">
        <v>1102</v>
      </c>
      <c r="I64" s="114">
        <v>1117</v>
      </c>
      <c r="J64" s="140">
        <v>1110</v>
      </c>
      <c r="K64" s="114">
        <v>-16</v>
      </c>
      <c r="L64" s="116">
        <v>-1.4414414414414414</v>
      </c>
    </row>
    <row r="65" spans="1:12" s="110" customFormat="1" ht="15" customHeight="1" x14ac:dyDescent="0.2">
      <c r="A65" s="120"/>
      <c r="B65" s="119" t="s">
        <v>201</v>
      </c>
      <c r="C65" s="258"/>
      <c r="E65" s="113">
        <v>12.000930820119011</v>
      </c>
      <c r="F65" s="115">
        <v>3610</v>
      </c>
      <c r="G65" s="114">
        <v>3613</v>
      </c>
      <c r="H65" s="114">
        <v>3577</v>
      </c>
      <c r="I65" s="114">
        <v>3581</v>
      </c>
      <c r="J65" s="140">
        <v>3558</v>
      </c>
      <c r="K65" s="114">
        <v>52</v>
      </c>
      <c r="L65" s="116">
        <v>1.4614952220348509</v>
      </c>
    </row>
    <row r="66" spans="1:12" s="110" customFormat="1" ht="15" customHeight="1" x14ac:dyDescent="0.2">
      <c r="A66" s="120"/>
      <c r="B66" s="119"/>
      <c r="C66" s="258" t="s">
        <v>106</v>
      </c>
      <c r="E66" s="113">
        <v>48.698060941828253</v>
      </c>
      <c r="F66" s="115">
        <v>1758</v>
      </c>
      <c r="G66" s="114">
        <v>1759</v>
      </c>
      <c r="H66" s="114">
        <v>1740</v>
      </c>
      <c r="I66" s="114">
        <v>1761</v>
      </c>
      <c r="J66" s="140">
        <v>1741</v>
      </c>
      <c r="K66" s="114">
        <v>17</v>
      </c>
      <c r="L66" s="116">
        <v>0.97645031591039633</v>
      </c>
    </row>
    <row r="67" spans="1:12" s="110" customFormat="1" ht="15" customHeight="1" x14ac:dyDescent="0.2">
      <c r="A67" s="120"/>
      <c r="B67" s="119"/>
      <c r="C67" s="258" t="s">
        <v>107</v>
      </c>
      <c r="E67" s="113">
        <v>51.301939058171747</v>
      </c>
      <c r="F67" s="115">
        <v>1852</v>
      </c>
      <c r="G67" s="114">
        <v>1854</v>
      </c>
      <c r="H67" s="114">
        <v>1837</v>
      </c>
      <c r="I67" s="114">
        <v>1820</v>
      </c>
      <c r="J67" s="140">
        <v>1817</v>
      </c>
      <c r="K67" s="114">
        <v>35</v>
      </c>
      <c r="L67" s="116">
        <v>1.9262520638414971</v>
      </c>
    </row>
    <row r="68" spans="1:12" s="110" customFormat="1" ht="15" customHeight="1" x14ac:dyDescent="0.2">
      <c r="A68" s="120"/>
      <c r="B68" s="119"/>
      <c r="C68" s="258" t="s">
        <v>105</v>
      </c>
      <c r="D68" s="110" t="s">
        <v>202</v>
      </c>
      <c r="E68" s="113">
        <v>15.373961218836564</v>
      </c>
      <c r="F68" s="115">
        <v>555</v>
      </c>
      <c r="G68" s="114">
        <v>531</v>
      </c>
      <c r="H68" s="114">
        <v>507</v>
      </c>
      <c r="I68" s="114">
        <v>505</v>
      </c>
      <c r="J68" s="140">
        <v>498</v>
      </c>
      <c r="K68" s="114">
        <v>57</v>
      </c>
      <c r="L68" s="116">
        <v>11.445783132530121</v>
      </c>
    </row>
    <row r="69" spans="1:12" s="110" customFormat="1" ht="15" customHeight="1" x14ac:dyDescent="0.2">
      <c r="A69" s="120"/>
      <c r="B69" s="119"/>
      <c r="C69" s="258"/>
      <c r="D69" s="267" t="s">
        <v>198</v>
      </c>
      <c r="E69" s="113">
        <v>44.864864864864863</v>
      </c>
      <c r="F69" s="115">
        <v>249</v>
      </c>
      <c r="G69" s="114">
        <v>242</v>
      </c>
      <c r="H69" s="114">
        <v>233</v>
      </c>
      <c r="I69" s="114">
        <v>229</v>
      </c>
      <c r="J69" s="140">
        <v>221</v>
      </c>
      <c r="K69" s="114">
        <v>28</v>
      </c>
      <c r="L69" s="116">
        <v>12.669683257918551</v>
      </c>
    </row>
    <row r="70" spans="1:12" s="110" customFormat="1" ht="15" customHeight="1" x14ac:dyDescent="0.2">
      <c r="A70" s="120"/>
      <c r="B70" s="119"/>
      <c r="C70" s="258"/>
      <c r="D70" s="267" t="s">
        <v>199</v>
      </c>
      <c r="E70" s="113">
        <v>55.135135135135137</v>
      </c>
      <c r="F70" s="115">
        <v>306</v>
      </c>
      <c r="G70" s="114">
        <v>289</v>
      </c>
      <c r="H70" s="114">
        <v>274</v>
      </c>
      <c r="I70" s="114">
        <v>276</v>
      </c>
      <c r="J70" s="140">
        <v>277</v>
      </c>
      <c r="K70" s="114">
        <v>29</v>
      </c>
      <c r="L70" s="116">
        <v>10.469314079422382</v>
      </c>
    </row>
    <row r="71" spans="1:12" s="110" customFormat="1" ht="15" customHeight="1" x14ac:dyDescent="0.2">
      <c r="A71" s="120"/>
      <c r="B71" s="119"/>
      <c r="C71" s="258"/>
      <c r="D71" s="110" t="s">
        <v>203</v>
      </c>
      <c r="E71" s="113">
        <v>77.8393351800554</v>
      </c>
      <c r="F71" s="115">
        <v>2810</v>
      </c>
      <c r="G71" s="114">
        <v>2829</v>
      </c>
      <c r="H71" s="114">
        <v>2827</v>
      </c>
      <c r="I71" s="114">
        <v>2837</v>
      </c>
      <c r="J71" s="140">
        <v>2828</v>
      </c>
      <c r="K71" s="114">
        <v>-18</v>
      </c>
      <c r="L71" s="116">
        <v>-0.63649222065063649</v>
      </c>
    </row>
    <row r="72" spans="1:12" s="110" customFormat="1" ht="15" customHeight="1" x14ac:dyDescent="0.2">
      <c r="A72" s="120"/>
      <c r="B72" s="119"/>
      <c r="C72" s="258"/>
      <c r="D72" s="267" t="s">
        <v>198</v>
      </c>
      <c r="E72" s="113">
        <v>48.967971530249109</v>
      </c>
      <c r="F72" s="115">
        <v>1376</v>
      </c>
      <c r="G72" s="114">
        <v>1376</v>
      </c>
      <c r="H72" s="114">
        <v>1370</v>
      </c>
      <c r="I72" s="114">
        <v>1390</v>
      </c>
      <c r="J72" s="140">
        <v>1385</v>
      </c>
      <c r="K72" s="114">
        <v>-9</v>
      </c>
      <c r="L72" s="116">
        <v>-0.64981949458483756</v>
      </c>
    </row>
    <row r="73" spans="1:12" s="110" customFormat="1" ht="15" customHeight="1" x14ac:dyDescent="0.2">
      <c r="A73" s="120"/>
      <c r="B73" s="119"/>
      <c r="C73" s="258"/>
      <c r="D73" s="267" t="s">
        <v>199</v>
      </c>
      <c r="E73" s="113">
        <v>51.032028469750891</v>
      </c>
      <c r="F73" s="115">
        <v>1434</v>
      </c>
      <c r="G73" s="114">
        <v>1453</v>
      </c>
      <c r="H73" s="114">
        <v>1457</v>
      </c>
      <c r="I73" s="114">
        <v>1447</v>
      </c>
      <c r="J73" s="140">
        <v>1443</v>
      </c>
      <c r="K73" s="114">
        <v>-9</v>
      </c>
      <c r="L73" s="116">
        <v>-0.62370062370062374</v>
      </c>
    </row>
    <row r="74" spans="1:12" s="110" customFormat="1" ht="15" customHeight="1" x14ac:dyDescent="0.2">
      <c r="A74" s="120"/>
      <c r="B74" s="119"/>
      <c r="C74" s="258"/>
      <c r="D74" s="110" t="s">
        <v>204</v>
      </c>
      <c r="E74" s="113">
        <v>6.7867036011080328</v>
      </c>
      <c r="F74" s="115">
        <v>245</v>
      </c>
      <c r="G74" s="114">
        <v>253</v>
      </c>
      <c r="H74" s="114">
        <v>243</v>
      </c>
      <c r="I74" s="114">
        <v>239</v>
      </c>
      <c r="J74" s="140">
        <v>232</v>
      </c>
      <c r="K74" s="114">
        <v>13</v>
      </c>
      <c r="L74" s="116">
        <v>5.6034482758620694</v>
      </c>
    </row>
    <row r="75" spans="1:12" s="110" customFormat="1" ht="15" customHeight="1" x14ac:dyDescent="0.2">
      <c r="A75" s="120"/>
      <c r="B75" s="119"/>
      <c r="C75" s="258"/>
      <c r="D75" s="267" t="s">
        <v>198</v>
      </c>
      <c r="E75" s="113">
        <v>54.285714285714285</v>
      </c>
      <c r="F75" s="115">
        <v>133</v>
      </c>
      <c r="G75" s="114">
        <v>141</v>
      </c>
      <c r="H75" s="114">
        <v>137</v>
      </c>
      <c r="I75" s="114">
        <v>142</v>
      </c>
      <c r="J75" s="140">
        <v>135</v>
      </c>
      <c r="K75" s="114">
        <v>-2</v>
      </c>
      <c r="L75" s="116">
        <v>-1.4814814814814814</v>
      </c>
    </row>
    <row r="76" spans="1:12" s="110" customFormat="1" ht="15" customHeight="1" x14ac:dyDescent="0.2">
      <c r="A76" s="120"/>
      <c r="B76" s="119"/>
      <c r="C76" s="258"/>
      <c r="D76" s="267" t="s">
        <v>199</v>
      </c>
      <c r="E76" s="113">
        <v>45.714285714285715</v>
      </c>
      <c r="F76" s="115">
        <v>112</v>
      </c>
      <c r="G76" s="114">
        <v>112</v>
      </c>
      <c r="H76" s="114">
        <v>106</v>
      </c>
      <c r="I76" s="114">
        <v>97</v>
      </c>
      <c r="J76" s="140">
        <v>97</v>
      </c>
      <c r="K76" s="114">
        <v>15</v>
      </c>
      <c r="L76" s="116">
        <v>15.463917525773196</v>
      </c>
    </row>
    <row r="77" spans="1:12" s="110" customFormat="1" ht="15" customHeight="1" x14ac:dyDescent="0.2">
      <c r="A77" s="534"/>
      <c r="B77" s="119" t="s">
        <v>205</v>
      </c>
      <c r="C77" s="268"/>
      <c r="D77" s="182"/>
      <c r="E77" s="113">
        <v>6.2331704398125058</v>
      </c>
      <c r="F77" s="115">
        <v>1875</v>
      </c>
      <c r="G77" s="114">
        <v>1856</v>
      </c>
      <c r="H77" s="114">
        <v>1890</v>
      </c>
      <c r="I77" s="114">
        <v>1847</v>
      </c>
      <c r="J77" s="140">
        <v>1864</v>
      </c>
      <c r="K77" s="114">
        <v>11</v>
      </c>
      <c r="L77" s="116">
        <v>0.59012875536480691</v>
      </c>
    </row>
    <row r="78" spans="1:12" s="110" customFormat="1" ht="15" customHeight="1" x14ac:dyDescent="0.2">
      <c r="A78" s="120"/>
      <c r="B78" s="119"/>
      <c r="C78" s="268" t="s">
        <v>106</v>
      </c>
      <c r="D78" s="182"/>
      <c r="E78" s="113">
        <v>50.88</v>
      </c>
      <c r="F78" s="115">
        <v>954</v>
      </c>
      <c r="G78" s="114">
        <v>942</v>
      </c>
      <c r="H78" s="114">
        <v>975</v>
      </c>
      <c r="I78" s="114">
        <v>956</v>
      </c>
      <c r="J78" s="140">
        <v>975</v>
      </c>
      <c r="K78" s="114">
        <v>-21</v>
      </c>
      <c r="L78" s="116">
        <v>-2.1538461538461537</v>
      </c>
    </row>
    <row r="79" spans="1:12" s="110" customFormat="1" ht="15" customHeight="1" x14ac:dyDescent="0.2">
      <c r="A79" s="123"/>
      <c r="B79" s="124"/>
      <c r="C79" s="260" t="s">
        <v>107</v>
      </c>
      <c r="D79" s="261"/>
      <c r="E79" s="125">
        <v>49.12</v>
      </c>
      <c r="F79" s="143">
        <v>921</v>
      </c>
      <c r="G79" s="144">
        <v>914</v>
      </c>
      <c r="H79" s="144">
        <v>915</v>
      </c>
      <c r="I79" s="144">
        <v>891</v>
      </c>
      <c r="J79" s="145">
        <v>889</v>
      </c>
      <c r="K79" s="144">
        <v>32</v>
      </c>
      <c r="L79" s="146">
        <v>3.5995500562429696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30081</v>
      </c>
      <c r="E11" s="114">
        <v>30219</v>
      </c>
      <c r="F11" s="114">
        <v>30093</v>
      </c>
      <c r="G11" s="114">
        <v>29679</v>
      </c>
      <c r="H11" s="140">
        <v>29515</v>
      </c>
      <c r="I11" s="115">
        <v>566</v>
      </c>
      <c r="J11" s="116">
        <v>1.9176689818736237</v>
      </c>
    </row>
    <row r="12" spans="1:15" s="110" customFormat="1" ht="24.95" customHeight="1" x14ac:dyDescent="0.2">
      <c r="A12" s="193" t="s">
        <v>132</v>
      </c>
      <c r="B12" s="194" t="s">
        <v>133</v>
      </c>
      <c r="C12" s="113">
        <v>0.31581396895050029</v>
      </c>
      <c r="D12" s="115">
        <v>95</v>
      </c>
      <c r="E12" s="114">
        <v>77</v>
      </c>
      <c r="F12" s="114">
        <v>80</v>
      </c>
      <c r="G12" s="114">
        <v>82</v>
      </c>
      <c r="H12" s="140" t="s">
        <v>513</v>
      </c>
      <c r="I12" s="115" t="s">
        <v>513</v>
      </c>
      <c r="J12" s="116" t="s">
        <v>513</v>
      </c>
    </row>
    <row r="13" spans="1:15" s="110" customFormat="1" ht="24.95" customHeight="1" x14ac:dyDescent="0.2">
      <c r="A13" s="193" t="s">
        <v>134</v>
      </c>
      <c r="B13" s="199" t="s">
        <v>214</v>
      </c>
      <c r="C13" s="113">
        <v>1.5990159901599017</v>
      </c>
      <c r="D13" s="115">
        <v>481</v>
      </c>
      <c r="E13" s="114">
        <v>519</v>
      </c>
      <c r="F13" s="114">
        <v>529</v>
      </c>
      <c r="G13" s="114">
        <v>509</v>
      </c>
      <c r="H13" s="140" t="s">
        <v>513</v>
      </c>
      <c r="I13" s="115" t="s">
        <v>513</v>
      </c>
      <c r="J13" s="116" t="s">
        <v>513</v>
      </c>
    </row>
    <row r="14" spans="1:15" s="287" customFormat="1" ht="24" customHeight="1" x14ac:dyDescent="0.2">
      <c r="A14" s="193" t="s">
        <v>215</v>
      </c>
      <c r="B14" s="199" t="s">
        <v>137</v>
      </c>
      <c r="C14" s="113">
        <v>17.848475782055118</v>
      </c>
      <c r="D14" s="115">
        <v>5369</v>
      </c>
      <c r="E14" s="114">
        <v>5423</v>
      </c>
      <c r="F14" s="114">
        <v>5435</v>
      </c>
      <c r="G14" s="114">
        <v>5361</v>
      </c>
      <c r="H14" s="140">
        <v>5374</v>
      </c>
      <c r="I14" s="115">
        <v>-5</v>
      </c>
      <c r="J14" s="116">
        <v>-9.3040565686639376E-2</v>
      </c>
      <c r="K14" s="110"/>
      <c r="L14" s="110"/>
      <c r="M14" s="110"/>
      <c r="N14" s="110"/>
      <c r="O14" s="110"/>
    </row>
    <row r="15" spans="1:15" s="110" customFormat="1" ht="24.75" customHeight="1" x14ac:dyDescent="0.2">
      <c r="A15" s="193" t="s">
        <v>216</v>
      </c>
      <c r="B15" s="199" t="s">
        <v>217</v>
      </c>
      <c r="C15" s="113">
        <v>0.54519464113560057</v>
      </c>
      <c r="D15" s="115">
        <v>164</v>
      </c>
      <c r="E15" s="114">
        <v>166</v>
      </c>
      <c r="F15" s="114">
        <v>166</v>
      </c>
      <c r="G15" s="114">
        <v>172</v>
      </c>
      <c r="H15" s="140">
        <v>180</v>
      </c>
      <c r="I15" s="115">
        <v>-16</v>
      </c>
      <c r="J15" s="116">
        <v>-8.8888888888888893</v>
      </c>
    </row>
    <row r="16" spans="1:15" s="287" customFormat="1" ht="24.95" customHeight="1" x14ac:dyDescent="0.2">
      <c r="A16" s="193" t="s">
        <v>218</v>
      </c>
      <c r="B16" s="199" t="s">
        <v>141</v>
      </c>
      <c r="C16" s="113">
        <v>16.538678900302518</v>
      </c>
      <c r="D16" s="115">
        <v>4975</v>
      </c>
      <c r="E16" s="114">
        <v>5024</v>
      </c>
      <c r="F16" s="114">
        <v>5038</v>
      </c>
      <c r="G16" s="114">
        <v>4957</v>
      </c>
      <c r="H16" s="140">
        <v>4959</v>
      </c>
      <c r="I16" s="115">
        <v>16</v>
      </c>
      <c r="J16" s="116">
        <v>0.32264569469651139</v>
      </c>
      <c r="K16" s="110"/>
      <c r="L16" s="110"/>
      <c r="M16" s="110"/>
      <c r="N16" s="110"/>
      <c r="O16" s="110"/>
    </row>
    <row r="17" spans="1:15" s="110" customFormat="1" ht="24.95" customHeight="1" x14ac:dyDescent="0.2">
      <c r="A17" s="193" t="s">
        <v>219</v>
      </c>
      <c r="B17" s="199" t="s">
        <v>220</v>
      </c>
      <c r="C17" s="113">
        <v>0.76460224061700077</v>
      </c>
      <c r="D17" s="115">
        <v>230</v>
      </c>
      <c r="E17" s="114">
        <v>233</v>
      </c>
      <c r="F17" s="114">
        <v>231</v>
      </c>
      <c r="G17" s="114">
        <v>232</v>
      </c>
      <c r="H17" s="140">
        <v>235</v>
      </c>
      <c r="I17" s="115">
        <v>-5</v>
      </c>
      <c r="J17" s="116">
        <v>-2.1276595744680851</v>
      </c>
    </row>
    <row r="18" spans="1:15" s="287" customFormat="1" ht="24.95" customHeight="1" x14ac:dyDescent="0.2">
      <c r="A18" s="201" t="s">
        <v>144</v>
      </c>
      <c r="B18" s="202" t="s">
        <v>145</v>
      </c>
      <c r="C18" s="113">
        <v>5.062996575911705</v>
      </c>
      <c r="D18" s="115">
        <v>1523</v>
      </c>
      <c r="E18" s="114">
        <v>1510</v>
      </c>
      <c r="F18" s="114">
        <v>1539</v>
      </c>
      <c r="G18" s="114">
        <v>1520</v>
      </c>
      <c r="H18" s="140">
        <v>1514</v>
      </c>
      <c r="I18" s="115">
        <v>9</v>
      </c>
      <c r="J18" s="116">
        <v>0.59445178335535009</v>
      </c>
      <c r="K18" s="110"/>
      <c r="L18" s="110"/>
      <c r="M18" s="110"/>
      <c r="N18" s="110"/>
      <c r="O18" s="110"/>
    </row>
    <row r="19" spans="1:15" s="110" customFormat="1" ht="24.95" customHeight="1" x14ac:dyDescent="0.2">
      <c r="A19" s="193" t="s">
        <v>146</v>
      </c>
      <c r="B19" s="199" t="s">
        <v>147</v>
      </c>
      <c r="C19" s="113">
        <v>11.060137628403311</v>
      </c>
      <c r="D19" s="115">
        <v>3327</v>
      </c>
      <c r="E19" s="114">
        <v>3347</v>
      </c>
      <c r="F19" s="114">
        <v>3199</v>
      </c>
      <c r="G19" s="114">
        <v>3124</v>
      </c>
      <c r="H19" s="140">
        <v>3167</v>
      </c>
      <c r="I19" s="115">
        <v>160</v>
      </c>
      <c r="J19" s="116">
        <v>5.0520997789706348</v>
      </c>
    </row>
    <row r="20" spans="1:15" s="287" customFormat="1" ht="24.95" customHeight="1" x14ac:dyDescent="0.2">
      <c r="A20" s="193" t="s">
        <v>148</v>
      </c>
      <c r="B20" s="199" t="s">
        <v>149</v>
      </c>
      <c r="C20" s="113">
        <v>3.6135766763073036</v>
      </c>
      <c r="D20" s="115">
        <v>1087</v>
      </c>
      <c r="E20" s="114">
        <v>1082</v>
      </c>
      <c r="F20" s="114">
        <v>1083</v>
      </c>
      <c r="G20" s="114">
        <v>1081</v>
      </c>
      <c r="H20" s="140">
        <v>1067</v>
      </c>
      <c r="I20" s="115">
        <v>20</v>
      </c>
      <c r="J20" s="116">
        <v>1.8744142455482662</v>
      </c>
      <c r="K20" s="110"/>
      <c r="L20" s="110"/>
      <c r="M20" s="110"/>
      <c r="N20" s="110"/>
      <c r="O20" s="110"/>
    </row>
    <row r="21" spans="1:15" s="110" customFormat="1" ht="24.95" customHeight="1" x14ac:dyDescent="0.2">
      <c r="A21" s="201" t="s">
        <v>150</v>
      </c>
      <c r="B21" s="202" t="s">
        <v>151</v>
      </c>
      <c r="C21" s="113">
        <v>3.916093214986204</v>
      </c>
      <c r="D21" s="115">
        <v>1178</v>
      </c>
      <c r="E21" s="114">
        <v>1197</v>
      </c>
      <c r="F21" s="114">
        <v>1234</v>
      </c>
      <c r="G21" s="114">
        <v>1214</v>
      </c>
      <c r="H21" s="140">
        <v>1154</v>
      </c>
      <c r="I21" s="115">
        <v>24</v>
      </c>
      <c r="J21" s="116">
        <v>2.0797227036395149</v>
      </c>
    </row>
    <row r="22" spans="1:15" s="110" customFormat="1" ht="24.95" customHeight="1" x14ac:dyDescent="0.2">
      <c r="A22" s="201" t="s">
        <v>152</v>
      </c>
      <c r="B22" s="199" t="s">
        <v>153</v>
      </c>
      <c r="C22" s="113">
        <v>1.023902130913201</v>
      </c>
      <c r="D22" s="115">
        <v>308</v>
      </c>
      <c r="E22" s="114">
        <v>315</v>
      </c>
      <c r="F22" s="114">
        <v>311</v>
      </c>
      <c r="G22" s="114">
        <v>305</v>
      </c>
      <c r="H22" s="140">
        <v>303</v>
      </c>
      <c r="I22" s="115">
        <v>5</v>
      </c>
      <c r="J22" s="116">
        <v>1.6501650165016502</v>
      </c>
    </row>
    <row r="23" spans="1:15" s="110" customFormat="1" ht="24.95" customHeight="1" x14ac:dyDescent="0.2">
      <c r="A23" s="193" t="s">
        <v>154</v>
      </c>
      <c r="B23" s="199" t="s">
        <v>155</v>
      </c>
      <c r="C23" s="113">
        <v>1.1967687244440013</v>
      </c>
      <c r="D23" s="115">
        <v>360</v>
      </c>
      <c r="E23" s="114">
        <v>365</v>
      </c>
      <c r="F23" s="114">
        <v>369</v>
      </c>
      <c r="G23" s="114">
        <v>354</v>
      </c>
      <c r="H23" s="140">
        <v>359</v>
      </c>
      <c r="I23" s="115">
        <v>1</v>
      </c>
      <c r="J23" s="116">
        <v>0.2785515320334262</v>
      </c>
    </row>
    <row r="24" spans="1:15" s="110" customFormat="1" ht="24.95" customHeight="1" x14ac:dyDescent="0.2">
      <c r="A24" s="193" t="s">
        <v>156</v>
      </c>
      <c r="B24" s="199" t="s">
        <v>221</v>
      </c>
      <c r="C24" s="113">
        <v>6.2398191549483064</v>
      </c>
      <c r="D24" s="115">
        <v>1877</v>
      </c>
      <c r="E24" s="114">
        <v>1848</v>
      </c>
      <c r="F24" s="114">
        <v>1827</v>
      </c>
      <c r="G24" s="114">
        <v>1796</v>
      </c>
      <c r="H24" s="140">
        <v>1797</v>
      </c>
      <c r="I24" s="115">
        <v>80</v>
      </c>
      <c r="J24" s="116">
        <v>4.4518642181413464</v>
      </c>
    </row>
    <row r="25" spans="1:15" s="110" customFormat="1" ht="24.95" customHeight="1" x14ac:dyDescent="0.2">
      <c r="A25" s="193" t="s">
        <v>222</v>
      </c>
      <c r="B25" s="204" t="s">
        <v>159</v>
      </c>
      <c r="C25" s="113">
        <v>6.5290382633556066</v>
      </c>
      <c r="D25" s="115">
        <v>1964</v>
      </c>
      <c r="E25" s="114">
        <v>1999</v>
      </c>
      <c r="F25" s="114">
        <v>1993</v>
      </c>
      <c r="G25" s="114">
        <v>1979</v>
      </c>
      <c r="H25" s="140">
        <v>1927</v>
      </c>
      <c r="I25" s="115">
        <v>37</v>
      </c>
      <c r="J25" s="116">
        <v>1.9200830306175403</v>
      </c>
    </row>
    <row r="26" spans="1:15" s="110" customFormat="1" ht="24.95" customHeight="1" x14ac:dyDescent="0.2">
      <c r="A26" s="201">
        <v>782.78300000000002</v>
      </c>
      <c r="B26" s="203" t="s">
        <v>160</v>
      </c>
      <c r="C26" s="113">
        <v>1.4660416874439015</v>
      </c>
      <c r="D26" s="115">
        <v>441</v>
      </c>
      <c r="E26" s="114">
        <v>450</v>
      </c>
      <c r="F26" s="114">
        <v>521</v>
      </c>
      <c r="G26" s="114">
        <v>549</v>
      </c>
      <c r="H26" s="140">
        <v>517</v>
      </c>
      <c r="I26" s="115">
        <v>-76</v>
      </c>
      <c r="J26" s="116">
        <v>-14.700193423597678</v>
      </c>
    </row>
    <row r="27" spans="1:15" s="110" customFormat="1" ht="24.95" customHeight="1" x14ac:dyDescent="0.2">
      <c r="A27" s="193" t="s">
        <v>161</v>
      </c>
      <c r="B27" s="199" t="s">
        <v>223</v>
      </c>
      <c r="C27" s="113">
        <v>7.5196968185898072</v>
      </c>
      <c r="D27" s="115">
        <v>2262</v>
      </c>
      <c r="E27" s="114">
        <v>2293</v>
      </c>
      <c r="F27" s="114">
        <v>2295</v>
      </c>
      <c r="G27" s="114">
        <v>2269</v>
      </c>
      <c r="H27" s="140">
        <v>2280</v>
      </c>
      <c r="I27" s="115">
        <v>-18</v>
      </c>
      <c r="J27" s="116">
        <v>-0.78947368421052633</v>
      </c>
    </row>
    <row r="28" spans="1:15" s="110" customFormat="1" ht="24.95" customHeight="1" x14ac:dyDescent="0.2">
      <c r="A28" s="193" t="s">
        <v>163</v>
      </c>
      <c r="B28" s="199" t="s">
        <v>164</v>
      </c>
      <c r="C28" s="113">
        <v>4.0856354509491037</v>
      </c>
      <c r="D28" s="115">
        <v>1229</v>
      </c>
      <c r="E28" s="114">
        <v>1247</v>
      </c>
      <c r="F28" s="114">
        <v>1222</v>
      </c>
      <c r="G28" s="114">
        <v>1208</v>
      </c>
      <c r="H28" s="140">
        <v>1199</v>
      </c>
      <c r="I28" s="115">
        <v>30</v>
      </c>
      <c r="J28" s="116">
        <v>2.5020850708924103</v>
      </c>
    </row>
    <row r="29" spans="1:15" s="110" customFormat="1" ht="24.95" customHeight="1" x14ac:dyDescent="0.2">
      <c r="A29" s="193">
        <v>86</v>
      </c>
      <c r="B29" s="199" t="s">
        <v>165</v>
      </c>
      <c r="C29" s="113">
        <v>11.409195173032812</v>
      </c>
      <c r="D29" s="115">
        <v>3432</v>
      </c>
      <c r="E29" s="114">
        <v>3361</v>
      </c>
      <c r="F29" s="114">
        <v>3296</v>
      </c>
      <c r="G29" s="114">
        <v>3256</v>
      </c>
      <c r="H29" s="140">
        <v>3245</v>
      </c>
      <c r="I29" s="115">
        <v>187</v>
      </c>
      <c r="J29" s="116">
        <v>5.7627118644067794</v>
      </c>
    </row>
    <row r="30" spans="1:15" s="110" customFormat="1" ht="24.95" customHeight="1" x14ac:dyDescent="0.2">
      <c r="A30" s="193">
        <v>87.88</v>
      </c>
      <c r="B30" s="204" t="s">
        <v>166</v>
      </c>
      <c r="C30" s="113">
        <v>13.606595525414713</v>
      </c>
      <c r="D30" s="115">
        <v>4093</v>
      </c>
      <c r="E30" s="114">
        <v>4120</v>
      </c>
      <c r="F30" s="114">
        <v>4127</v>
      </c>
      <c r="G30" s="114">
        <v>4031</v>
      </c>
      <c r="H30" s="140">
        <v>3998</v>
      </c>
      <c r="I30" s="115">
        <v>95</v>
      </c>
      <c r="J30" s="116">
        <v>2.3761880940470235</v>
      </c>
    </row>
    <row r="31" spans="1:15" s="110" customFormat="1" ht="24.95" customHeight="1" x14ac:dyDescent="0.2">
      <c r="A31" s="193" t="s">
        <v>167</v>
      </c>
      <c r="B31" s="199" t="s">
        <v>168</v>
      </c>
      <c r="C31" s="113">
        <v>3.5071972341345035</v>
      </c>
      <c r="D31" s="115">
        <v>1055</v>
      </c>
      <c r="E31" s="114">
        <v>1066</v>
      </c>
      <c r="F31" s="114">
        <v>1033</v>
      </c>
      <c r="G31" s="114">
        <v>1041</v>
      </c>
      <c r="H31" s="140">
        <v>1016</v>
      </c>
      <c r="I31" s="115">
        <v>39</v>
      </c>
      <c r="J31" s="116">
        <v>3.8385826771653542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0.31581396895050029</v>
      </c>
      <c r="D34" s="115">
        <v>95</v>
      </c>
      <c r="E34" s="114">
        <v>77</v>
      </c>
      <c r="F34" s="114">
        <v>80</v>
      </c>
      <c r="G34" s="114">
        <v>82</v>
      </c>
      <c r="H34" s="140" t="s">
        <v>513</v>
      </c>
      <c r="I34" s="115" t="s">
        <v>513</v>
      </c>
      <c r="J34" s="116" t="s">
        <v>513</v>
      </c>
    </row>
    <row r="35" spans="1:10" s="110" customFormat="1" ht="24.95" customHeight="1" x14ac:dyDescent="0.2">
      <c r="A35" s="292" t="s">
        <v>171</v>
      </c>
      <c r="B35" s="293" t="s">
        <v>172</v>
      </c>
      <c r="C35" s="113">
        <v>24.510488348126724</v>
      </c>
      <c r="D35" s="115">
        <v>7373</v>
      </c>
      <c r="E35" s="114">
        <v>7452</v>
      </c>
      <c r="F35" s="114">
        <v>7503</v>
      </c>
      <c r="G35" s="114">
        <v>7390</v>
      </c>
      <c r="H35" s="140" t="s">
        <v>513</v>
      </c>
      <c r="I35" s="115" t="s">
        <v>513</v>
      </c>
      <c r="J35" s="116" t="s">
        <v>513</v>
      </c>
    </row>
    <row r="36" spans="1:10" s="110" customFormat="1" ht="24.95" customHeight="1" x14ac:dyDescent="0.2">
      <c r="A36" s="294" t="s">
        <v>173</v>
      </c>
      <c r="B36" s="295" t="s">
        <v>174</v>
      </c>
      <c r="C36" s="125">
        <v>75.173697682922779</v>
      </c>
      <c r="D36" s="143">
        <v>22613</v>
      </c>
      <c r="E36" s="144">
        <v>22690</v>
      </c>
      <c r="F36" s="144">
        <v>22510</v>
      </c>
      <c r="G36" s="144">
        <v>22207</v>
      </c>
      <c r="H36" s="145">
        <v>22029</v>
      </c>
      <c r="I36" s="143">
        <v>584</v>
      </c>
      <c r="J36" s="146">
        <v>2.6510508874665213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2020-09-25T12:30:41Z</dcterms:created>
  <dcterms:modified xsi:type="dcterms:W3CDTF">2020-09-28T08:12:40Z</dcterms:modified>
</cp:coreProperties>
</file>