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J75" i="24" s="1"/>
  <c r="G75" i="24"/>
  <c r="F75" i="24"/>
  <c r="E75" i="24"/>
  <c r="L74" i="24"/>
  <c r="H74" i="24" s="1"/>
  <c r="G74" i="24"/>
  <c r="F74" i="24"/>
  <c r="E74" i="24"/>
  <c r="L73" i="24"/>
  <c r="H73" i="24" s="1"/>
  <c r="J73" i="24" s="1"/>
  <c r="G73" i="24"/>
  <c r="F73" i="24"/>
  <c r="E73" i="24"/>
  <c r="L72" i="24"/>
  <c r="H72" i="24" s="1"/>
  <c r="J72" i="24"/>
  <c r="G72" i="24"/>
  <c r="F72" i="24"/>
  <c r="E72" i="24"/>
  <c r="L71" i="24"/>
  <c r="H71" i="24" s="1"/>
  <c r="J71" i="24"/>
  <c r="G71" i="24"/>
  <c r="F71" i="24"/>
  <c r="E71" i="24"/>
  <c r="L70" i="24"/>
  <c r="H70" i="24" s="1"/>
  <c r="J70" i="24" s="1"/>
  <c r="G70" i="24"/>
  <c r="F70" i="24"/>
  <c r="E70" i="24"/>
  <c r="L69" i="24"/>
  <c r="H69" i="24" s="1"/>
  <c r="J69" i="24"/>
  <c r="G69" i="24"/>
  <c r="F69" i="24"/>
  <c r="E69" i="24"/>
  <c r="L68" i="24"/>
  <c r="H68" i="24" s="1"/>
  <c r="J68" i="24"/>
  <c r="G68" i="24"/>
  <c r="F68" i="24"/>
  <c r="E68" i="24"/>
  <c r="L67" i="24"/>
  <c r="H67" i="24" s="1"/>
  <c r="J67" i="24" s="1"/>
  <c r="G67" i="24"/>
  <c r="F67" i="24"/>
  <c r="E67" i="24"/>
  <c r="L66" i="24"/>
  <c r="H66" i="24" s="1"/>
  <c r="G66" i="24"/>
  <c r="F66" i="24"/>
  <c r="E66" i="24"/>
  <c r="L65" i="24"/>
  <c r="H65" i="24" s="1"/>
  <c r="J65" i="24"/>
  <c r="G65" i="24"/>
  <c r="F65" i="24"/>
  <c r="E65" i="24"/>
  <c r="L64" i="24"/>
  <c r="H64" i="24" s="1"/>
  <c r="J64" i="24"/>
  <c r="G64" i="24"/>
  <c r="F64" i="24"/>
  <c r="E64" i="24"/>
  <c r="L63" i="24"/>
  <c r="H63" i="24" s="1"/>
  <c r="J63" i="24"/>
  <c r="G63" i="24"/>
  <c r="F63" i="24"/>
  <c r="E63" i="24"/>
  <c r="L62" i="24"/>
  <c r="H62" i="24" s="1"/>
  <c r="J62" i="24" s="1"/>
  <c r="G62" i="24"/>
  <c r="F62" i="24"/>
  <c r="E62" i="24"/>
  <c r="L61" i="24"/>
  <c r="H61" i="24" s="1"/>
  <c r="J61" i="24"/>
  <c r="G61" i="24"/>
  <c r="F61" i="24"/>
  <c r="E61" i="24"/>
  <c r="L60" i="24"/>
  <c r="H60" i="24" s="1"/>
  <c r="J60" i="24"/>
  <c r="G60" i="24"/>
  <c r="F60" i="24"/>
  <c r="E60" i="24"/>
  <c r="L59" i="24"/>
  <c r="H59" i="24" s="1"/>
  <c r="J59" i="24" s="1"/>
  <c r="G59" i="24"/>
  <c r="F59" i="24"/>
  <c r="E59" i="24"/>
  <c r="L58" i="24"/>
  <c r="H58" i="24" s="1"/>
  <c r="G58" i="24"/>
  <c r="F58" i="24"/>
  <c r="E58" i="24"/>
  <c r="L57" i="24"/>
  <c r="H57" i="24" s="1"/>
  <c r="J57" i="24"/>
  <c r="G57" i="24"/>
  <c r="F57" i="24"/>
  <c r="E57" i="24"/>
  <c r="L56" i="24"/>
  <c r="H56" i="24" s="1"/>
  <c r="J56" i="24"/>
  <c r="G56" i="24"/>
  <c r="F56" i="24"/>
  <c r="E56" i="24"/>
  <c r="L55" i="24"/>
  <c r="H55" i="24" s="1"/>
  <c r="J55" i="24"/>
  <c r="G55" i="24"/>
  <c r="F55" i="24"/>
  <c r="E55" i="24"/>
  <c r="L54" i="24"/>
  <c r="H54" i="24" s="1"/>
  <c r="J54" i="24" s="1"/>
  <c r="G54" i="24"/>
  <c r="F54" i="24"/>
  <c r="E54" i="24"/>
  <c r="L53" i="24"/>
  <c r="H53" i="24" s="1"/>
  <c r="J53" i="24"/>
  <c r="G53" i="24"/>
  <c r="F53" i="24"/>
  <c r="E53" i="24"/>
  <c r="L52" i="24"/>
  <c r="H52" i="24" s="1"/>
  <c r="J52" i="24"/>
  <c r="G52" i="24"/>
  <c r="F52" i="24"/>
  <c r="E52" i="24"/>
  <c r="L51" i="24"/>
  <c r="H51" i="24" s="1"/>
  <c r="J51" i="24" s="1"/>
  <c r="G51" i="24"/>
  <c r="F51" i="24"/>
  <c r="E51" i="24"/>
  <c r="L44" i="24"/>
  <c r="I44" i="24"/>
  <c r="G44" i="24"/>
  <c r="D44" i="24"/>
  <c r="C44" i="24"/>
  <c r="M44" i="24" s="1"/>
  <c r="B44" i="24"/>
  <c r="K44" i="24" s="1"/>
  <c r="K43" i="24"/>
  <c r="H43" i="24"/>
  <c r="F43" i="24"/>
  <c r="D43" i="24"/>
  <c r="C43" i="24"/>
  <c r="M43" i="24" s="1"/>
  <c r="B43" i="24"/>
  <c r="J43" i="24" s="1"/>
  <c r="L42" i="24"/>
  <c r="I42" i="24"/>
  <c r="G42" i="24"/>
  <c r="C42" i="24"/>
  <c r="M42" i="24" s="1"/>
  <c r="B42" i="24"/>
  <c r="M41" i="24"/>
  <c r="K41" i="24"/>
  <c r="H41" i="24"/>
  <c r="F41" i="24"/>
  <c r="E41" i="24"/>
  <c r="D41" i="24"/>
  <c r="C41" i="24"/>
  <c r="B41" i="24"/>
  <c r="J41" i="24" s="1"/>
  <c r="L40" i="24"/>
  <c r="I40" i="24"/>
  <c r="G40" i="24"/>
  <c r="D40" i="24"/>
  <c r="C40" i="24"/>
  <c r="M40" i="24" s="1"/>
  <c r="B40" i="24"/>
  <c r="J40" i="24" s="1"/>
  <c r="M36" i="24"/>
  <c r="L36" i="24"/>
  <c r="K36" i="24"/>
  <c r="J36" i="24"/>
  <c r="I36" i="24"/>
  <c r="H36" i="24"/>
  <c r="G36" i="24"/>
  <c r="F36" i="24"/>
  <c r="E36" i="24"/>
  <c r="D36" i="24"/>
  <c r="C35" i="24"/>
  <c r="K57" i="15"/>
  <c r="L57" i="15" s="1"/>
  <c r="C38" i="24"/>
  <c r="C37" i="24"/>
  <c r="C34" i="24"/>
  <c r="C33" i="24"/>
  <c r="C32" i="24"/>
  <c r="C31" i="24"/>
  <c r="C30" i="24"/>
  <c r="C29" i="24"/>
  <c r="C28" i="24"/>
  <c r="C27" i="24"/>
  <c r="C26" i="24"/>
  <c r="C25" i="24"/>
  <c r="C24" i="24"/>
  <c r="G24" i="24" s="1"/>
  <c r="C23" i="24"/>
  <c r="C22" i="24"/>
  <c r="C21" i="24"/>
  <c r="C20" i="24"/>
  <c r="C19" i="24"/>
  <c r="C18" i="24"/>
  <c r="C17" i="24"/>
  <c r="C16" i="24"/>
  <c r="G16" i="24" s="1"/>
  <c r="C15" i="24"/>
  <c r="C9" i="24"/>
  <c r="L9" i="24" s="1"/>
  <c r="C8" i="24"/>
  <c r="C7" i="24"/>
  <c r="B38" i="24"/>
  <c r="B37" i="24"/>
  <c r="B35" i="24"/>
  <c r="B34" i="24"/>
  <c r="B33" i="24"/>
  <c r="B32" i="24"/>
  <c r="B31" i="24"/>
  <c r="B30" i="24"/>
  <c r="B29" i="24"/>
  <c r="B28" i="24"/>
  <c r="B27" i="24"/>
  <c r="B26" i="24"/>
  <c r="B25" i="24"/>
  <c r="K25" i="24" s="1"/>
  <c r="B24" i="24"/>
  <c r="B23" i="24"/>
  <c r="B22" i="24"/>
  <c r="B21" i="24"/>
  <c r="B20" i="24"/>
  <c r="B19" i="24"/>
  <c r="B18" i="24"/>
  <c r="B17" i="24"/>
  <c r="K17" i="24" s="1"/>
  <c r="B16" i="24"/>
  <c r="B15" i="24"/>
  <c r="B9" i="24"/>
  <c r="B8" i="24"/>
  <c r="B7" i="24"/>
  <c r="H7" i="24" l="1"/>
  <c r="F7" i="24"/>
  <c r="D7" i="24"/>
  <c r="J7" i="24"/>
  <c r="K7" i="24"/>
  <c r="B6" i="24"/>
  <c r="B14" i="24"/>
  <c r="K30" i="24"/>
  <c r="F30" i="24"/>
  <c r="D30" i="24"/>
  <c r="J30" i="24"/>
  <c r="H30" i="24"/>
  <c r="K18" i="24"/>
  <c r="F18" i="24"/>
  <c r="D18" i="24"/>
  <c r="J18" i="24"/>
  <c r="H18" i="24"/>
  <c r="K34" i="24"/>
  <c r="F34" i="24"/>
  <c r="D34" i="24"/>
  <c r="J34" i="24"/>
  <c r="H34" i="24"/>
  <c r="H9" i="24"/>
  <c r="J9" i="24"/>
  <c r="F9" i="24"/>
  <c r="D9" i="24"/>
  <c r="K9" i="24"/>
  <c r="K28" i="24"/>
  <c r="F28" i="24"/>
  <c r="D28" i="24"/>
  <c r="J28" i="24"/>
  <c r="H28" i="24"/>
  <c r="K22" i="24"/>
  <c r="F22" i="24"/>
  <c r="D22" i="24"/>
  <c r="J22" i="24"/>
  <c r="H22" i="24"/>
  <c r="B45" i="24"/>
  <c r="B39" i="24"/>
  <c r="G19" i="24"/>
  <c r="M19" i="24"/>
  <c r="E19" i="24"/>
  <c r="L19" i="24"/>
  <c r="I19" i="24"/>
  <c r="G23" i="24"/>
  <c r="M23" i="24"/>
  <c r="E23" i="24"/>
  <c r="L23" i="24"/>
  <c r="I23" i="24"/>
  <c r="I37" i="24"/>
  <c r="G37" i="24"/>
  <c r="L37" i="24"/>
  <c r="M37" i="24"/>
  <c r="E37" i="24"/>
  <c r="K16" i="24"/>
  <c r="F16" i="24"/>
  <c r="D16" i="24"/>
  <c r="J16" i="24"/>
  <c r="H16" i="24"/>
  <c r="K32" i="24"/>
  <c r="F32" i="24"/>
  <c r="D32" i="24"/>
  <c r="J32" i="24"/>
  <c r="H32" i="24"/>
  <c r="K24" i="24"/>
  <c r="F24" i="24"/>
  <c r="D24" i="24"/>
  <c r="J24" i="24"/>
  <c r="H24" i="24"/>
  <c r="G15" i="24"/>
  <c r="M15" i="24"/>
  <c r="E15" i="24"/>
  <c r="L15" i="24"/>
  <c r="I15" i="24"/>
  <c r="K26" i="24"/>
  <c r="F26" i="24"/>
  <c r="D26" i="24"/>
  <c r="J26" i="24"/>
  <c r="H26" i="24"/>
  <c r="K20" i="24"/>
  <c r="F20" i="24"/>
  <c r="D20" i="24"/>
  <c r="J20" i="24"/>
  <c r="H20" i="24"/>
  <c r="D37" i="24"/>
  <c r="J37" i="24"/>
  <c r="K37" i="24"/>
  <c r="H37" i="24"/>
  <c r="F37" i="24"/>
  <c r="G27" i="24"/>
  <c r="M27" i="24"/>
  <c r="E27" i="24"/>
  <c r="L27" i="24"/>
  <c r="I27" i="24"/>
  <c r="G31" i="24"/>
  <c r="M31" i="24"/>
  <c r="E31" i="24"/>
  <c r="L31" i="24"/>
  <c r="I31" i="24"/>
  <c r="K8" i="24"/>
  <c r="D8" i="24"/>
  <c r="H8" i="24"/>
  <c r="F8" i="24"/>
  <c r="J8" i="24"/>
  <c r="I20" i="24"/>
  <c r="L20" i="24"/>
  <c r="M20" i="24"/>
  <c r="E20" i="24"/>
  <c r="G35" i="24"/>
  <c r="M35" i="24"/>
  <c r="E35" i="24"/>
  <c r="L35" i="24"/>
  <c r="I35" i="24"/>
  <c r="G7" i="24"/>
  <c r="M7" i="24"/>
  <c r="E7" i="24"/>
  <c r="I7" i="24"/>
  <c r="L7" i="24"/>
  <c r="I8" i="24"/>
  <c r="L8" i="24"/>
  <c r="G8" i="24"/>
  <c r="E8" i="24"/>
  <c r="G9" i="24"/>
  <c r="M9" i="24"/>
  <c r="E9" i="24"/>
  <c r="I9" i="24"/>
  <c r="C14" i="24"/>
  <c r="C6" i="24"/>
  <c r="I34" i="24"/>
  <c r="L34" i="24"/>
  <c r="G34" i="24"/>
  <c r="E34" i="24"/>
  <c r="M34" i="24"/>
  <c r="I24" i="24"/>
  <c r="L24" i="24"/>
  <c r="M24" i="24"/>
  <c r="E24" i="24"/>
  <c r="J15" i="24"/>
  <c r="H15" i="24"/>
  <c r="K15" i="24"/>
  <c r="F15" i="24"/>
  <c r="D15" i="24"/>
  <c r="J23" i="24"/>
  <c r="H23" i="24"/>
  <c r="K23" i="24"/>
  <c r="F23" i="24"/>
  <c r="D23" i="24"/>
  <c r="J31" i="24"/>
  <c r="H31" i="24"/>
  <c r="K31" i="24"/>
  <c r="F31" i="24"/>
  <c r="D31" i="24"/>
  <c r="G21" i="24"/>
  <c r="M21" i="24"/>
  <c r="E21" i="24"/>
  <c r="L21" i="24"/>
  <c r="I21" i="24"/>
  <c r="C45" i="24"/>
  <c r="C39" i="24"/>
  <c r="K58" i="24"/>
  <c r="I58" i="24"/>
  <c r="J58" i="24"/>
  <c r="J25" i="24"/>
  <c r="H25" i="24"/>
  <c r="F25" i="24"/>
  <c r="D25" i="24"/>
  <c r="G17" i="24"/>
  <c r="M17" i="24"/>
  <c r="E17" i="24"/>
  <c r="L17" i="24"/>
  <c r="I17" i="24"/>
  <c r="M38" i="24"/>
  <c r="E38" i="24"/>
  <c r="L38" i="24"/>
  <c r="I38" i="24"/>
  <c r="I18" i="24"/>
  <c r="L18" i="24"/>
  <c r="G18" i="24"/>
  <c r="E18" i="24"/>
  <c r="M18" i="24"/>
  <c r="G25" i="24"/>
  <c r="M25" i="24"/>
  <c r="E25" i="24"/>
  <c r="L25" i="24"/>
  <c r="I25" i="24"/>
  <c r="I28" i="24"/>
  <c r="L28" i="24"/>
  <c r="M28" i="24"/>
  <c r="E28" i="24"/>
  <c r="I32" i="24"/>
  <c r="L32" i="24"/>
  <c r="M32" i="24"/>
  <c r="E32" i="24"/>
  <c r="G28" i="24"/>
  <c r="K74" i="24"/>
  <c r="I74" i="24"/>
  <c r="J74" i="24"/>
  <c r="J33" i="24"/>
  <c r="H33" i="24"/>
  <c r="F33" i="24"/>
  <c r="D33" i="24"/>
  <c r="J21" i="24"/>
  <c r="H21" i="24"/>
  <c r="F21" i="24"/>
  <c r="D21" i="24"/>
  <c r="J29" i="24"/>
  <c r="H29" i="24"/>
  <c r="F29" i="24"/>
  <c r="D29" i="24"/>
  <c r="K38" i="24"/>
  <c r="H38" i="24"/>
  <c r="F38" i="24"/>
  <c r="J38" i="24"/>
  <c r="D38" i="24"/>
  <c r="I22" i="24"/>
  <c r="L22" i="24"/>
  <c r="G22" i="24"/>
  <c r="E22" i="24"/>
  <c r="M22" i="24"/>
  <c r="K29" i="24"/>
  <c r="G38" i="24"/>
  <c r="I16" i="24"/>
  <c r="L16" i="24"/>
  <c r="M16" i="24"/>
  <c r="E16" i="24"/>
  <c r="G29" i="24"/>
  <c r="M29" i="24"/>
  <c r="E29" i="24"/>
  <c r="L29" i="24"/>
  <c r="I29" i="24"/>
  <c r="G20" i="24"/>
  <c r="J17" i="24"/>
  <c r="H17" i="24"/>
  <c r="F17" i="24"/>
  <c r="D17" i="24"/>
  <c r="J19" i="24"/>
  <c r="H19" i="24"/>
  <c r="K19" i="24"/>
  <c r="F19" i="24"/>
  <c r="D19" i="24"/>
  <c r="J27" i="24"/>
  <c r="H27" i="24"/>
  <c r="K27" i="24"/>
  <c r="F27" i="24"/>
  <c r="D27" i="24"/>
  <c r="J35" i="24"/>
  <c r="H35" i="24"/>
  <c r="K35" i="24"/>
  <c r="F35" i="24"/>
  <c r="D35" i="24"/>
  <c r="I26" i="24"/>
  <c r="L26" i="24"/>
  <c r="G26" i="24"/>
  <c r="E26" i="24"/>
  <c r="M26" i="24"/>
  <c r="G33" i="24"/>
  <c r="M33" i="24"/>
  <c r="E33" i="24"/>
  <c r="L33" i="24"/>
  <c r="I33" i="24"/>
  <c r="K21" i="24"/>
  <c r="G32" i="24"/>
  <c r="I30" i="24"/>
  <c r="L30" i="24"/>
  <c r="G30" i="24"/>
  <c r="E30" i="24"/>
  <c r="M30" i="24"/>
  <c r="M8" i="24"/>
  <c r="K33" i="24"/>
  <c r="K66" i="24"/>
  <c r="I66" i="24"/>
  <c r="J66" i="24"/>
  <c r="J77" i="24"/>
  <c r="K53" i="24"/>
  <c r="I53" i="24"/>
  <c r="K61" i="24"/>
  <c r="I61" i="24"/>
  <c r="K69" i="24"/>
  <c r="I69" i="24"/>
  <c r="K42" i="24"/>
  <c r="H42" i="24"/>
  <c r="F42" i="24"/>
  <c r="I43" i="24"/>
  <c r="G43" i="24"/>
  <c r="L43" i="24"/>
  <c r="K55" i="24"/>
  <c r="I55" i="24"/>
  <c r="K63" i="24"/>
  <c r="I63" i="24"/>
  <c r="K71" i="24"/>
  <c r="I71" i="24"/>
  <c r="K40" i="24"/>
  <c r="H40" i="24"/>
  <c r="F40" i="24"/>
  <c r="I41" i="24"/>
  <c r="G41" i="24"/>
  <c r="L41" i="24"/>
  <c r="K52" i="24"/>
  <c r="I52" i="24"/>
  <c r="K60" i="24"/>
  <c r="I60" i="24"/>
  <c r="K68" i="24"/>
  <c r="I68" i="24"/>
  <c r="D42" i="24"/>
  <c r="E43" i="24"/>
  <c r="K57" i="24"/>
  <c r="I57" i="24"/>
  <c r="K65" i="24"/>
  <c r="I65" i="24"/>
  <c r="K73" i="24"/>
  <c r="I73" i="24"/>
  <c r="K54" i="24"/>
  <c r="I54" i="24"/>
  <c r="K62" i="24"/>
  <c r="I62" i="24"/>
  <c r="K70" i="24"/>
  <c r="I70" i="24"/>
  <c r="K51" i="24"/>
  <c r="I51" i="24"/>
  <c r="K59" i="24"/>
  <c r="I59" i="24"/>
  <c r="K67" i="24"/>
  <c r="I67" i="24"/>
  <c r="K75" i="24"/>
  <c r="I75" i="24"/>
  <c r="I77" i="24" s="1"/>
  <c r="J42" i="24"/>
  <c r="K56" i="24"/>
  <c r="I56" i="24"/>
  <c r="K64" i="24"/>
  <c r="I64" i="24"/>
  <c r="K72" i="24"/>
  <c r="I72" i="24"/>
  <c r="F44" i="24"/>
  <c r="H44" i="24"/>
  <c r="J44" i="24"/>
  <c r="E40" i="24"/>
  <c r="E42" i="24"/>
  <c r="E44" i="24"/>
  <c r="I6" i="24" l="1"/>
  <c r="L6" i="24"/>
  <c r="G6" i="24"/>
  <c r="E6" i="24"/>
  <c r="M6" i="24"/>
  <c r="I39" i="24"/>
  <c r="G39" i="24"/>
  <c r="L39" i="24"/>
  <c r="E39" i="24"/>
  <c r="M39" i="24"/>
  <c r="I14" i="24"/>
  <c r="L14" i="24"/>
  <c r="G14" i="24"/>
  <c r="E14" i="24"/>
  <c r="M14" i="24"/>
  <c r="D39" i="24"/>
  <c r="J39" i="24"/>
  <c r="F39" i="24"/>
  <c r="H39" i="24"/>
  <c r="K39" i="24"/>
  <c r="K14" i="24"/>
  <c r="D14" i="24"/>
  <c r="J14" i="24"/>
  <c r="H14" i="24"/>
  <c r="F14" i="24"/>
  <c r="I45" i="24"/>
  <c r="G45" i="24"/>
  <c r="M45" i="24"/>
  <c r="E45" i="24"/>
  <c r="L45" i="24"/>
  <c r="K6" i="24"/>
  <c r="D6" i="24"/>
  <c r="F6" i="24"/>
  <c r="H6" i="24"/>
  <c r="J6" i="24"/>
  <c r="F45" i="24"/>
  <c r="D45" i="24"/>
  <c r="J45" i="24"/>
  <c r="H45" i="24"/>
  <c r="K45" i="24"/>
  <c r="I78" i="24"/>
  <c r="I79" i="24"/>
  <c r="K77" i="24"/>
  <c r="J79" i="24"/>
  <c r="J78" i="24"/>
  <c r="I83" i="24" l="1"/>
  <c r="I82" i="24"/>
  <c r="K79" i="24"/>
  <c r="K78" i="24"/>
  <c r="I81" i="24" s="1"/>
</calcChain>
</file>

<file path=xl/sharedStrings.xml><?xml version="1.0" encoding="utf-8"?>
<sst xmlns="http://schemas.openxmlformats.org/spreadsheetml/2006/main" count="1712" uniqueCount="521">
  <si>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</si>
  <si>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</si>
  <si>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</si>
  <si>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</si>
  <si>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</si>
  <si>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</si>
  <si>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</si>
  <si>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</si>
  <si>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</si>
  <si>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</si>
  <si>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</si>
  <si>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</si>
  <si>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</si>
  <si>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Cottbus, Stadt (12052)</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</si>
  <si>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</si>
  <si>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</si>
  <si>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</si>
  <si>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</si>
  <si>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</si>
  <si>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</si>
  <si>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</si>
  <si>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</si>
  <si>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</si>
  <si>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</si>
  <si>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</si>
  <si>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</si>
  <si>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</si>
  <si>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</si>
  <si>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Ost</t>
  </si>
  <si>
    <t>Storkower Straße 120</t>
  </si>
  <si>
    <t>10407 Berlin</t>
  </si>
  <si>
    <t>E-Mail:</t>
  </si>
  <si>
    <t>Statistik-Service-Ost@arbeitsagentur.de</t>
  </si>
  <si>
    <t>Hotline:</t>
  </si>
  <si>
    <t>030/555599-7373</t>
  </si>
  <si>
    <t>Fax:</t>
  </si>
  <si>
    <t>030/555599-7375</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</si>
  <si>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</si>
  <si>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</si>
  <si>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</si>
  <si>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</si>
  <si>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</si>
  <si>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</si>
  <si>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</si>
  <si>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</si>
  <si>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</si>
  <si>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</si>
  <si>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</si>
  <si>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</si>
  <si>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</si>
  <si>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</si>
  <si>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</si>
  <si>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</si>
  <si>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</si>
  <si>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</si>
  <si>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</si>
  <si>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</si>
  <si>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</si>
  <si>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</si>
  <si>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</si>
  <si>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</si>
  <si>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</si>
  <si>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</si>
  <si>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</si>
  <si>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</si>
  <si>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</si>
  <si>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</si>
  <si>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</si>
  <si>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</si>
  <si>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</si>
  <si>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</si>
  <si>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</si>
  <si>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</si>
  <si>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</si>
  <si>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</si>
  <si>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</si>
  <si>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</si>
  <si>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</si>
  <si>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</si>
  <si>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</si>
  <si>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</si>
  <si>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</si>
  <si>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</si>
  <si>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</si>
  <si>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</si>
  <si>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</si>
  <si>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</si>
  <si>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</si>
  <si>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</si>
  <si>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</si>
  <si>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</si>
  <si>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</si>
  <si>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Cottbus, Stadt (12052);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</si>
  <si>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</si>
  <si>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</si>
  <si>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</si>
  <si>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</si>
  <si>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</si>
  <si>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</si>
  <si>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</si>
  <si>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</si>
  <si>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</si>
  <si>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</si>
  <si>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</si>
  <si>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</si>
  <si>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</si>
  <si>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</si>
  <si>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</si>
  <si>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</si>
  <si>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</si>
  <si>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</si>
  <si>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</si>
  <si>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</si>
  <si>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</si>
  <si>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</si>
  <si>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</si>
  <si>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</si>
  <si>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</si>
  <si>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</si>
  <si>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</si>
  <si>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</si>
  <si>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</si>
  <si>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</si>
  <si>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</si>
  <si>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</si>
  <si>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</si>
  <si>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</si>
  <si>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</si>
  <si>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</si>
  <si>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Bundesland Brandenburg</t>
  </si>
  <si>
    <t>Ostdeutschland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</si>
  <si>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</si>
  <si>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</si>
  <si>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</si>
  <si>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</si>
  <si>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</si>
  <si>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</si>
  <si>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</si>
  <si>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</si>
  <si>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</si>
  <si>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</si>
  <si>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</si>
  <si>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</si>
  <si>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</si>
  <si>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</si>
  <si>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</si>
  <si>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</si>
  <si>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</si>
  <si>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</si>
  <si>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</si>
  <si>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</si>
  <si>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</si>
  <si>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</si>
  <si>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</si>
  <si>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</si>
  <si>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</si>
  <si>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</si>
  <si>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</si>
  <si>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</si>
  <si>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</si>
  <si>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</si>
  <si>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</si>
  <si>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</si>
  <si>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</si>
  <si>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</si>
  <si>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</si>
  <si>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</si>
  <si>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</si>
  <si>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</si>
  <si>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</si>
  <si>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</si>
  <si>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</si>
  <si>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</si>
  <si>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</si>
  <si>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</si>
  <si>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</si>
  <si>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</si>
  <si>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</si>
  <si>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</si>
  <si>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</si>
  <si>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</si>
  <si>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</si>
  <si>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</si>
  <si>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Cottbus, Stadt (12052)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</si>
  <si>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</si>
  <si>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</si>
  <si>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</si>
  <si>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</si>
  <si>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</si>
  <si>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</si>
  <si>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</si>
  <si>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</si>
  <si>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</si>
  <si>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</si>
  <si>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</si>
  <si>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</si>
  <si>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</si>
  <si>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</si>
  <si>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</si>
  <si>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</si>
  <si>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</si>
  <si>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</si>
  <si>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</si>
  <si>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</si>
  <si>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</si>
  <si>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</si>
  <si>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</si>
  <si>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</si>
  <si>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</si>
  <si>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</si>
  <si>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</si>
  <si>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</si>
  <si>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</si>
  <si>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</si>
  <si>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</si>
  <si>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</si>
  <si>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</si>
  <si>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</si>
  <si>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</si>
  <si>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</si>
  <si>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</si>
  <si>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</si>
  <si>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</si>
  <si>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</si>
  <si>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</si>
  <si>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</si>
  <si>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</si>
  <si>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</si>
  <si>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</si>
  <si>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</si>
  <si>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</si>
  <si>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</si>
  <si>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</si>
  <si>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</si>
  <si>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</si>
  <si>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</si>
  <si>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</si>
  <si>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</si>
  <si>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</si>
  <si>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</si>
  <si>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</si>
  <si>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</si>
  <si>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</si>
  <si>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</si>
  <si>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</si>
  <si>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</si>
  <si>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</si>
  <si>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</si>
  <si>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</si>
  <si>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</si>
  <si>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</si>
  <si>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</si>
  <si>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</si>
  <si>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</si>
  <si>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</si>
  <si>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</si>
  <si>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</si>
  <si>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</si>
  <si>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</si>
  <si>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</si>
  <si>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</si>
  <si>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</si>
  <si>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</si>
  <si>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</si>
  <si>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</si>
  <si>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</si>
  <si>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</si>
  <si>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</si>
  <si>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</si>
  <si>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</si>
  <si>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</si>
  <si>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</si>
  <si>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</si>
  <si>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</si>
  <si>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</si>
  <si>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</si>
  <si>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</si>
  <si>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</si>
  <si>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</si>
  <si>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</si>
  <si>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</si>
  <si>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</si>
  <si>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</si>
  <si>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</si>
  <si>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</si>
  <si>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</si>
  <si>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</si>
  <si>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</si>
  <si>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</si>
  <si>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</si>
  <si>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</si>
  <si>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</si>
  <si>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</si>
  <si>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</si>
  <si>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</si>
  <si>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</si>
  <si>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</si>
  <si>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</si>
  <si>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</si>
  <si>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</si>
  <si>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</si>
  <si>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</si>
  <si>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</si>
  <si>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</si>
  <si>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</si>
  <si>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</si>
  <si>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</si>
  <si>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</si>
  <si>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</si>
  <si>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</si>
  <si>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</si>
  <si>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</si>
  <si>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</si>
  <si>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</si>
  <si>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</si>
  <si>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</si>
  <si>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</si>
  <si>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</si>
  <si>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</si>
  <si>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</si>
  <si>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</si>
  <si>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</si>
  <si>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</si>
  <si>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</si>
  <si>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</si>
  <si>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</si>
  <si>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</si>
  <si>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</si>
  <si>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</si>
  <si>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</si>
  <si>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</si>
  <si>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</si>
  <si>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</si>
  <si>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</si>
  <si>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</si>
  <si>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</si>
  <si>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</si>
  <si>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</si>
  <si>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</si>
  <si>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</si>
  <si>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</si>
  <si>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</si>
  <si>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</si>
  <si>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</si>
  <si>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</si>
  <si>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</si>
  <si>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</si>
  <si>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</si>
  <si>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</si>
  <si>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</si>
  <si>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</si>
  <si>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</si>
  <si>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</si>
  <si>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</si>
  <si>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</si>
  <si>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</si>
  <si>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</si>
  <si>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</si>
  <si>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</si>
  <si>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</si>
  <si>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</si>
  <si>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</si>
  <si>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</si>
  <si>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</si>
  <si>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</si>
  <si>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</si>
  <si>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</si>
  <si>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</si>
  <si>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</si>
  <si>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</si>
  <si>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</si>
  <si>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</si>
  <si>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</si>
  <si>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Cottbus, Stadt (12052);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</si>
  <si>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</si>
  <si>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</si>
  <si>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</si>
  <si>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</si>
  <si>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</si>
  <si>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</si>
  <si>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</si>
  <si>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</si>
  <si>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</si>
  <si>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</si>
  <si>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</si>
  <si>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</si>
  <si>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</si>
  <si>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</si>
  <si>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</si>
  <si>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</si>
  <si>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</si>
  <si>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</si>
  <si>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</si>
  <si>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</si>
  <si>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</si>
  <si>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</si>
  <si>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</si>
  <si>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</si>
  <si>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</si>
  <si>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</si>
  <si>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</si>
  <si>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</si>
  <si>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</si>
  <si>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</si>
  <si>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</si>
  <si>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</si>
  <si>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</si>
  <si>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</si>
  <si>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</si>
  <si>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</si>
  <si>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</si>
  <si>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</si>
  <si>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</si>
  <si>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</si>
  <si>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</si>
  <si>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</si>
  <si>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</si>
  <si>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</si>
  <si>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</si>
  <si>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</si>
  <si>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</si>
  <si>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</si>
  <si>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</si>
  <si>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</si>
  <si>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</si>
  <si>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</si>
  <si>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</si>
  <si>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</si>
  <si>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</si>
  <si>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</si>
  <si>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</si>
  <si>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</si>
  <si>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</si>
  <si>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</si>
  <si>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</si>
  <si>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</si>
  <si>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</si>
  <si>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</si>
  <si>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</si>
  <si>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</si>
  <si>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</si>
  <si>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</si>
  <si>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</si>
  <si>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</si>
  <si>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</si>
  <si>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</si>
  <si>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</si>
  <si>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</si>
  <si>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</si>
  <si>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</si>
  <si>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</si>
  <si>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</si>
  <si>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</si>
  <si>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</si>
  <si>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</si>
  <si>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</si>
  <si>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</si>
  <si>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</si>
  <si>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</si>
  <si>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</si>
  <si>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</si>
  <si>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</si>
  <si>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</si>
  <si>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</si>
  <si>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</si>
  <si>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</si>
  <si>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</si>
  <si>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</si>
  <si>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</si>
  <si>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</si>
  <si>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</si>
  <si>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</si>
  <si>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</si>
  <si>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</si>
  <si>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</si>
  <si>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</si>
  <si>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</si>
  <si>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</si>
  <si>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</si>
  <si>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</si>
  <si>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</si>
  <si>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</si>
  <si>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</si>
  <si>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</si>
  <si>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</si>
  <si>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</si>
  <si>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</si>
  <si>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</si>
  <si>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</si>
  <si>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</si>
  <si>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</si>
  <si>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</si>
  <si>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</si>
  <si>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</si>
  <si>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</si>
  <si>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</si>
  <si>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</si>
  <si>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</si>
  <si>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</si>
  <si>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</si>
  <si>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</si>
  <si>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</si>
  <si>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</si>
  <si>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</si>
  <si>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</si>
  <si>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</si>
  <si>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</si>
  <si>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</si>
  <si>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</si>
  <si>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</si>
  <si>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</si>
  <si>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</si>
  <si>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</si>
  <si>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</si>
  <si>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t>.X</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</si>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</sst>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{9A3EEECB-5CDC-4EAD-97A5-77B4A1D11E2B}</c15:txfldGUID>
                      <c15:f>Daten_Diagramme!$D$6</c15:f>
                      <c15:dlblFieldTableCache>
                        <c:ptCount val="1"/>
                        <c:pt idx="0">
                          <c:v>2.4</c:v>
                        </c:pt>
                      </c15:dlblFieldTableCache>
                    </c15:dlblFTEntry>
                  </c15:dlblFieldTable>
                  <c15:showDataLabelsRange val="0"/>
                </c:ext>
                <c:ext xmlns:c16="http://schemas.microsoft.com/office/drawing/2014/chart" uri="{C3380CC4-5D6E-409C-BE32-E72D297353CC}">
                  <c16:uniqueId val="{00000000-340B-4528-A859-F603EB5AD7CB}"/>
                </c:ext>
              </c:extLst>
            </c:dLbl>
            <c:dLbl>
              <c:idx val="1"/>
              <c:tx>
                <c:strRef>
                  <c:f>Daten_Diagramme!$D$7</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{83CE7981-03AF-4943-808D-EE48889FDDE0}</c15:txfldGUID>
                      <c15:f>Daten_Diagramme!$D$7</c15:f>
                      <c15:dlblFieldTableCache>
                        <c:ptCount val="1"/>
                        <c:pt idx="0">
                          <c:v>0.7</c:v>
                        </c:pt>
                      </c15:dlblFieldTableCache>
                    </c15:dlblFTEntry>
                  </c15:dlblFieldTable>
                  <c15:showDataLabelsRange val="0"/>
                </c:ext>
                <c:ext xmlns:c16="http://schemas.microsoft.com/office/drawing/2014/chart" uri="{C3380CC4-5D6E-409C-BE32-E72D297353CC}">
                  <c16:uniqueId val="{00000001-340B-4528-A859-F603EB5AD7CB}"/>
                </c:ext>
              </c:extLst>
            </c:dLbl>
            <c:dLbl>
              <c:idx val="2"/>
              <c:tx>
                <c:strRef>
                  <c:f>Daten_Diagramme!$D$8</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{551560B2-B3C4-4D4B-91FD-FA77748C1F60}</c15:txfldGUID>
                      <c15:f>Daten_Diagramme!$D$8</c15:f>
                      <c15:dlblFieldTableCache>
                        <c:ptCount val="1"/>
                        <c:pt idx="0">
                          <c:v>1.0</c:v>
                        </c:pt>
                      </c15:dlblFieldTableCache>
                    </c15:dlblFTEntry>
                  </c15:dlblFieldTable>
                  <c15:showDataLabelsRange val="0"/>
                </c:ext>
                <c:ext xmlns:c16="http://schemas.microsoft.com/office/drawing/2014/chart" uri="{C3380CC4-5D6E-409C-BE32-E72D297353CC}">
                  <c16:uniqueId val="{00000002-340B-4528-A859-F603EB5AD7CB}"/>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{FA9ADEAA-D899-48A6-B1E1-7CBB09164A60}</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340B-4528-A859-F603EB5AD7CB}"/>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2.3623418755034944</c:v>
                </c:pt>
                <c:pt idx="1">
                  <c:v>0.7039980017060905</c:v>
                </c:pt>
                <c:pt idx="2">
                  <c:v>0.95490282911153723</c:v>
                </c:pt>
                <c:pt idx="3">
                  <c:v>1.0875687030768</c:v>
                </c:pt>
              </c:numCache>
            </c:numRef>
          </c:val>
          <c:extLst>
            <c:ext xmlns:c16="http://schemas.microsoft.com/office/drawing/2014/chart" uri="{C3380CC4-5D6E-409C-BE32-E72D297353CC}">
              <c16:uniqueId val="{00000004-340B-4528-A859-F603EB5AD7CB}"/>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{D7FD7B7F-70EF-4F2B-B634-40E3F6B59A2F}</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340B-4528-A859-F603EB5AD7CB}"/>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{3B92E80B-A16A-4FC5-B90D-5E6E109309ED}</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340B-4528-A859-F603EB5AD7CB}"/>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{C1D3AA27-8F00-42D8-8DD8-73B667C03CC8}</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340B-4528-A859-F603EB5AD7CB}"/>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{2044DFE8-524F-4DB9-930D-723221BCE4A3}</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340B-4528-A859-F603EB5AD7CB}"/>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340B-4528-A859-F603EB5AD7CB}"/>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340B-4528-A859-F603EB5AD7CB}"/>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{A5AB26B9-8BDE-44C2-9237-7E68E12F106A}</c15:txfldGUID>
                      <c15:f>Daten_Diagramme!$E$6</c15:f>
                      <c15:dlblFieldTableCache>
                        <c:ptCount val="1"/>
                        <c:pt idx="0">
                          <c:v>-5.8</c:v>
                        </c:pt>
                      </c15:dlblFieldTableCache>
                    </c15:dlblFTEntry>
                  </c15:dlblFieldTable>
                  <c15:showDataLabelsRange val="0"/>
                </c:ext>
                <c:ext xmlns:c16="http://schemas.microsoft.com/office/drawing/2014/chart" uri="{C3380CC4-5D6E-409C-BE32-E72D297353CC}">
                  <c16:uniqueId val="{00000000-77D4-42FA-A5F6-B2AB269A86C5}"/>
                </c:ext>
              </c:extLst>
            </c:dLbl>
            <c:dLbl>
              <c:idx val="1"/>
              <c:tx>
                <c:strRef>
                  <c:f>Daten_Diagramme!$E$7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{13F7C682-4BF7-4C88-AFE1-2B6B8E1B1AF4}</c15:txfldGUID>
                      <c15:f>Daten_Diagramme!$E$7</c15:f>
                      <c15:dlblFieldTableCache>
                        <c:ptCount val="1"/>
                        <c:pt idx="0">
                          <c:v>-2.6</c:v>
                        </c:pt>
                      </c15:dlblFieldTableCache>
                    </c15:dlblFTEntry>
                  </c15:dlblFieldTable>
                  <c15:showDataLabelsRange val="0"/>
                </c:ext>
                <c:ext xmlns:c16="http://schemas.microsoft.com/office/drawing/2014/chart" uri="{C3380CC4-5D6E-409C-BE32-E72D297353CC}">
                  <c16:uniqueId val="{00000001-77D4-42FA-A5F6-B2AB269A86C5}"/>
                </c:ext>
              </c:extLst>
            </c:dLbl>
            <c:dLbl>
              <c:idx val="2"/>
              <c:tx>
                <c:strRef>
                  <c:f>Daten_Diagramme!$E$8</c:f>
                  <c:strCache>
                    <c:ptCount val="1"/>
                    <c:pt idx="0">
                      <c:v>-3.6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{858F0528-8061-4BA8-9C02-334E636973C7}</c15:txfldGUID>
                      <c15:f>Daten_Diagramme!$E$8</c15:f>
                      <c15:dlblFieldTableCache>
                        <c:ptCount val="1"/>
                        <c:pt idx="0">
                          <c:v>-3.6</c:v>
                        </c:pt>
                      </c15:dlblFieldTableCache>
                    </c15:dlblFTEntry>
                  </c15:dlblFieldTable>
                  <c15:showDataLabelsRange val="0"/>
                </c:ext>
                <c:ext xmlns:c16="http://schemas.microsoft.com/office/drawing/2014/chart" uri="{C3380CC4-5D6E-409C-BE32-E72D297353CC}">
                  <c16:uniqueId val="{00000002-77D4-42FA-A5F6-B2AB269A86C5}"/>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{DE0F6AE8-C063-46EE-96D0-4B8BCF9DACB3}</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77D4-42FA-A5F6-B2AB269A86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-5.8150619637750243</c:v>
                </c:pt>
                <c:pt idx="1">
                  <c:v>-2.6006845590352197</c:v>
                </c:pt>
                <c:pt idx="2">
                  <c:v>-3.6279896103654186</c:v>
                </c:pt>
                <c:pt idx="3">
                  <c:v>-2.8655893304673015</c:v>
                </c:pt>
              </c:numCache>
            </c:numRef>
          </c:val>
          <c:extLst>
            <c:ext xmlns:c16="http://schemas.microsoft.com/office/drawing/2014/chart" uri="{C3380CC4-5D6E-409C-BE32-E72D297353CC}">
              <c16:uniqueId val="{00000004-77D4-42FA-A5F6-B2AB269A86C5}"/>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{A0F15202-7E37-4085-A638-368AAA9BFDA7}</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77D4-42FA-A5F6-B2AB269A86C5}"/>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{99369BC1-33FC-48EF-AB42-BEA66BF58801}</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77D4-42FA-A5F6-B2AB269A86C5}"/>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{477354FE-5A03-467A-8744-94800B97D5E2}</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77D4-42FA-A5F6-B2AB269A86C5}"/>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{9DFE972D-F6EF-4D54-8A44-046090B5D7D4}</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77D4-42FA-A5F6-B2AB269A86C5}"/>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77D4-42FA-A5F6-B2AB269A86C5}"/>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77D4-42FA-A5F6-B2AB269A86C5}"/>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2.4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{8DAD5F6D-15CB-4B34-9EB4-093AC37BACE3}</c15:txfldGUID>
                      <c15:f>Daten_Diagramme!$D$14</c15:f>
                      <c15:dlblFieldTableCache>
                        <c:ptCount val="1"/>
                        <c:pt idx="0">
                          <c:v>2.4</c:v>
                        </c:pt>
                      </c15:dlblFieldTableCache>
                    </c15:dlblFTEntry>
                  </c15:dlblFieldTable>
                  <c15:showDataLabelsRange val="0"/>
                </c:ext>
                <c:ext xmlns:c16="http://schemas.microsoft.com/office/drawing/2014/chart" uri="{C3380CC4-5D6E-409C-BE32-E72D297353CC}">
                  <c16:uniqueId val="{00000000-5F5A-42CF-98A1-037FA96FE323}"/>
                </c:ext>
              </c:extLst>
            </c:dLbl>
            <c:dLbl>
              <c:idx val="1"/>
              <c:tx>
                <c:strRef>
                  <c:f>Daten_Diagramme!$D$15</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{8CDC17D5-1A95-486C-89C4-040FDF1C054A}</c15:txfldGUID>
                      <c15:f>Daten_Diagramme!$D$15</c15:f>
                      <c15:dlblFieldTableCache>
                        <c:ptCount val="1"/>
                        <c:pt idx="0">
                          <c:v>-42.9</c:v>
                        </c:pt>
                      </c15:dlblFieldTableCache>
                    </c15:dlblFTEntry>
                  </c15:dlblFieldTable>
                  <c15:showDataLabelsRange val="0"/>
                </c:ext>
                <c:ext xmlns:c16="http://schemas.microsoft.com/office/drawing/2014/chart" uri="{C3380CC4-5D6E-409C-BE32-E72D297353CC}">
                  <c16:uniqueId val="{00000001-5F5A-42CF-98A1-037FA96FE323}"/>
                </c:ext>
              </c:extLst>
            </c:dLbl>
            <c:dLbl>
              <c:idx val="2"/>
              <c:tx>
                <c:strRef>
                  <c:f>Daten_Diagramme!$D$16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{BE64C3E2-A454-45C5-8AF1-53239C3C2F55}</c15:txfldGUID>
                      <c15:f>Daten_Diagramme!$D$16</c15:f>
                      <c15:dlblFieldTableCache>
                        <c:ptCount val="1"/>
                      </c15:dlblFieldTableCache>
                    </c15:dlblFTEntry>
                  </c15:dlblFieldTable>
                  <c15:showDataLabelsRange val="0"/>
                </c:ext>
                <c:ext xmlns:c16="http://schemas.microsoft.com/office/drawing/2014/chart" uri="{C3380CC4-5D6E-409C-BE32-E72D297353CC}">
                  <c16:uniqueId val="{00000002-5F5A-42CF-98A1-037FA96FE323}"/>
                </c:ext>
              </c:extLst>
            </c:dLbl>
            <c:dLbl>
              <c:idx val="3"/>
              <c:tx>
                <c:strRef>
                  <c:f>Daten_Diagramme!$D$17</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{D9FD929D-5D55-4AB5-BEDA-C080F0DD3E4C}</c15:txfldGUID>
                      <c15:f>Daten_Diagramme!$D$17</c15:f>
                      <c15:dlblFieldTableCache>
                        <c:ptCount val="1"/>
                        <c:pt idx="0">
                          <c:v>-2.1</c:v>
                        </c:pt>
                      </c15:dlblFieldTableCache>
                    </c15:dlblFTEntry>
                  </c15:dlblFieldTable>
                  <c15:showDataLabelsRange val="0"/>
                </c:ext>
                <c:ext xmlns:c16="http://schemas.microsoft.com/office/drawing/2014/chart" uri="{C3380CC4-5D6E-409C-BE32-E72D297353CC}">
                  <c16:uniqueId val="{00000003-5F5A-42CF-98A1-037FA96FE323}"/>
                </c:ext>
              </c:extLst>
            </c:dLbl>
            <c:dLbl>
              <c:idx val="4"/>
              <c:tx>
                <c:strRef>
                  <c:f>Daten_Diagramme!$D$18</c:f>
                  <c:strCache>
                    <c:ptCount val="1"/>
                    <c:pt idx="0">
                      <c:v>-2.1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{0DB04CB8-9B73-413B-83A5-390AA2FF8C1C}</c15:txfldGUID>
                      <c15:f>Daten_Diagramme!$D$18</c15:f>
                      <c15:dlblFieldTableCache>
                        <c:ptCount val="1"/>
                        <c:pt idx="0">
                          <c:v>-2.1</c:v>
                        </c:pt>
                      </c15:dlblFieldTableCache>
                    </c15:dlblFTEntry>
                  </c15:dlblFieldTable>
                  <c15:showDataLabelsRange val="0"/>
                </c:ext>
                <c:ext xmlns:c16="http://schemas.microsoft.com/office/drawing/2014/chart" uri="{C3380CC4-5D6E-409C-BE32-E72D297353CC}">
                  <c16:uniqueId val="{00000004-5F5A-42CF-98A1-037FA96FE323}"/>
                </c:ext>
              </c:extLst>
            </c:dLbl>
            <c:dLbl>
              <c:idx val="5"/>
              <c:tx>
                <c:strRef>
                  <c:f>Daten_Diagramme!$D$19</c:f>
                  <c:strCache>
                    <c:ptCount val="1"/>
                    <c:pt idx="0">
                      <c:v>-1.3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{49C7D5BB-3DB0-469B-8E31-F44A17337382}</c15:txfldGUID>
                      <c15:f>Daten_Diagramme!$D$19</c15:f>
                      <c15:dlblFieldTableCache>
                        <c:ptCount val="1"/>
                        <c:pt idx="0">
                          <c:v>-1.3</c:v>
                        </c:pt>
                      </c15:dlblFieldTableCache>
                    </c15:dlblFTEntry>
                  </c15:dlblFieldTable>
                  <c15:showDataLabelsRange val="0"/>
                </c:ext>
                <c:ext xmlns:c16="http://schemas.microsoft.com/office/drawing/2014/chart" uri="{C3380CC4-5D6E-409C-BE32-E72D297353CC}">
                  <c16:uniqueId val="{00000005-5F5A-42CF-98A1-037FA96FE323}"/>
                </c:ext>
              </c:extLst>
            </c:dLbl>
            <c:dLbl>
              <c:idx val="6"/>
              <c:tx>
                <c:strRef>
                  <c:f>Daten_Diagramme!$D$20</c:f>
                  <c:strCache>
                    <c:ptCount val="1"/>
                    <c:pt idx="0">
                      <c:v>-16.3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{07EAF5E8-F5C0-494B-9E7B-E63C6C6DA7F4}</c15:txfldGUID>
                      <c15:f>Daten_Diagramme!$D$20</c15:f>
                      <c15:dlblFieldTableCache>
                        <c:ptCount val="1"/>
                        <c:pt idx="0">
                          <c:v>-16.3</c:v>
                        </c:pt>
                      </c15:dlblFieldTableCache>
                    </c15:dlblFTEntry>
                  </c15:dlblFieldTable>
                  <c15:showDataLabelsRange val="0"/>
                </c:ext>
                <c:ext xmlns:c16="http://schemas.microsoft.com/office/drawing/2014/chart" uri="{C3380CC4-5D6E-409C-BE32-E72D297353CC}">
                  <c16:uniqueId val="{00000006-5F5A-42CF-98A1-037FA96FE323}"/>
                </c:ext>
              </c:extLst>
            </c:dLbl>
            <c:dLbl>
              <c:idx val="7"/>
              <c:tx>
                <c:strRef>
                  <c:f>Daten_Diagramme!$D$21</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{D263C216-A9C6-413C-9A84-E55C1B9BB2ED}</c15:txfldGUID>
                      <c15:f>Daten_Diagramme!$D$21</c15:f>
                      <c15:dlblFieldTableCache>
                        <c:ptCount val="1"/>
                        <c:pt idx="0">
                          <c:v>2.9</c:v>
                        </c:pt>
                      </c15:dlblFieldTableCache>
                    </c15:dlblFTEntry>
                  </c15:dlblFieldTable>
                  <c15:showDataLabelsRange val="0"/>
                </c:ext>
                <c:ext xmlns:c16="http://schemas.microsoft.com/office/drawing/2014/chart" uri="{C3380CC4-5D6E-409C-BE32-E72D297353CC}">
                  <c16:uniqueId val="{00000007-5F5A-42CF-98A1-037FA96FE323}"/>
                </c:ext>
              </c:extLst>
            </c:dLbl>
            <c:dLbl>
              <c:idx val="8"/>
              <c:tx>
                <c:strRef>
                  <c:f>Daten_Diagramme!$D$22</c:f>
                  <c:strCache>
                    <c:ptCount val="1"/>
                    <c:pt idx="0">
                      <c:v>-3.8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{723BA964-A60A-4DCF-8389-A03F4B297BA4}</c15:txfldGUID>
                      <c15:f>Daten_Diagramme!$D$22</c15:f>
                      <c15:dlblFieldTableCache>
                        <c:ptCount val="1"/>
                        <c:pt idx="0">
                          <c:v>-3.8</c:v>
                        </c:pt>
                      </c15:dlblFieldTableCache>
                    </c15:dlblFTEntry>
                  </c15:dlblFieldTable>
                  <c15:showDataLabelsRange val="0"/>
                </c:ext>
                <c:ext xmlns:c16="http://schemas.microsoft.com/office/drawing/2014/chart" uri="{C3380CC4-5D6E-409C-BE32-E72D297353CC}">
                  <c16:uniqueId val="{00000008-5F5A-42CF-98A1-037FA96FE323}"/>
                </c:ext>
              </c:extLst>
            </c:dLbl>
            <c:dLbl>
              <c:idx val="9"/>
              <c:tx>
                <c:strRef>
                  <c:f>Daten_Diagramme!$D$23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{822F7D9E-1215-45EA-ABF0-09E96402FE1A}</c15:txfldGUID>
                      <c15:f>Daten_Diagramme!$D$23</c15:f>
                      <c15:dlblFieldTableCache>
                        <c:ptCount val="1"/>
                        <c:pt idx="0">
                          <c:v>5.7</c:v>
                        </c:pt>
                      </c15:dlblFieldTableCache>
                    </c15:dlblFTEntry>
                  </c15:dlblFieldTable>
                  <c15:showDataLabelsRange val="0"/>
                </c:ext>
                <c:ext xmlns:c16="http://schemas.microsoft.com/office/drawing/2014/chart" uri="{C3380CC4-5D6E-409C-BE32-E72D297353CC}">
                  <c16:uniqueId val="{00000009-5F5A-42CF-98A1-037FA96FE323}"/>
                </c:ext>
              </c:extLst>
            </c:dLbl>
            <c:dLbl>
              <c:idx val="10"/>
              <c:tx>
                <c:strRef>
                  <c:f>Daten_Diagramme!$D$24</c:f>
                  <c:strCache>
                    <c:ptCount val="1"/>
                    <c:pt idx="0">
                      <c:v>4.3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{C1F48796-70C2-4CFF-837A-34671BDFE776}</c15:txfldGUID>
                      <c15:f>Daten_Diagramme!$D$24</c15:f>
                      <c15:dlblFieldTableCache>
                        <c:ptCount val="1"/>
                        <c:pt idx="0">
                          <c:v>4.3</c:v>
                        </c:pt>
                      </c15:dlblFieldTableCache>
                    </c15:dlblFTEntry>
                  </c15:dlblFieldTable>
                  <c15:showDataLabelsRange val="0"/>
                </c:ext>
                <c:ext xmlns:c16="http://schemas.microsoft.com/office/drawing/2014/chart" uri="{C3380CC4-5D6E-409C-BE32-E72D297353CC}">
                  <c16:uniqueId val="{0000000A-5F5A-42CF-98A1-037FA96FE323}"/>
                </c:ext>
              </c:extLst>
            </c:dLbl>
            <c:dLbl>
              <c:idx val="11"/>
              <c:tx>
                <c:strRef>
                  <c:f>Daten_Diagramme!$D$25</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{B30EC2D1-95E5-4D89-86BC-24AF8011FE4E}</c15:txfldGUID>
                      <c15:f>Daten_Diagramme!$D$25</c15:f>
                      <c15:dlblFieldTableCache>
                        <c:ptCount val="1"/>
                        <c:pt idx="0">
                          <c:v>-4.0</c:v>
                        </c:pt>
                      </c15:dlblFieldTableCache>
                    </c15:dlblFTEntry>
                  </c15:dlblFieldTable>
                  <c15:showDataLabelsRange val="0"/>
                </c:ext>
                <c:ext xmlns:c16="http://schemas.microsoft.com/office/drawing/2014/chart" uri="{C3380CC4-5D6E-409C-BE32-E72D297353CC}">
                  <c16:uniqueId val="{0000000B-5F5A-42CF-98A1-037FA96FE323}"/>
                </c:ext>
              </c:extLst>
            </c:dLbl>
            <c:dLbl>
              <c:idx val="12"/>
              <c:tx>
                <c:strRef>
                  <c:f>Daten_Diagramme!$D$26</c:f>
                  <c:strCache>
                    <c:ptCount val="1"/>
                    <c:pt idx="0">
                      <c:v>-6.9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{ECB5857A-D537-4CBF-A98B-907CC9EF4B25}</c15:txfldGUID>
                      <c15:f>Daten_Diagramme!$D$26</c15:f>
                      <c15:dlblFieldTableCache>
                        <c:ptCount val="1"/>
                        <c:pt idx="0">
                          <c:v>-6.9</c:v>
                        </c:pt>
                      </c15:dlblFieldTableCache>
                    </c15:dlblFTEntry>
                  </c15:dlblFieldTable>
                  <c15:showDataLabelsRange val="0"/>
                </c:ext>
                <c:ext xmlns:c16="http://schemas.microsoft.com/office/drawing/2014/chart" uri="{C3380CC4-5D6E-409C-BE32-E72D297353CC}">
                  <c16:uniqueId val="{0000000C-5F5A-42CF-98A1-037FA96FE323}"/>
                </c:ext>
              </c:extLst>
            </c:dLbl>
            <c:dLbl>
              <c:idx val="13"/>
              <c:tx>
                <c:strRef>
                  <c:f>Daten_Diagramme!$D$27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{9CFF4C1A-30F1-4A0E-8269-DC3E435C7155}</c15:txfldGUID>
                      <c15:f>Daten_Diagramme!$D$27</c15:f>
                      <c15:dlblFieldTableCache>
                        <c:ptCount val="1"/>
                        <c:pt idx="0">
                          <c:v>1.0</c:v>
                        </c:pt>
                      </c15:dlblFieldTableCache>
                    </c15:dlblFTEntry>
                  </c15:dlblFieldTable>
                  <c15:showDataLabelsRange val="0"/>
                </c:ext>
                <c:ext xmlns:c16="http://schemas.microsoft.com/office/drawing/2014/chart" uri="{C3380CC4-5D6E-409C-BE32-E72D297353CC}">
                  <c16:uniqueId val="{0000000D-5F5A-42CF-98A1-037FA96FE323}"/>
                </c:ext>
              </c:extLst>
            </c:dLbl>
            <c:dLbl>
              <c:idx val="14"/>
              <c:tx>
                <c:strRef>
                  <c:f>Daten_Diagramme!$D$28</c:f>
                  <c:strCache>
                    <c:ptCount val="1"/>
                    <c:pt idx="0">
                      <c:v>-4.8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{AB2F2018-523E-4D2E-BCBA-2BAB234123E7}</c15:txfldGUID>
                      <c15:f>Daten_Diagramme!$D$28</c15:f>
                      <c15:dlblFieldTableCache>
                        <c:ptCount val="1"/>
                        <c:pt idx="0">
                          <c:v>-4.8</c:v>
                        </c:pt>
                      </c15:dlblFieldTableCache>
                    </c15:dlblFTEntry>
                  </c15:dlblFieldTable>
                  <c15:showDataLabelsRange val="0"/>
                </c:ext>
                <c:ext xmlns:c16="http://schemas.microsoft.com/office/drawing/2014/chart" uri="{C3380CC4-5D6E-409C-BE32-E72D297353CC}">
                  <c16:uniqueId val="{0000000E-5F5A-42CF-98A1-037FA96FE323}"/>
                </c:ext>
              </c:extLst>
            </c:dLbl>
            <c:dLbl>
              <c:idx val="15"/>
              <c:tx>
                <c:strRef>
                  <c:f>Daten_Diagramme!$D$29</c:f>
                  <c:strCache>
                    <c:ptCount val="1"/>
                    <c:pt idx="0">
                      <c:v>-25.2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{347F3502-34F3-4648-B265-2DEA14E1A90B}</c15:txfldGUID>
                      <c15:f>Daten_Diagramme!$D$29</c15:f>
                      <c15:dlblFieldTableCache>
                        <c:ptCount val="1"/>
                        <c:pt idx="0">
                          <c:v>-25.2</c:v>
                        </c:pt>
                      </c15:dlblFieldTableCache>
                    </c15:dlblFTEntry>
                  </c15:dlblFieldTable>
                  <c15:showDataLabelsRange val="0"/>
                </c:ext>
                <c:ext xmlns:c16="http://schemas.microsoft.com/office/drawing/2014/chart" uri="{C3380CC4-5D6E-409C-BE32-E72D297353CC}">
                  <c16:uniqueId val="{0000000F-5F5A-42CF-98A1-037FA96FE323}"/>
                </c:ext>
              </c:extLst>
            </c:dLbl>
            <c:dLbl>
              <c:idx val="16"/>
              <c:tx>
                <c:strRef>
                  <c:f>Daten_Diagramme!$D$30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{44C0C183-4E20-4660-9828-8E8B75A3567B}</c15:txfldGUID>
                      <c15:f>Daten_Diagramme!$D$30</c15:f>
                      <c15:dlblFieldTableCache>
                        <c:ptCount val="1"/>
                        <c:pt idx="0">
                          <c:v>2.9</c:v>
                        </c:pt>
                      </c15:dlblFieldTableCache>
                    </c15:dlblFTEntry>
                  </c15:dlblFieldTable>
                  <c15:showDataLabelsRange val="0"/>
                </c:ext>
                <c:ext xmlns:c16="http://schemas.microsoft.com/office/drawing/2014/chart" uri="{C3380CC4-5D6E-409C-BE32-E72D297353CC}">
                  <c16:uniqueId val="{00000010-5F5A-42CF-98A1-037FA96FE323}"/>
                </c:ext>
              </c:extLst>
            </c:dLbl>
            <c:dLbl>
              <c:idx val="17"/>
              <c:tx>
                <c:strRef>
                  <c:f>Daten_Diagramme!$D$31</c:f>
                  <c:strCache>
                    <c:ptCount val="1"/>
                    <c:pt idx="0">
                      <c:v>3.0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{ACCF49DB-1713-49BE-B9FF-963E9D803AFA}</c15:txfldGUID>
                      <c15:f>Daten_Diagramme!$D$31</c15:f>
                      <c15:dlblFieldTableCache>
                        <c:ptCount val="1"/>
                        <c:pt idx="0">
                          <c:v>3.0</c:v>
                        </c:pt>
                      </c15:dlblFieldTableCache>
                    </c15:dlblFTEntry>
                  </c15:dlblFieldTable>
                  <c15:showDataLabelsRange val="0"/>
                </c:ext>
                <c:ext xmlns:c16="http://schemas.microsoft.com/office/drawing/2014/chart" uri="{C3380CC4-5D6E-409C-BE32-E72D297353CC}">
                  <c16:uniqueId val="{00000011-5F5A-42CF-98A1-037FA96FE323}"/>
                </c:ext>
              </c:extLst>
            </c:dLbl>
            <c:dLbl>
              <c:idx val="18"/>
              <c:tx>
                <c:strRef>
                  <c:f>Daten_Diagramme!$D$32</c:f>
                  <c:strCache>
                    <c:ptCount val="1"/>
                    <c:pt idx="0">
                      <c:v>5.3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{D940A9EC-427F-4182-85AC-937D972DB315}</c15:txfldGUID>
                      <c15:f>Daten_Diagramme!$D$32</c15:f>
                      <c15:dlblFieldTableCache>
                        <c:ptCount val="1"/>
                        <c:pt idx="0">
                          <c:v>5.3</c:v>
                        </c:pt>
                      </c15:dlblFieldTableCache>
                    </c15:dlblFTEntry>
                  </c15:dlblFieldTable>
                  <c15:showDataLabelsRange val="0"/>
                </c:ext>
                <c:ext xmlns:c16="http://schemas.microsoft.com/office/drawing/2014/chart" uri="{C3380CC4-5D6E-409C-BE32-E72D297353CC}">
                  <c16:uniqueId val="{00000012-5F5A-42CF-98A1-037FA96FE323}"/>
                </c:ext>
              </c:extLst>
            </c:dLbl>
            <c:dLbl>
              <c:idx val="19"/>
              <c:tx>
                <c:strRef>
                  <c:f>Daten_Diagramme!$D$33</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{1198BB1D-28EB-40A0-8C60-DE143A462FB0}</c15:txfldGUID>
                      <c15:f>Daten_Diagramme!$D$33</c15:f>
                      <c15:dlblFieldTableCache>
                        <c:ptCount val="1"/>
                        <c:pt idx="0">
                          <c:v>2.6</c:v>
                        </c:pt>
                      </c15:dlblFieldTableCache>
                    </c15:dlblFTEntry>
                  </c15:dlblFieldTable>
                  <c15:showDataLabelsRange val="0"/>
                </c:ext>
                <c:ext xmlns:c16="http://schemas.microsoft.com/office/drawing/2014/chart" uri="{C3380CC4-5D6E-409C-BE32-E72D297353CC}">
                  <c16:uniqueId val="{00000013-5F5A-42CF-98A1-037FA96FE323}"/>
                </c:ext>
              </c:extLst>
            </c:dLbl>
            <c:dLbl>
              <c:idx val="20"/>
              <c:tx>
                <c:strRef>
                  <c:f>Daten_Diagramme!$D$34</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{21A35326-D5F4-482E-A4B3-0CAA6C307201}</c15:txfldGUID>
                      <c15:f>Daten_Diagramme!$D$34</c15:f>
                      <c15:dlblFieldTableCache>
                        <c:ptCount val="1"/>
                        <c:pt idx="0">
                          <c:v>0.0</c:v>
                        </c:pt>
                      </c15:dlblFieldTableCache>
                    </c15:dlblFTEntry>
                  </c15:dlblFieldTable>
                  <c15:showDataLabelsRange val="0"/>
                </c:ext>
                <c:ext xmlns:c16="http://schemas.microsoft.com/office/drawing/2014/chart" uri="{C3380CC4-5D6E-409C-BE32-E72D297353CC}">
                  <c16:uniqueId val="{00000014-5F5A-42CF-98A1-037FA96FE323}"/>
                </c:ext>
              </c:extLst>
            </c:dLbl>
            <c:dLbl>
              <c:idx val="21"/>
              <c:tx>
                <c:strRef>
                  <c:f>Daten_Diagramme!$D$35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{8EDDB4BA-A313-4BAC-A831-E74F842269D5}</c15:txfldGUID>
                      <c15:f>Daten_Diagramme!$D$35</c15:f>
                      <c15:dlblFieldTableCache>
                        <c:ptCount val="1"/>
                        <c:pt idx="0">
                          <c:v>0.0</c:v>
                        </c:pt>
                      </c15:dlblFieldTableCache>
                    </c15:dlblFTEntry>
                  </c15:dlblFieldTable>
                  <c15:showDataLabelsRange val="0"/>
                </c:ext>
                <c:ext xmlns:c16="http://schemas.microsoft.com/office/drawing/2014/chart" uri="{C3380CC4-5D6E-409C-BE32-E72D297353CC}">
                  <c16:uniqueId val="{00000015-5F5A-42CF-98A1-037FA96FE323}"/>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{73186786-4A06-4F0B-8248-C0A8C95E3925}</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5F5A-42CF-98A1-037FA96FE323}"/>
                </c:ext>
              </c:extLst>
            </c:dLbl>
            <c:dLbl>
              <c:idx val="23"/>
              <c:tx>
                <c:strRef>
                  <c:f>Daten_Diagramme!$D$37</c:f>
                  <c:strCache>
                    <c:ptCount val="1"/>
                    <c:pt idx="0">
                      <c:v>-42.9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{3725A738-5AF8-4352-BABD-8A12426D4C5A}</c15:txfldGUID>
                      <c15:f>Daten_Diagramme!$D$37</c15:f>
                      <c15:dlblFieldTableCache>
                        <c:ptCount val="1"/>
                        <c:pt idx="0">
                          <c:v>-42.9</c:v>
                        </c:pt>
                      </c15:dlblFieldTableCache>
                    </c15:dlblFTEntry>
                  </c15:dlblFieldTable>
                  <c15:showDataLabelsRange val="0"/>
                </c:ext>
                <c:ext xmlns:c16="http://schemas.microsoft.com/office/drawing/2014/chart" uri="{C3380CC4-5D6E-409C-BE32-E72D297353CC}">
                  <c16:uniqueId val="{00000017-5F5A-42CF-98A1-037FA96FE323}"/>
                </c:ext>
              </c:extLst>
            </c:dLbl>
            <c:dLbl>
              <c:idx val="24"/>
              <c:layout>
                <c:manualLayout>
                  <c:x val="4.7769028871392123E-3"/>
                  <c:y val="-4.6876052205785108E-5"/>
                </c:manualLayout>
              </c:layout>
              <c:tx>
                <c:strRef>
                  <c:f>Daten_Diagramme!$D$38</c:f>
                  <c:strCache>
                    <c:ptCount val="1"/>
                    <c:pt idx="0">
                      <c:v>25.4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{F6AB295D-DED0-41A5-94AC-98EFE73F9A7E}</c15:txfldGUID>
                      <c15:f>Daten_Diagramme!$D$38</c15:f>
                      <c15:dlblFieldTableCache>
                        <c:ptCount val="1"/>
                        <c:pt idx="0">
                          <c:v>25.4</c:v>
                        </c:pt>
                      </c15:dlblFieldTableCache>
                    </c15:dlblFTEntry>
                  </c15:dlblFieldTable>
                  <c15:showDataLabelsRange val="0"/>
                </c:ext>
                <c:ext xmlns:c16="http://schemas.microsoft.com/office/drawing/2014/chart" uri="{C3380CC4-5D6E-409C-BE32-E72D297353CC}">
                  <c16:uniqueId val="{00000018-5F5A-42CF-98A1-037FA96FE323}"/>
                </c:ext>
              </c:extLst>
            </c:dLbl>
            <c:dLbl>
              <c:idx val="25"/>
              <c:tx>
                <c:strRef>
                  <c:f>Daten_Diagramme!$D$39</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{0F99FBBD-4005-4B8C-BAD2-80F2D6571B1A}</c15:txfldGUID>
                      <c15:f>Daten_Diagramme!$D$39</c15:f>
                      <c15:dlblFieldTableCache>
                        <c:ptCount val="1"/>
                        <c:pt idx="0">
                          <c:v>-0.2</c:v>
                        </c:pt>
                      </c15:dlblFieldTableCache>
                    </c15:dlblFTEntry>
                  </c15:dlblFieldTable>
                  <c15:showDataLabelsRange val="0"/>
                </c:ext>
                <c:ext xmlns:c16="http://schemas.microsoft.com/office/drawing/2014/chart" uri="{C3380CC4-5D6E-409C-BE32-E72D297353CC}">
                  <c16:uniqueId val="{00000019-5F5A-42CF-98A1-037FA96FE323}"/>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{07671004-7EAB-412F-81C1-8555A59163FC}</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5F5A-42CF-98A1-037FA96FE323}"/>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{2BDF5E2E-5A41-4159-A9F9-EF150AB5489A}</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5F5A-42CF-98A1-037FA96FE323}"/>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{DA27E73A-665F-4423-826B-E4518E93D47C}</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5F5A-42CF-98A1-037FA96FE323}"/>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{1846DBD3-52BD-4B28-BDF6-CDB334B260CE}</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5F5A-42CF-98A1-037FA96FE323}"/>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{0471281A-42B6-4846-AB43-B7C8A3D8702C}</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5F5A-42CF-98A1-037FA96FE323}"/>
                </c:ext>
              </c:extLst>
            </c:dLbl>
            <c:dLbl>
              <c:idx val="31"/>
              <c:tx>
                <c:strRef>
                  <c:f>Daten_Diagramme!$D$45</c:f>
                  <c:strCache>
                    <c:ptCount val="1"/>
                    <c:pt idx="0">
                      <c:v>-0.2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{AC72067B-C0E5-47B9-858C-A2CB0F0380DE}</c15:txfldGUID>
                      <c15:f>Daten_Diagramme!$D$45</c15:f>
                      <c15:dlblFieldTableCache>
                        <c:ptCount val="1"/>
                        <c:pt idx="0">
                          <c:v>-0.2</c:v>
                        </c:pt>
                      </c15:dlblFieldTableCache>
                    </c15:dlblFTEntry>
                  </c15:dlblFieldTable>
                  <c15:showDataLabelsRange val="0"/>
                </c:ext>
                <c:ext xmlns:c16="http://schemas.microsoft.com/office/drawing/2014/chart" uri="{C3380CC4-5D6E-409C-BE32-E72D297353CC}">
                  <c16:uniqueId val="{0000001F-5F5A-42CF-98A1-037FA96FE3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2.3623418755034944</c:v>
                </c:pt>
                <c:pt idx="1">
                  <c:v>-42.857142857142854</c:v>
                </c:pt>
                <c:pt idx="2">
                  <c:v>108.21428571428571</c:v>
                </c:pt>
                <c:pt idx="3">
                  <c:v>-2.0669992872416252</c:v>
                </c:pt>
                <c:pt idx="4">
                  <c:v>-2.0964360587002098</c:v>
                </c:pt>
                <c:pt idx="5">
                  <c:v>-1.2542759407069555</c:v>
                </c:pt>
                <c:pt idx="6">
                  <c:v>-16.326530612244898</c:v>
                </c:pt>
                <c:pt idx="7">
                  <c:v>2.8630705394190872</c:v>
                </c:pt>
                <c:pt idx="8">
                  <c:v>-3.8134858727682439</c:v>
                </c:pt>
                <c:pt idx="9">
                  <c:v>5.7246158481470326</c:v>
                </c:pt>
                <c:pt idx="10">
                  <c:v>4.3439716312056742</c:v>
                </c:pt>
                <c:pt idx="11">
                  <c:v>-3.9682539682539684</c:v>
                </c:pt>
                <c:pt idx="12">
                  <c:v>-6.9351230425055927</c:v>
                </c:pt>
                <c:pt idx="13">
                  <c:v>0.95583388266315095</c:v>
                </c:pt>
                <c:pt idx="14">
                  <c:v>-4.8148148148148149</c:v>
                </c:pt>
                <c:pt idx="15">
                  <c:v>-25.247236765561372</c:v>
                </c:pt>
                <c:pt idx="16">
                  <c:v>2.9145546705286023</c:v>
                </c:pt>
                <c:pt idx="17">
                  <c:v>3.034243606415258</c:v>
                </c:pt>
                <c:pt idx="18">
                  <c:v>5.2586938083121293</c:v>
                </c:pt>
                <c:pt idx="19">
                  <c:v>2.6315789473684212</c:v>
                </c:pt>
                <c:pt idx="20">
                  <c:v>-4.5248868778280542E-2</c:v>
                </c:pt>
                <c:pt idx="21">
                  <c:v>0</c:v>
                </c:pt>
                <c:pt idx="23">
                  <c:v>-42.857142857142854</c:v>
                </c:pt>
                <c:pt idx="24">
                  <c:v>25.380093249543886</c:v>
                </c:pt>
                <c:pt idx="25">
                  <c:v>-0.2472944517898242</c:v>
                </c:pt>
              </c:numCache>
            </c:numRef>
          </c:val>
          <c:extLst>
            <c:ext xmlns:c16="http://schemas.microsoft.com/office/drawing/2014/chart" uri="{C3380CC4-5D6E-409C-BE32-E72D297353CC}">
              <c16:uniqueId val="{00000020-5F5A-42CF-98A1-037FA96FE323}"/>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{5D5A5C38-28A5-4593-A2BF-DE5767A9551A}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5F5A-42CF-98A1-037FA96FE323}"/>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{6A54880B-49C6-4220-AC77-CB7FEDDCEAB5}</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5F5A-42CF-98A1-037FA96FE323}"/>
                </c:ext>
              </c:extLst>
            </c:dLbl>
            <c:dLbl>
              <c:idx val="2"/>
              <c:tx>
                <c:strRef>
                  <c:f>Daten_Diagramme!$F$16</c:f>
                  <c:strCache>
                    <c:ptCount val="1"/>
                    <c:pt idx="0">
                      <c:v>&gt; 50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{CE1D1AA8-FC5A-4D4B-906E-87DBDE71FB13}</c15:txfldGUID>
                      <c15:f>Daten_Diagramme!$F$16</c15:f>
                      <c15:dlblFieldTableCache>
                        <c:ptCount val="1"/>
                        <c:pt idx="0">
                          <c:v>&gt; 50</c:v>
                        </c:pt>
                      </c15:dlblFieldTableCache>
                    </c15:dlblFTEntry>
                  </c15:dlblFieldTable>
                  <c15:showDataLabelsRange val="0"/>
                </c:ext>
                <c:ext xmlns:c16="http://schemas.microsoft.com/office/drawing/2014/chart" uri="{C3380CC4-5D6E-409C-BE32-E72D297353CC}">
                  <c16:uniqueId val="{00000023-5F5A-42CF-98A1-037FA96FE323}"/>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{E9DDA323-C1A2-4533-98E4-79DF23B2E871}</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5F5A-42CF-98A1-037FA96FE323}"/>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{932FF9E2-4609-4B80-AEFE-CF04CB5FD9C8}</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5F5A-42CF-98A1-037FA96FE323}"/>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{78A78CEC-4F64-4045-A694-44D67D9CBB65}</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5F5A-42CF-98A1-037FA96FE323}"/>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{9E56CFCB-3F77-4350-9B41-C9A80E3BEA55}</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5F5A-42CF-98A1-037FA96FE323}"/>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{AD392C78-81A6-4161-B61D-791806F9BEDF}</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5F5A-42CF-98A1-037FA96FE323}"/>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{F2CD129E-5198-433A-BDC5-DDB028352419}</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5F5A-42CF-98A1-037FA96FE323}"/>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{279F25AC-8AC5-4693-8B64-E6654521D9DE}</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5F5A-42CF-98A1-037FA96FE323}"/>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{1748D903-2B3A-4E7C-BA43-3354F51A2D2D}</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5F5A-42CF-98A1-037FA96FE323}"/>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{9B5BFCF3-B47E-45EA-BBFC-C89CE69792E3}</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5F5A-42CF-98A1-037FA96FE323}"/>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{F96FD789-FFA1-4394-9043-BFC451B58EAA}</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5F5A-42CF-98A1-037FA96FE323}"/>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{48AAE79D-8463-4659-9433-0A63B79E1F08}</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5F5A-42CF-98A1-037FA96FE323}"/>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{E34AAA1C-094D-4D19-842D-5F4863CEA1C5}</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5F5A-42CF-98A1-037FA96FE323}"/>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{45B7F736-EBB8-423B-816C-914BBA0F48D4}</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5F5A-42CF-98A1-037FA96FE323}"/>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{31344DBE-79A9-4B8D-BABC-E22EB644E1FB}</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5F5A-42CF-98A1-037FA96FE323}"/>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{C5C03346-62D5-443D-8C32-7DDC72522C58}</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5F5A-42CF-98A1-037FA96FE323}"/>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{B7865D03-55CC-4B7A-81CC-E839A5C6591B}</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5F5A-42CF-98A1-037FA96FE323}"/>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{BDF3F831-8B34-4359-9847-99537F01B9DF}</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5F5A-42CF-98A1-037FA96FE323}"/>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{0C77120C-49B2-467C-8269-288F8EE9D83E}</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5F5A-42CF-98A1-037FA96FE323}"/>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{9BC39011-A1E5-48D3-B241-1D483F77B75B}</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5F5A-42CF-98A1-037FA96FE323}"/>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{ED9BE7CC-DBB3-425F-991F-959F3C5022C5}</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5F5A-42CF-98A1-037FA96FE323}"/>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{1BF27EAC-62FA-4F73-A986-CE8BA7695261}</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5F5A-42CF-98A1-037FA96FE323}"/>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{6BC12395-FCBF-4444-B595-1D31906C9DF6}</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5F5A-42CF-98A1-037FA96FE323}"/>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{0DE8C25F-2780-49AA-96CD-02482F2ECD89}</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5F5A-42CF-98A1-037FA96FE323}"/>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{F83C74FA-099D-4347-9482-988AB2DCDEB4}</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5F5A-42CF-98A1-037FA96FE323}"/>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{7ED6DC58-8F00-4A00-9DBB-EEF79940C4E9}</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5F5A-42CF-98A1-037FA96FE323}"/>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{5D8EBF55-C020-4352-9692-A1049B04FA53}</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5F5A-42CF-98A1-037FA96FE323}"/>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{4BA9E220-372B-45C0-919B-33B6100271DA}</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5F5A-42CF-98A1-037FA96FE323}"/>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{88C58336-0676-4EF4-B2BE-11824271B6F1}</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5F5A-42CF-98A1-037FA96FE323}"/>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{70C3B460-AC93-490D-9A33-38EACB58A1B2}</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5F5A-42CF-98A1-037FA96FE32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-0.75</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5F5A-42CF-98A1-037FA96FE323}"/>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45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xVal>
          <c:yVal>
            <c:numRef>
              <c:f>Daten_Diagramme!$J$14:$J$39</c:f>
              <c:numCache>
                <c:formatCode>General</c:formatCode>
                <c:ptCount val="26"/>
                <c:pt idx="0">
                  <c:v>#N/A</c:v>
                </c:pt>
                <c:pt idx="1">
                  <c:v>#N/A</c:v>
                </c:pt>
                <c:pt idx="2">
                  <c:v>25</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5F5A-42CF-98A1-037FA96FE323}"/>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{581A0056-F821-43DA-8BD7-08275C03AF84}</c15:txfldGUID>
                      <c15:f>Daten_Diagramme!$E$14</c15:f>
                      <c15:dlblFieldTableCache>
                        <c:ptCount val="1"/>
                        <c:pt idx="0">
                          <c:v>-5.8</c:v>
                        </c:pt>
                      </c15:dlblFieldTableCache>
                    </c15:dlblFTEntry>
                  </c15:dlblFieldTable>
                  <c15:showDataLabelsRange val="0"/>
                </c:ext>
                <c:ext xmlns:c16="http://schemas.microsoft.com/office/drawing/2014/chart" uri="{C3380CC4-5D6E-409C-BE32-E72D297353CC}">
                  <c16:uniqueId val="{00000000-BC1F-4C06-A619-3CFD4053E05D}"/>
                </c:ext>
              </c:extLst>
            </c:dLbl>
            <c:dLbl>
              <c:idx val="1"/>
              <c:tx>
                <c:strRef>
                  <c:f>Daten_Diagramme!$E$15</c:f>
                  <c:strCache>
                    <c:ptCount val="1"/>
                    <c:pt idx="0">
                      <c:v>38.5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{1EA18E0D-05BF-4176-8AA8-64B1D04C6F20}</c15:txfldGUID>
                      <c15:f>Daten_Diagramme!$E$15</c15:f>
                      <c15:dlblFieldTableCache>
                        <c:ptCount val="1"/>
                        <c:pt idx="0">
                          <c:v>38.5</c:v>
                        </c:pt>
                      </c15:dlblFieldTableCache>
                    </c15:dlblFTEntry>
                  </c15:dlblFieldTable>
                  <c15:showDataLabelsRange val="0"/>
                </c:ext>
                <c:ext xmlns:c16="http://schemas.microsoft.com/office/drawing/2014/chart" uri="{C3380CC4-5D6E-409C-BE32-E72D297353CC}">
                  <c16:uniqueId val="{00000001-BC1F-4C06-A619-3CFD4053E05D}"/>
                </c:ext>
              </c:extLst>
            </c:dLbl>
            <c:dLbl>
              <c:idx val="2"/>
              <c:tx>
                <c:strRef>
                  <c:f>Daten_Diagramme!$E$16</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{4765F8AC-534D-4E4F-A908-E1950BB914B9}</c15:txfldGUID>
                      <c15:f>Daten_Diagramme!$E$16</c15:f>
                      <c15:dlblFieldTableCache>
                        <c:ptCount val="1"/>
                        <c:pt idx="0">
                          <c:v>6.3</c:v>
                        </c:pt>
                      </c15:dlblFieldTableCache>
                    </c15:dlblFTEntry>
                  </c15:dlblFieldTable>
                  <c15:showDataLabelsRange val="0"/>
                </c:ext>
                <c:ext xmlns:c16="http://schemas.microsoft.com/office/drawing/2014/chart" uri="{C3380CC4-5D6E-409C-BE32-E72D297353CC}">
                  <c16:uniqueId val="{00000002-BC1F-4C06-A619-3CFD4053E05D}"/>
                </c:ext>
              </c:extLst>
            </c:dLbl>
            <c:dLbl>
              <c:idx val="3"/>
              <c:tx>
                <c:strRef>
                  <c:f>Daten_Diagramme!$E$17</c:f>
                  <c:strCache>
                    <c:ptCount val="1"/>
                    <c:pt idx="0">
                      <c:v>-5.1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{96780485-87EE-4AA3-9163-A39A892D56A9}</c15:txfldGUID>
                      <c15:f>Daten_Diagramme!$E$17</c15:f>
                      <c15:dlblFieldTableCache>
                        <c:ptCount val="1"/>
                        <c:pt idx="0">
                          <c:v>-5.1</c:v>
                        </c:pt>
                      </c15:dlblFieldTableCache>
                    </c15:dlblFTEntry>
                  </c15:dlblFieldTable>
                  <c15:showDataLabelsRange val="0"/>
                </c:ext>
                <c:ext xmlns:c16="http://schemas.microsoft.com/office/drawing/2014/chart" uri="{C3380CC4-5D6E-409C-BE32-E72D297353CC}">
                  <c16:uniqueId val="{00000003-BC1F-4C06-A619-3CFD4053E05D}"/>
                </c:ext>
              </c:extLst>
            </c:dLbl>
            <c:dLbl>
              <c:idx val="4"/>
              <c:tx>
                <c:strRef>
                  <c:f>Daten_Diagramme!$E$18</c:f>
                  <c:strCache>
                    <c:ptCount val="1"/>
                    <c:pt idx="0">
                      <c:v>-0.6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{9E31D498-B5F3-4029-9D72-C6948B8E0DDB}</c15:txfldGUID>
                      <c15:f>Daten_Diagramme!$E$18</c15:f>
                      <c15:dlblFieldTableCache>
                        <c:ptCount val="1"/>
                        <c:pt idx="0">
                          <c:v>-0.6</c:v>
                        </c:pt>
                      </c15:dlblFieldTableCache>
                    </c15:dlblFTEntry>
                  </c15:dlblFieldTable>
                  <c15:showDataLabelsRange val="0"/>
                </c:ext>
                <c:ext xmlns:c16="http://schemas.microsoft.com/office/drawing/2014/chart" uri="{C3380CC4-5D6E-409C-BE32-E72D297353CC}">
                  <c16:uniqueId val="{00000004-BC1F-4C06-A619-3CFD4053E05D}"/>
                </c:ext>
              </c:extLst>
            </c:dLbl>
            <c:dLbl>
              <c:idx val="5"/>
              <c:tx>
                <c:strRef>
                  <c:f>Daten_Diagramme!$E$19</c:f>
                  <c:strCache>
                    <c:ptCount val="1"/>
                    <c:pt idx="0">
                      <c:v>-17.6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{75799B2E-91CA-4EA5-A211-98FC643E8C47}</c15:txfldGUID>
                      <c15:f>Daten_Diagramme!$E$19</c15:f>
                      <c15:dlblFieldTableCache>
                        <c:ptCount val="1"/>
                        <c:pt idx="0">
                          <c:v>-17.6</c:v>
                        </c:pt>
                      </c15:dlblFieldTableCache>
                    </c15:dlblFTEntry>
                  </c15:dlblFieldTable>
                  <c15:showDataLabelsRange val="0"/>
                </c:ext>
                <c:ext xmlns:c16="http://schemas.microsoft.com/office/drawing/2014/chart" uri="{C3380CC4-5D6E-409C-BE32-E72D297353CC}">
                  <c16:uniqueId val="{00000005-BC1F-4C06-A619-3CFD4053E05D}"/>
                </c:ext>
              </c:extLst>
            </c:dLbl>
            <c:dLbl>
              <c:idx val="6"/>
              <c:tx>
                <c:strRef>
                  <c:f>Daten_Diagramme!$E$20</c:f>
                  <c:strCache>
                    <c:ptCount val="1"/>
                    <c:pt idx="0">
                      <c:v>11.1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{42405ECD-2001-43EA-9A40-45F83ECA2677}</c15:txfldGUID>
                      <c15:f>Daten_Diagramme!$E$20</c15:f>
                      <c15:dlblFieldTableCache>
                        <c:ptCount val="1"/>
                        <c:pt idx="0">
                          <c:v>11.1</c:v>
                        </c:pt>
                      </c15:dlblFieldTableCache>
                    </c15:dlblFTEntry>
                  </c15:dlblFieldTable>
                  <c15:showDataLabelsRange val="0"/>
                </c:ext>
                <c:ext xmlns:c16="http://schemas.microsoft.com/office/drawing/2014/chart" uri="{C3380CC4-5D6E-409C-BE32-E72D297353CC}">
                  <c16:uniqueId val="{00000006-BC1F-4C06-A619-3CFD4053E05D}"/>
                </c:ext>
              </c:extLst>
            </c:dLbl>
            <c:dLbl>
              <c:idx val="7"/>
              <c:tx>
                <c:strRef>
                  <c:f>Daten_Diagramme!$E$21</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{14A1F25C-11A1-4A1F-A0A0-716359774B19}</c15:txfldGUID>
                      <c15:f>Daten_Diagramme!$E$21</c15:f>
                      <c15:dlblFieldTableCache>
                        <c:ptCount val="1"/>
                        <c:pt idx="0">
                          <c:v>0.4</c:v>
                        </c:pt>
                      </c15:dlblFieldTableCache>
                    </c15:dlblFTEntry>
                  </c15:dlblFieldTable>
                  <c15:showDataLabelsRange val="0"/>
                </c:ext>
                <c:ext xmlns:c16="http://schemas.microsoft.com/office/drawing/2014/chart" uri="{C3380CC4-5D6E-409C-BE32-E72D297353CC}">
                  <c16:uniqueId val="{00000007-BC1F-4C06-A619-3CFD4053E05D}"/>
                </c:ext>
              </c:extLst>
            </c:dLbl>
            <c:dLbl>
              <c:idx val="8"/>
              <c:tx>
                <c:strRef>
                  <c:f>Daten_Diagramme!$E$22</c:f>
                  <c:strCache>
                    <c:ptCount val="1"/>
                    <c:pt idx="0">
                      <c:v>-17.1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{4D0602C0-333F-434E-8490-84D6D6BEAB58}</c15:txfldGUID>
                      <c15:f>Daten_Diagramme!$E$22</c15:f>
                      <c15:dlblFieldTableCache>
                        <c:ptCount val="1"/>
                        <c:pt idx="0">
                          <c:v>-17.1</c:v>
                        </c:pt>
                      </c15:dlblFieldTableCache>
                    </c15:dlblFTEntry>
                  </c15:dlblFieldTable>
                  <c15:showDataLabelsRange val="0"/>
                </c:ext>
                <c:ext xmlns:c16="http://schemas.microsoft.com/office/drawing/2014/chart" uri="{C3380CC4-5D6E-409C-BE32-E72D297353CC}">
                  <c16:uniqueId val="{00000008-BC1F-4C06-A619-3CFD4053E05D}"/>
                </c:ext>
              </c:extLst>
            </c:dLbl>
            <c:dLbl>
              <c:idx val="9"/>
              <c:tx>
                <c:strRef>
                  <c:f>Daten_Diagramme!$E$23</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{18EEC6B4-BB56-4C86-AE07-DB5AE5716D5F}</c15:txfldGUID>
                      <c15:f>Daten_Diagramme!$E$23</c15:f>
                      <c15:dlblFieldTableCache>
                        <c:ptCount val="1"/>
                        <c:pt idx="0">
                          <c:v>4.4</c:v>
                        </c:pt>
                      </c15:dlblFieldTableCache>
                    </c15:dlblFTEntry>
                  </c15:dlblFieldTable>
                  <c15:showDataLabelsRange val="0"/>
                </c:ext>
                <c:ext xmlns:c16="http://schemas.microsoft.com/office/drawing/2014/chart" uri="{C3380CC4-5D6E-409C-BE32-E72D297353CC}">
                  <c16:uniqueId val="{00000009-BC1F-4C06-A619-3CFD4053E05D}"/>
                </c:ext>
              </c:extLst>
            </c:dLbl>
            <c:dLbl>
              <c:idx val="10"/>
              <c:tx>
                <c:strRef>
                  <c:f>Daten_Diagramme!$E$24</c:f>
                  <c:strCache>
                    <c:ptCount val="1"/>
                    <c:pt idx="0">
                      <c:v>-9.8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{AD6A09A0-AAD3-4B76-9474-CC1810C4CDF3}</c15:txfldGUID>
                      <c15:f>Daten_Diagramme!$E$24</c15:f>
                      <c15:dlblFieldTableCache>
                        <c:ptCount val="1"/>
                        <c:pt idx="0">
                          <c:v>-9.8</c:v>
                        </c:pt>
                      </c15:dlblFieldTableCache>
                    </c15:dlblFTEntry>
                  </c15:dlblFieldTable>
                  <c15:showDataLabelsRange val="0"/>
                </c:ext>
                <c:ext xmlns:c16="http://schemas.microsoft.com/office/drawing/2014/chart" uri="{C3380CC4-5D6E-409C-BE32-E72D297353CC}">
                  <c16:uniqueId val="{0000000A-BC1F-4C06-A619-3CFD4053E05D}"/>
                </c:ext>
              </c:extLst>
            </c:dLbl>
            <c:dLbl>
              <c:idx val="11"/>
              <c:tx>
                <c:strRef>
                  <c:f>Daten_Diagramme!$E$25</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{461F4629-1CC9-45DA-94C9-9483AC0416F6}</c15:txfldGUID>
                      <c15:f>Daten_Diagramme!$E$25</c15:f>
                      <c15:dlblFieldTableCache>
                        <c:ptCount val="1"/>
                        <c:pt idx="0">
                          <c:v>-2.5</c:v>
                        </c:pt>
                      </c15:dlblFieldTableCache>
                    </c15:dlblFTEntry>
                  </c15:dlblFieldTable>
                  <c15:showDataLabelsRange val="0"/>
                </c:ext>
                <c:ext xmlns:c16="http://schemas.microsoft.com/office/drawing/2014/chart" uri="{C3380CC4-5D6E-409C-BE32-E72D297353CC}">
                  <c16:uniqueId val="{0000000B-BC1F-4C06-A619-3CFD4053E05D}"/>
                </c:ext>
              </c:extLst>
            </c:dLbl>
            <c:dLbl>
              <c:idx val="12"/>
              <c:tx>
                <c:strRef>
                  <c:f>Daten_Diagramme!$E$26</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{499FE2F2-FF3D-4222-A0BC-00DEB064291E}</c15:txfldGUID>
                      <c15:f>Daten_Diagramme!$E$26</c15:f>
                      <c15:dlblFieldTableCache>
                        <c:ptCount val="1"/>
                        <c:pt idx="0">
                          <c:v>5.6</c:v>
                        </c:pt>
                      </c15:dlblFieldTableCache>
                    </c15:dlblFTEntry>
                  </c15:dlblFieldTable>
                  <c15:showDataLabelsRange val="0"/>
                </c:ext>
                <c:ext xmlns:c16="http://schemas.microsoft.com/office/drawing/2014/chart" uri="{C3380CC4-5D6E-409C-BE32-E72D297353CC}">
                  <c16:uniqueId val="{0000000C-BC1F-4C06-A619-3CFD4053E05D}"/>
                </c:ext>
              </c:extLst>
            </c:dLbl>
            <c:dLbl>
              <c:idx val="13"/>
              <c:tx>
                <c:strRef>
                  <c:f>Daten_Diagramme!$E$27</c:f>
                  <c:strCache>
                    <c:ptCount val="1"/>
                    <c:pt idx="0">
                      <c:v>-15.8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{AB60A63B-EBE2-4960-9667-5CE76BFA7076}</c15:txfldGUID>
                      <c15:f>Daten_Diagramme!$E$27</c15:f>
                      <c15:dlblFieldTableCache>
                        <c:ptCount val="1"/>
                        <c:pt idx="0">
                          <c:v>-15.8</c:v>
                        </c:pt>
                      </c15:dlblFieldTableCache>
                    </c15:dlblFTEntry>
                  </c15:dlblFieldTable>
                  <c15:showDataLabelsRange val="0"/>
                </c:ext>
                <c:ext xmlns:c16="http://schemas.microsoft.com/office/drawing/2014/chart" uri="{C3380CC4-5D6E-409C-BE32-E72D297353CC}">
                  <c16:uniqueId val="{0000000D-BC1F-4C06-A619-3CFD4053E05D}"/>
                </c:ext>
              </c:extLst>
            </c:dLbl>
            <c:dLbl>
              <c:idx val="14"/>
              <c:tx>
                <c:strRef>
                  <c:f>Daten_Diagramme!$E$28</c:f>
                  <c:strCache>
                    <c:ptCount val="1"/>
                    <c:pt idx="0">
                      <c:v>-3.3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{9C42A3A7-76AC-458B-85BC-56C54479A524}</c15:txfldGUID>
                      <c15:f>Daten_Diagramme!$E$28</c15:f>
                      <c15:dlblFieldTableCache>
                        <c:ptCount val="1"/>
                        <c:pt idx="0">
                          <c:v>-3.3</c:v>
                        </c:pt>
                      </c15:dlblFieldTableCache>
                    </c15:dlblFTEntry>
                  </c15:dlblFieldTable>
                  <c15:showDataLabelsRange val="0"/>
                </c:ext>
                <c:ext xmlns:c16="http://schemas.microsoft.com/office/drawing/2014/chart" uri="{C3380CC4-5D6E-409C-BE32-E72D297353CC}">
                  <c16:uniqueId val="{0000000E-BC1F-4C06-A619-3CFD4053E05D}"/>
                </c:ext>
              </c:extLst>
            </c:dLbl>
            <c:dLbl>
              <c:idx val="15"/>
              <c:tx>
                <c:strRef>
                  <c:f>Daten_Diagramme!$E$29</c:f>
                  <c:strCache>
                    <c:ptCount val="1"/>
                    <c:pt idx="0">
                      <c:v>-25.9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{5F1DE5B8-6209-4A59-9B27-A987456D38F1}</c15:txfldGUID>
                      <c15:f>Daten_Diagramme!$E$29</c15:f>
                      <c15:dlblFieldTableCache>
                        <c:ptCount val="1"/>
                        <c:pt idx="0">
                          <c:v>-25.9</c:v>
                        </c:pt>
                      </c15:dlblFieldTableCache>
                    </c15:dlblFTEntry>
                  </c15:dlblFieldTable>
                  <c15:showDataLabelsRange val="0"/>
                </c:ext>
                <c:ext xmlns:c16="http://schemas.microsoft.com/office/drawing/2014/chart" uri="{C3380CC4-5D6E-409C-BE32-E72D297353CC}">
                  <c16:uniqueId val="{0000000F-BC1F-4C06-A619-3CFD4053E05D}"/>
                </c:ext>
              </c:extLst>
            </c:dLbl>
            <c:dLbl>
              <c:idx val="16"/>
              <c:tx>
                <c:strRef>
                  <c:f>Daten_Diagramme!$E$30</c:f>
                  <c:strCache>
                    <c:ptCount val="1"/>
                    <c:pt idx="0">
                      <c:v>.X</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{4F9B79E0-29FA-40C2-8C87-20AC0FBB1FBF}</c15:txfldGUID>
                      <c15:f>Daten_Diagramme!$E$30</c15:f>
                      <c15:dlblFieldTableCache>
                        <c:ptCount val="1"/>
                        <c:pt idx="0">
                          <c:v>.X</c:v>
                        </c:pt>
                      </c15:dlblFieldTableCache>
                    </c15:dlblFTEntry>
                  </c15:dlblFieldTable>
                  <c15:showDataLabelsRange val="0"/>
                </c:ext>
                <c:ext xmlns:c16="http://schemas.microsoft.com/office/drawing/2014/chart" uri="{C3380CC4-5D6E-409C-BE32-E72D297353CC}">
                  <c16:uniqueId val="{00000010-BC1F-4C06-A619-3CFD4053E05D}"/>
                </c:ext>
              </c:extLst>
            </c:dLbl>
            <c:dLbl>
              <c:idx val="17"/>
              <c:tx>
                <c:strRef>
                  <c:f>Daten_Diagramme!$E$31</c:f>
                  <c:strCache>
                    <c:ptCount val="1"/>
                    <c:pt idx="0">
                      <c:v>-11.6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{C1C13335-FF0A-4E17-8B08-FDE9702F7F53}</c15:txfldGUID>
                      <c15:f>Daten_Diagramme!$E$31</c15:f>
                      <c15:dlblFieldTableCache>
                        <c:ptCount val="1"/>
                        <c:pt idx="0">
                          <c:v>-11.6</c:v>
                        </c:pt>
                      </c15:dlblFieldTableCache>
                    </c15:dlblFTEntry>
                  </c15:dlblFieldTable>
                  <c15:showDataLabelsRange val="0"/>
                </c:ext>
                <c:ext xmlns:c16="http://schemas.microsoft.com/office/drawing/2014/chart" uri="{C3380CC4-5D6E-409C-BE32-E72D297353CC}">
                  <c16:uniqueId val="{00000011-BC1F-4C06-A619-3CFD4053E05D}"/>
                </c:ext>
              </c:extLst>
            </c:dLbl>
            <c:dLbl>
              <c:idx val="18"/>
              <c:tx>
                <c:strRef>
                  <c:f>Daten_Diagramme!$E$32</c:f>
                  <c:strCache>
                    <c:ptCount val="1"/>
                    <c:pt idx="0">
                      <c:v>2.0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{1BE4B808-6755-4AA5-8D23-20E749042F3C}</c15:txfldGUID>
                      <c15:f>Daten_Diagramme!$E$32</c15:f>
                      <c15:dlblFieldTableCache>
                        <c:ptCount val="1"/>
                        <c:pt idx="0">
                          <c:v>2.0</c:v>
                        </c:pt>
                      </c15:dlblFieldTableCache>
                    </c15:dlblFTEntry>
                  </c15:dlblFieldTable>
                  <c15:showDataLabelsRange val="0"/>
                </c:ext>
                <c:ext xmlns:c16="http://schemas.microsoft.com/office/drawing/2014/chart" uri="{C3380CC4-5D6E-409C-BE32-E72D297353CC}">
                  <c16:uniqueId val="{00000012-BC1F-4C06-A619-3CFD4053E05D}"/>
                </c:ext>
              </c:extLst>
            </c:dLbl>
            <c:dLbl>
              <c:idx val="19"/>
              <c:tx>
                <c:strRef>
                  <c:f>Daten_Diagramme!$E$33</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{E49FCF77-54A0-467C-9F73-6F126E299ED0}</c15:txfldGUID>
                      <c15:f>Daten_Diagramme!$E$33</c15:f>
                      <c15:dlblFieldTableCache>
                        <c:ptCount val="1"/>
                        <c:pt idx="0">
                          <c:v>6.3</c:v>
                        </c:pt>
                      </c15:dlblFieldTableCache>
                    </c15:dlblFTEntry>
                  </c15:dlblFieldTable>
                  <c15:showDataLabelsRange val="0"/>
                </c:ext>
                <c:ext xmlns:c16="http://schemas.microsoft.com/office/drawing/2014/chart" uri="{C3380CC4-5D6E-409C-BE32-E72D297353CC}">
                  <c16:uniqueId val="{00000013-BC1F-4C06-A619-3CFD4053E05D}"/>
                </c:ext>
              </c:extLst>
            </c:dLbl>
            <c:dLbl>
              <c:idx val="20"/>
              <c:tx>
                <c:strRef>
                  <c:f>Daten_Diagramme!$E$34</c:f>
                  <c:strCache>
                    <c:ptCount val="1"/>
                    <c:pt idx="0">
                      <c:v>-28.1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{6C5068D9-F2DB-43B6-96AA-D13569B1CEF9}</c15:txfldGUID>
                      <c15:f>Daten_Diagramme!$E$34</c15:f>
                      <c15:dlblFieldTableCache>
                        <c:ptCount val="1"/>
                        <c:pt idx="0">
                          <c:v>-28.1</c:v>
                        </c:pt>
                      </c15:dlblFieldTableCache>
                    </c15:dlblFTEntry>
                  </c15:dlblFieldTable>
                  <c15:showDataLabelsRange val="0"/>
                </c:ext>
                <c:ext xmlns:c16="http://schemas.microsoft.com/office/drawing/2014/chart" uri="{C3380CC4-5D6E-409C-BE32-E72D297353CC}">
                  <c16:uniqueId val="{00000014-BC1F-4C06-A619-3CFD4053E05D}"/>
                </c:ext>
              </c:extLst>
            </c:dLbl>
            <c:dLbl>
              <c:idx val="21"/>
              <c:tx>
                <c:strRef>
                  <c:f>Daten_Diagramme!$E$35</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{3DBF2D55-374D-4193-B7A0-C7A56353A3EA}</c15:txfldGUID>
                      <c15:f>Daten_Diagramme!$E$35</c15:f>
                      <c15:dlblFieldTableCache>
                        <c:ptCount val="1"/>
                        <c:pt idx="0">
                          <c:v>0.0</c:v>
                        </c:pt>
                      </c15:dlblFieldTableCache>
                    </c15:dlblFTEntry>
                  </c15:dlblFieldTable>
                  <c15:showDataLabelsRange val="0"/>
                </c:ext>
                <c:ext xmlns:c16="http://schemas.microsoft.com/office/drawing/2014/chart" uri="{C3380CC4-5D6E-409C-BE32-E72D297353CC}">
                  <c16:uniqueId val="{00000015-BC1F-4C06-A619-3CFD4053E05D}"/>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{D12BF22E-4BBB-437D-B9DC-A3B9176FC686}</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BC1F-4C06-A619-3CFD4053E05D}"/>
                </c:ext>
              </c:extLst>
            </c:dLbl>
            <c:dLbl>
              <c:idx val="23"/>
              <c:tx>
                <c:strRef>
                  <c:f>Daten_Diagramme!$E$37</c:f>
                  <c:strCache>
                    <c:ptCount val="1"/>
                    <c:pt idx="0">
                      <c:v>38.5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{34545253-36D7-4247-83DB-72FB724A6BFB}</c15:txfldGUID>
                      <c15:f>Daten_Diagramme!$E$37</c15:f>
                      <c15:dlblFieldTableCache>
                        <c:ptCount val="1"/>
                        <c:pt idx="0">
                          <c:v>38.5</c:v>
                        </c:pt>
                      </c15:dlblFieldTableCache>
                    </c15:dlblFTEntry>
                  </c15:dlblFieldTable>
                  <c15:showDataLabelsRange val="0"/>
                </c:ext>
                <c:ext xmlns:c16="http://schemas.microsoft.com/office/drawing/2014/chart" uri="{C3380CC4-5D6E-409C-BE32-E72D297353CC}">
                  <c16:uniqueId val="{00000017-BC1F-4C06-A619-3CFD4053E05D}"/>
                </c:ext>
              </c:extLst>
            </c:dLbl>
            <c:dLbl>
              <c:idx val="24"/>
              <c:tx>
                <c:strRef>
                  <c:f>Daten_Diagramme!$E$38</c:f>
                  <c:strCache>
                    <c:ptCount val="1"/>
                    <c:pt idx="0">
                      <c:v>-1.8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{0351B681-FFD8-4086-8397-777209AAD7E2}</c15:txfldGUID>
                      <c15:f>Daten_Diagramme!$E$38</c15:f>
                      <c15:dlblFieldTableCache>
                        <c:ptCount val="1"/>
                        <c:pt idx="0">
                          <c:v>-1.8</c:v>
                        </c:pt>
                      </c15:dlblFieldTableCache>
                    </c15:dlblFTEntry>
                  </c15:dlblFieldTable>
                  <c15:showDataLabelsRange val="0"/>
                </c:ext>
                <c:ext xmlns:c16="http://schemas.microsoft.com/office/drawing/2014/chart" uri="{C3380CC4-5D6E-409C-BE32-E72D297353CC}">
                  <c16:uniqueId val="{00000018-BC1F-4C06-A619-3CFD4053E05D}"/>
                </c:ext>
              </c:extLst>
            </c:dLbl>
            <c:dLbl>
              <c:idx val="25"/>
              <c:tx>
                <c:strRef>
                  <c:f>Daten_Diagramme!$E$39</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{8718C297-1DE1-40FA-9B0C-A7689434BD3A}</c15:txfldGUID>
                      <c15:f>Daten_Diagramme!$E$39</c15:f>
                      <c15:dlblFieldTableCache>
                        <c:ptCount val="1"/>
                        <c:pt idx="0">
                          <c:v>-6.3</c:v>
                        </c:pt>
                      </c15:dlblFieldTableCache>
                    </c15:dlblFTEntry>
                  </c15:dlblFieldTable>
                  <c15:showDataLabelsRange val="0"/>
                </c:ext>
                <c:ext xmlns:c16="http://schemas.microsoft.com/office/drawing/2014/chart" uri="{C3380CC4-5D6E-409C-BE32-E72D297353CC}">
                  <c16:uniqueId val="{00000019-BC1F-4C06-A619-3CFD4053E05D}"/>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{C50D65FA-9876-4744-B2B5-E7EE547A406C}</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BC1F-4C06-A619-3CFD4053E05D}"/>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{EFFD19C3-A3FA-4671-8911-D8E1BEF1D5C7}</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BC1F-4C06-A619-3CFD4053E05D}"/>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{F4520455-1DD6-4981-98F8-0F795F0943B4}</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BC1F-4C06-A619-3CFD4053E05D}"/>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{34384BA6-8E7A-4F18-9E2B-9ECDAF6C8944}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BC1F-4C06-A619-3CFD4053E05D}"/>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{A0ACEC4C-3C0D-4440-B756-F59F541C04EC}</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BC1F-4C06-A619-3CFD4053E05D}"/>
                </c:ext>
              </c:extLst>
            </c:dLbl>
            <c:dLbl>
              <c:idx val="31"/>
              <c:tx>
                <c:strRef>
                  <c:f>Daten_Diagramme!$E$45</c:f>
                  <c:strCache>
                    <c:ptCount val="1"/>
                    <c:pt idx="0">
                      <c:v>-6.3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{64727C15-C2E4-449C-AF0C-850671911E75}</c15:txfldGUID>
                      <c15:f>Daten_Diagramme!$E$45</c15:f>
                      <c15:dlblFieldTableCache>
                        <c:ptCount val="1"/>
                        <c:pt idx="0">
                          <c:v>-6.3</c:v>
                        </c:pt>
                      </c15:dlblFieldTableCache>
                    </c15:dlblFTEntry>
                  </c15:dlblFieldTable>
                  <c15:showDataLabelsRange val="0"/>
                </c:ext>
                <c:ext xmlns:c16="http://schemas.microsoft.com/office/drawing/2014/chart" uri="{C3380CC4-5D6E-409C-BE32-E72D297353CC}">
                  <c16:uniqueId val="{0000001F-BC1F-4C06-A619-3CFD4053E0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-5.8150619637750243</c:v>
                </c:pt>
                <c:pt idx="1">
                  <c:v>38.46153846153846</c:v>
                </c:pt>
                <c:pt idx="2">
                  <c:v>6.25</c:v>
                </c:pt>
                <c:pt idx="3">
                  <c:v>-5.0847457627118642</c:v>
                </c:pt>
                <c:pt idx="4">
                  <c:v>-0.62893081761006286</c:v>
                </c:pt>
                <c:pt idx="5">
                  <c:v>-17.647058823529413</c:v>
                </c:pt>
                <c:pt idx="6">
                  <c:v>11.111111111111111</c:v>
                </c:pt>
                <c:pt idx="7">
                  <c:v>0.42918454935622319</c:v>
                </c:pt>
                <c:pt idx="8">
                  <c:v>-17.102396514161221</c:v>
                </c:pt>
                <c:pt idx="9">
                  <c:v>4.3554006968641117</c:v>
                </c:pt>
                <c:pt idx="10">
                  <c:v>-9.7719869706840399</c:v>
                </c:pt>
                <c:pt idx="11">
                  <c:v>-2.4822695035460991</c:v>
                </c:pt>
                <c:pt idx="12">
                  <c:v>5.5555555555555554</c:v>
                </c:pt>
                <c:pt idx="13">
                  <c:v>-15.789473684210526</c:v>
                </c:pt>
                <c:pt idx="14">
                  <c:v>-3.3041788143828961</c:v>
                </c:pt>
                <c:pt idx="15">
                  <c:v>-25.925925925925927</c:v>
                </c:pt>
                <c:pt idx="16">
                  <c:v>0</c:v>
                </c:pt>
                <c:pt idx="17">
                  <c:v>-11.619718309859154</c:v>
                </c:pt>
                <c:pt idx="18">
                  <c:v>1.9553072625698324</c:v>
                </c:pt>
                <c:pt idx="19">
                  <c:v>6.3380281690140849</c:v>
                </c:pt>
                <c:pt idx="20">
                  <c:v>-28.092783505154639</c:v>
                </c:pt>
                <c:pt idx="21">
                  <c:v>0</c:v>
                </c:pt>
                <c:pt idx="23">
                  <c:v>38.46153846153846</c:v>
                </c:pt>
                <c:pt idx="24">
                  <c:v>-1.7964071856287425</c:v>
                </c:pt>
                <c:pt idx="25">
                  <c:v>-6.279342723004695</c:v>
                </c:pt>
              </c:numCache>
            </c:numRef>
          </c:val>
          <c:extLst>
            <c:ext xmlns:c16="http://schemas.microsoft.com/office/drawing/2014/chart" uri="{C3380CC4-5D6E-409C-BE32-E72D297353CC}">
              <c16:uniqueId val="{00000020-BC1F-4C06-A619-3CFD4053E05D}"/>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{6EF556A4-7C7C-4288-86F0-960C9B6871ED}</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BC1F-4C06-A619-3CFD4053E05D}"/>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{F880E125-CC74-49E2-BD11-A606B657C110}</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BC1F-4C06-A619-3CFD4053E05D}"/>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{86C56D51-3E24-44B2-AEC3-4FFFCAE48BA3}</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BC1F-4C06-A619-3CFD4053E05D}"/>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{A01D04B0-D5B6-46ED-91B4-C229660278D0}</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BC1F-4C06-A619-3CFD4053E05D}"/>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{CCD80D96-5144-4634-BC7A-12A9B7EB4680}</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BC1F-4C06-A619-3CFD4053E05D}"/>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{7C0D873D-2B77-48A6-9A82-38DA05715CCC}</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BC1F-4C06-A619-3CFD4053E05D}"/>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{61B128B5-C559-4F8E-A04A-18424E06CBFB}</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BC1F-4C06-A619-3CFD4053E05D}"/>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{BC51EFF0-B0C1-4D5B-BE84-AAD8D278DABD}</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BC1F-4C06-A619-3CFD4053E05D}"/>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{4ECDE082-F664-4A84-822B-89A90DF912D2}</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BC1F-4C06-A619-3CFD4053E05D}"/>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{D2AFFDBA-934E-425E-9305-D0B3C3FDFD36}</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BC1F-4C06-A619-3CFD4053E05D}"/>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{4902AD9B-94CB-42AE-821B-157B5024F7B2}</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BC1F-4C06-A619-3CFD4053E05D}"/>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{11FC22BF-D72B-4D3D-8399-12F1C4A62B23}</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BC1F-4C06-A619-3CFD4053E05D}"/>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{3F4F24D1-EF70-499D-8E6F-29E7420E2681}</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BC1F-4C06-A619-3CFD4053E05D}"/>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{0C600983-1EE4-46EC-A609-88F006771818}</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BC1F-4C06-A619-3CFD4053E05D}"/>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{47FEFABF-407D-495C-B425-CDF6A78DE3F1}</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BC1F-4C06-A619-3CFD4053E05D}"/>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{D64FE1B7-6F05-4F80-BF05-A20BEFD4D03F}</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BC1F-4C06-A619-3CFD4053E05D}"/>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{8EB51545-CBA7-4689-AE0A-B13398303BB6}</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BC1F-4C06-A619-3CFD4053E05D}"/>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{256B6F41-8A77-4A5B-90DB-8D08A904E002}</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BC1F-4C06-A619-3CFD4053E05D}"/>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{729685EC-5810-4834-871D-E7ECF9170285}</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BC1F-4C06-A619-3CFD4053E05D}"/>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{8FAF0727-3F7D-41EE-811F-CCC8892FB08E}</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BC1F-4C06-A619-3CFD4053E05D}"/>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{B3E4DD4E-9A54-4D65-BB83-6CEA4C64367C}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BC1F-4C06-A619-3CFD4053E05D}"/>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{93C55BD8-8EF1-4033-A98B-36C8C7A80BD9}</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BC1F-4C06-A619-3CFD4053E05D}"/>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{FF5BDAF3-73B8-42B7-BEB3-BB6241985E7F}</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BC1F-4C06-A619-3CFD4053E05D}"/>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{1CACD023-E739-4C3E-98F1-A6EB6536B7ED}</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BC1F-4C06-A619-3CFD4053E05D}"/>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{AE709190-6DD6-42A4-B285-7D2E806F20BE}</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BC1F-4C06-A619-3CFD4053E05D}"/>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{B0CDE33A-0BB8-4B9E-92E8-4EF11D8815B8}</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BC1F-4C06-A619-3CFD4053E05D}"/>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{16E4C0EF-6B1B-4588-B7B7-BD70478F8A74}</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BC1F-4C06-A619-3CFD4053E05D}"/>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{353620A9-2C60-4AC2-A3FE-2FF965D03E9C}</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BC1F-4C06-A619-3CFD4053E05D}"/>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{69C69F95-D23D-4514-BA21-AF6F6B1FBF2F}</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BC1F-4C06-A619-3CFD4053E05D}"/>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{9BC424B6-2C9F-42C9-81F1-D8F42C9142CC}</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BC1F-4C06-A619-3CFD4053E05D}"/>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{BC963A17-5D68-40FA-8F7D-0D91746FC8C5}</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BC1F-4C06-A619-3CFD4053E05D}"/>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{07710617-914D-4CFB-A3C3-4688BA01C49A}</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BC1F-4C06-A619-3CFD4053E05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-0.75</c:v>
                </c:pt>
                <c:pt idx="17">
                  <c:v>0</c:v>
                </c:pt>
                <c:pt idx="18">
                  <c:v>0</c:v>
                </c:pt>
                <c:pt idx="19">
                  <c:v>0</c:v>
                </c:pt>
                <c:pt idx="20">
                  <c:v>0</c:v>
                </c:pt>
                <c:pt idx="21">
                  <c:v>0</c:v>
                </c:pt>
                <c:pt idx="22">
                  <c:v>0</c:v>
                </c:pt>
                <c:pt idx="23">
                  <c:v>0</c:v>
                </c:pt>
                <c:pt idx="24">
                  <c:v>0</c:v>
                </c:pt>
                <c:pt idx="25">
                  <c:v>0</c:v>
                </c:pt>
              </c:numCache>
            </c:numRef>
          </c:val>
          <c:extLst>
            <c:ext xmlns:c16="http://schemas.microsoft.com/office/drawing/2014/chart" uri="{C3380CC4-5D6E-409C-BE32-E72D297353CC}">
              <c16:uniqueId val="{00000041-BC1F-4C06-A619-3CFD4053E05D}"/>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45</c:v>
                </c:pt>
                <c:pt idx="17">
                  <c:v>#N/A</c:v>
                </c:pt>
                <c:pt idx="18">
                  <c:v>#N/A</c:v>
                </c:pt>
                <c:pt idx="19">
                  <c:v>#N/A</c:v>
                </c:pt>
                <c:pt idx="20">
                  <c:v>#N/A</c:v>
                </c:pt>
                <c:pt idx="21">
                  <c:v>#N/A</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170</c:v>
                </c:pt>
                <c:pt idx="17">
                  <c:v>#N/A</c:v>
                </c:pt>
                <c:pt idx="18">
                  <c:v>#N/A</c:v>
                </c:pt>
                <c:pt idx="19">
                  <c:v>#N/A</c:v>
                </c:pt>
                <c:pt idx="20">
                  <c:v>#N/A</c:v>
                </c:pt>
                <c:pt idx="21">
                  <c:v>#N/A</c:v>
                </c:pt>
                <c:pt idx="22">
                  <c:v>#N/A</c:v>
                </c:pt>
                <c:pt idx="23">
                  <c:v>#N/A</c:v>
                </c:pt>
                <c:pt idx="24">
                  <c:v>#N/A</c:v>
                </c:pt>
                <c:pt idx="25">
                  <c:v>#N/A</c:v>
                </c:pt>
              </c:numCache>
            </c:numRef>
          </c:yVal>
          <c:smooth val="0"/>
          <c:extLst>
            <c:ext xmlns:c16="http://schemas.microsoft.com/office/drawing/2014/chart" uri="{C3380CC4-5D6E-409C-BE32-E72D297353CC}">
              <c16:uniqueId val="{00000042-BC1F-4C06-A619-3CFD4053E05D}"/>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{7471053D-63F9-4EEF-B100-A17F23C68D3B}</c15:txfldGUID>
                      <c15:f>Diagramm!$I$46</c15:f>
                      <c15:dlblFieldTableCache>
                        <c:ptCount val="1"/>
                      </c15:dlblFieldTableCache>
                    </c15:dlblFTEntry>
                  </c15:dlblFieldTable>
                  <c15:showDataLabelsRange val="0"/>
                </c:ext>
                <c:ext xmlns:c16="http://schemas.microsoft.com/office/drawing/2014/chart" uri="{C3380CC4-5D6E-409C-BE32-E72D297353CC}">
                  <c16:uniqueId val="{00000000-54E5-427D-BA1C-C6D4B234340D}"/>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{79EA8324-5486-4A01-BB1D-BAED164DAF18}</c15:txfldGUID>
                      <c15:f>Diagramm!$I$47</c15:f>
                      <c15:dlblFieldTableCache>
                        <c:ptCount val="1"/>
                      </c15:dlblFieldTableCache>
                    </c15:dlblFTEntry>
                  </c15:dlblFieldTable>
                  <c15:showDataLabelsRange val="0"/>
                </c:ext>
                <c:ext xmlns:c16="http://schemas.microsoft.com/office/drawing/2014/chart" uri="{C3380CC4-5D6E-409C-BE32-E72D297353CC}">
                  <c16:uniqueId val="{00000001-54E5-427D-BA1C-C6D4B234340D}"/>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{591DC5AF-EA13-4D36-95E9-BBFBC641B31A}</c15:txfldGUID>
                      <c15:f>Diagramm!$I$48</c15:f>
                      <c15:dlblFieldTableCache>
                        <c:ptCount val="1"/>
                      </c15:dlblFieldTableCache>
                    </c15:dlblFTEntry>
                  </c15:dlblFieldTable>
                  <c15:showDataLabelsRange val="0"/>
                </c:ext>
                <c:ext xmlns:c16="http://schemas.microsoft.com/office/drawing/2014/chart" uri="{C3380CC4-5D6E-409C-BE32-E72D297353CC}">
                  <c16:uniqueId val="{00000002-54E5-427D-BA1C-C6D4B234340D}"/>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{71AD0DDA-C13E-470C-BDC0-8059A99F9791}</c15:txfldGUID>
                      <c15:f>Diagramm!$I$49</c15:f>
                      <c15:dlblFieldTableCache>
                        <c:ptCount val="1"/>
                      </c15:dlblFieldTableCache>
                    </c15:dlblFTEntry>
                  </c15:dlblFieldTable>
                  <c15:showDataLabelsRange val="0"/>
                </c:ext>
                <c:ext xmlns:c16="http://schemas.microsoft.com/office/drawing/2014/chart" uri="{C3380CC4-5D6E-409C-BE32-E72D297353CC}">
                  <c16:uniqueId val="{00000003-54E5-427D-BA1C-C6D4B234340D}"/>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{3E19C10E-11E6-4671-ADCF-73517BA0AECB}</c15:txfldGUID>
                      <c15:f>Diagramm!$I$50</c15:f>
                      <c15:dlblFieldTableCache>
                        <c:ptCount val="1"/>
                      </c15:dlblFieldTableCache>
                    </c15:dlblFTEntry>
                  </c15:dlblFieldTable>
                  <c15:showDataLabelsRange val="0"/>
                </c:ext>
                <c:ext xmlns:c16="http://schemas.microsoft.com/office/drawing/2014/chart" uri="{C3380CC4-5D6E-409C-BE32-E72D297353CC}">
                  <c16:uniqueId val="{00000004-54E5-427D-BA1C-C6D4B234340D}"/>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{1F421C3F-E210-42A6-8AA0-25AFF7D210F2}</c15:txfldGUID>
                      <c15:f>Diagramm!$I$51</c15:f>
                      <c15:dlblFieldTableCache>
                        <c:ptCount val="1"/>
                      </c15:dlblFieldTableCache>
                    </c15:dlblFTEntry>
                  </c15:dlblFieldTable>
                  <c15:showDataLabelsRange val="0"/>
                </c:ext>
                <c:ext xmlns:c16="http://schemas.microsoft.com/office/drawing/2014/chart" uri="{C3380CC4-5D6E-409C-BE32-E72D297353CC}">
                  <c16:uniqueId val="{00000005-54E5-427D-BA1C-C6D4B234340D}"/>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{CE1D689F-3540-4315-9C12-B0D253B4DCA0}</c15:txfldGUID>
                      <c15:f>Diagramm!$I$52</c15:f>
                      <c15:dlblFieldTableCache>
                        <c:ptCount val="1"/>
                      </c15:dlblFieldTableCache>
                    </c15:dlblFTEntry>
                  </c15:dlblFieldTable>
                  <c15:showDataLabelsRange val="0"/>
                </c:ext>
                <c:ext xmlns:c16="http://schemas.microsoft.com/office/drawing/2014/chart" uri="{C3380CC4-5D6E-409C-BE32-E72D297353CC}">
                  <c16:uniqueId val="{00000006-54E5-427D-BA1C-C6D4B234340D}"/>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{9239EC6F-B64F-486A-9BAF-14E03B9FFB02}</c15:txfldGUID>
                      <c15:f>Diagramm!$I$53</c15:f>
                      <c15:dlblFieldTableCache>
                        <c:ptCount val="1"/>
                      </c15:dlblFieldTableCache>
                    </c15:dlblFTEntry>
                  </c15:dlblFieldTable>
                  <c15:showDataLabelsRange val="0"/>
                </c:ext>
                <c:ext xmlns:c16="http://schemas.microsoft.com/office/drawing/2014/chart" uri="{C3380CC4-5D6E-409C-BE32-E72D297353CC}">
                  <c16:uniqueId val="{00000007-54E5-427D-BA1C-C6D4B234340D}"/>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{27A9973C-C5A2-421B-9558-E236D63F69C2}</c15:txfldGUID>
                      <c15:f>Diagramm!$I$54</c15:f>
                      <c15:dlblFieldTableCache>
                        <c:ptCount val="1"/>
                      </c15:dlblFieldTableCache>
                    </c15:dlblFTEntry>
                  </c15:dlblFieldTable>
                  <c15:showDataLabelsRange val="0"/>
                </c:ext>
                <c:ext xmlns:c16="http://schemas.microsoft.com/office/drawing/2014/chart" uri="{C3380CC4-5D6E-409C-BE32-E72D297353CC}">
                  <c16:uniqueId val="{00000008-54E5-427D-BA1C-C6D4B234340D}"/>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{82B8153C-3C26-4241-870F-437F4D073E81}</c15:txfldGUID>
                      <c15:f>Diagramm!$I$55</c15:f>
                      <c15:dlblFieldTableCache>
                        <c:ptCount val="1"/>
                      </c15:dlblFieldTableCache>
                    </c15:dlblFTEntry>
                  </c15:dlblFieldTable>
                  <c15:showDataLabelsRange val="0"/>
                </c:ext>
                <c:ext xmlns:c16="http://schemas.microsoft.com/office/drawing/2014/chart" uri="{C3380CC4-5D6E-409C-BE32-E72D297353CC}">
                  <c16:uniqueId val="{00000009-54E5-427D-BA1C-C6D4B234340D}"/>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{63DA52DA-503A-427D-AF7B-8B887AEB274A}</c15:txfldGUID>
                      <c15:f>Diagramm!$I$56</c15:f>
                      <c15:dlblFieldTableCache>
                        <c:ptCount val="1"/>
                      </c15:dlblFieldTableCache>
                    </c15:dlblFTEntry>
                  </c15:dlblFieldTable>
                  <c15:showDataLabelsRange val="0"/>
                </c:ext>
                <c:ext xmlns:c16="http://schemas.microsoft.com/office/drawing/2014/chart" uri="{C3380CC4-5D6E-409C-BE32-E72D297353CC}">
                  <c16:uniqueId val="{0000000A-54E5-427D-BA1C-C6D4B234340D}"/>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{3F3ACF9D-18C0-408E-A8BA-AA5F91FC83BD}</c15:txfldGUID>
                      <c15:f>Diagramm!$I$57</c15:f>
                      <c15:dlblFieldTableCache>
                        <c:ptCount val="1"/>
                      </c15:dlblFieldTableCache>
                    </c15:dlblFTEntry>
                  </c15:dlblFieldTable>
                  <c15:showDataLabelsRange val="0"/>
                </c:ext>
                <c:ext xmlns:c16="http://schemas.microsoft.com/office/drawing/2014/chart" uri="{C3380CC4-5D6E-409C-BE32-E72D297353CC}">
                  <c16:uniqueId val="{0000000B-54E5-427D-BA1C-C6D4B234340D}"/>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{C503F67A-94B9-4092-95D5-AF0C7D21E951}</c15:txfldGUID>
                      <c15:f>Diagramm!$I$58</c15:f>
                      <c15:dlblFieldTableCache>
                        <c:ptCount val="1"/>
                      </c15:dlblFieldTableCache>
                    </c15:dlblFTEntry>
                  </c15:dlblFieldTable>
                  <c15:showDataLabelsRange val="0"/>
                </c:ext>
                <c:ext xmlns:c16="http://schemas.microsoft.com/office/drawing/2014/chart" uri="{C3380CC4-5D6E-409C-BE32-E72D297353CC}">
                  <c16:uniqueId val="{0000000C-54E5-427D-BA1C-C6D4B234340D}"/>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{4A8F7F9F-55FA-4217-96C4-EA2E8A5DFFCF}</c15:txfldGUID>
                      <c15:f>Diagramm!$I$59</c15:f>
                      <c15:dlblFieldTableCache>
                        <c:ptCount val="1"/>
                      </c15:dlblFieldTableCache>
                    </c15:dlblFTEntry>
                  </c15:dlblFieldTable>
                  <c15:showDataLabelsRange val="0"/>
                </c:ext>
                <c:ext xmlns:c16="http://schemas.microsoft.com/office/drawing/2014/chart" uri="{C3380CC4-5D6E-409C-BE32-E72D297353CC}">
                  <c16:uniqueId val="{0000000D-54E5-427D-BA1C-C6D4B234340D}"/>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{938E48CC-3D18-438D-A608-9202C849BA62}</c15:txfldGUID>
                      <c15:f>Diagramm!$I$60</c15:f>
                      <c15:dlblFieldTableCache>
                        <c:ptCount val="1"/>
                      </c15:dlblFieldTableCache>
                    </c15:dlblFTEntry>
                  </c15:dlblFieldTable>
                  <c15:showDataLabelsRange val="0"/>
                </c:ext>
                <c:ext xmlns:c16="http://schemas.microsoft.com/office/drawing/2014/chart" uri="{C3380CC4-5D6E-409C-BE32-E72D297353CC}">
                  <c16:uniqueId val="{0000000E-54E5-427D-BA1C-C6D4B234340D}"/>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{0739CD06-0333-4A30-83DC-B4C9ED730936}</c15:txfldGUID>
                      <c15:f>Diagramm!$I$61</c15:f>
                      <c15:dlblFieldTableCache>
                        <c:ptCount val="1"/>
                      </c15:dlblFieldTableCache>
                    </c15:dlblFTEntry>
                  </c15:dlblFieldTable>
                  <c15:showDataLabelsRange val="0"/>
                </c:ext>
                <c:ext xmlns:c16="http://schemas.microsoft.com/office/drawing/2014/chart" uri="{C3380CC4-5D6E-409C-BE32-E72D297353CC}">
                  <c16:uniqueId val="{0000000F-54E5-427D-BA1C-C6D4B234340D}"/>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{C9973024-F346-48D7-9F42-5655DD034DAC}</c15:txfldGUID>
                      <c15:f>Diagramm!$I$62</c15:f>
                      <c15:dlblFieldTableCache>
                        <c:ptCount val="1"/>
                      </c15:dlblFieldTableCache>
                    </c15:dlblFTEntry>
                  </c15:dlblFieldTable>
                  <c15:showDataLabelsRange val="0"/>
                </c:ext>
                <c:ext xmlns:c16="http://schemas.microsoft.com/office/drawing/2014/chart" uri="{C3380CC4-5D6E-409C-BE32-E72D297353CC}">
                  <c16:uniqueId val="{00000010-54E5-427D-BA1C-C6D4B234340D}"/>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{7E1C0FDC-4BE0-429E-8114-6699EFA10B18}</c15:txfldGUID>
                      <c15:f>Diagramm!$I$63</c15:f>
                      <c15:dlblFieldTableCache>
                        <c:ptCount val="1"/>
                      </c15:dlblFieldTableCache>
                    </c15:dlblFTEntry>
                  </c15:dlblFieldTable>
                  <c15:showDataLabelsRange val="0"/>
                </c:ext>
                <c:ext xmlns:c16="http://schemas.microsoft.com/office/drawing/2014/chart" uri="{C3380CC4-5D6E-409C-BE32-E72D297353CC}">
                  <c16:uniqueId val="{00000011-54E5-427D-BA1C-C6D4B234340D}"/>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{8CB8C6D9-8BBB-4BBF-903C-C772F6A05BB5}</c15:txfldGUID>
                      <c15:f>Diagramm!$I$64</c15:f>
                      <c15:dlblFieldTableCache>
                        <c:ptCount val="1"/>
                      </c15:dlblFieldTableCache>
                    </c15:dlblFTEntry>
                  </c15:dlblFieldTable>
                  <c15:showDataLabelsRange val="0"/>
                </c:ext>
                <c:ext xmlns:c16="http://schemas.microsoft.com/office/drawing/2014/chart" uri="{C3380CC4-5D6E-409C-BE32-E72D297353CC}">
                  <c16:uniqueId val="{00000012-54E5-427D-BA1C-C6D4B234340D}"/>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{F9B4DDB5-FA9B-4050-9BD6-FB35F1FAA56B}</c15:txfldGUID>
                      <c15:f>Diagramm!$I$65</c15:f>
                      <c15:dlblFieldTableCache>
                        <c:ptCount val="1"/>
                      </c15:dlblFieldTableCache>
                    </c15:dlblFTEntry>
                  </c15:dlblFieldTable>
                  <c15:showDataLabelsRange val="0"/>
                </c:ext>
                <c:ext xmlns:c16="http://schemas.microsoft.com/office/drawing/2014/chart" uri="{C3380CC4-5D6E-409C-BE32-E72D297353CC}">
                  <c16:uniqueId val="{00000013-54E5-427D-BA1C-C6D4B234340D}"/>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{A2FF33DF-E824-4A0F-8B64-16F7FD6702C4}</c15:txfldGUID>
                      <c15:f>Diagramm!$I$66</c15:f>
                      <c15:dlblFieldTableCache>
                        <c:ptCount val="1"/>
                      </c15:dlblFieldTableCache>
                    </c15:dlblFTEntry>
                  </c15:dlblFieldTable>
                  <c15:showDataLabelsRange val="0"/>
                </c:ext>
                <c:ext xmlns:c16="http://schemas.microsoft.com/office/drawing/2014/chart" uri="{C3380CC4-5D6E-409C-BE32-E72D297353CC}">
                  <c16:uniqueId val="{00000014-54E5-427D-BA1C-C6D4B234340D}"/>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{EF84517A-F133-41FD-9E54-584E06092B28}</c15:txfldGUID>
                      <c15:f>Diagramm!$I$67</c15:f>
                      <c15:dlblFieldTableCache>
                        <c:ptCount val="1"/>
                      </c15:dlblFieldTableCache>
                    </c15:dlblFTEntry>
                  </c15:dlblFieldTable>
                  <c15:showDataLabelsRange val="0"/>
                </c:ext>
                <c:ext xmlns:c16="http://schemas.microsoft.com/office/drawing/2014/chart" uri="{C3380CC4-5D6E-409C-BE32-E72D297353CC}">
                  <c16:uniqueId val="{00000015-54E5-427D-BA1C-C6D4B234340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54E5-427D-BA1C-C6D4B234340D}"/>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{EC4D6716-E2C3-4F4E-9140-15A87A1B3108}</c15:txfldGUID>
                      <c15:f>Diagramm!$K$46</c15:f>
                      <c15:dlblFieldTableCache>
                        <c:ptCount val="1"/>
                      </c15:dlblFieldTableCache>
                    </c15:dlblFTEntry>
                  </c15:dlblFieldTable>
                  <c15:showDataLabelsRange val="0"/>
                </c:ext>
                <c:ext xmlns:c16="http://schemas.microsoft.com/office/drawing/2014/chart" uri="{C3380CC4-5D6E-409C-BE32-E72D297353CC}">
                  <c16:uniqueId val="{00000017-54E5-427D-BA1C-C6D4B234340D}"/>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{692FAC5E-46B8-4A5F-893C-7C460DC2C1DE}</c15:txfldGUID>
                      <c15:f>Diagramm!$K$47</c15:f>
                      <c15:dlblFieldTableCache>
                        <c:ptCount val="1"/>
                      </c15:dlblFieldTableCache>
                    </c15:dlblFTEntry>
                  </c15:dlblFieldTable>
                  <c15:showDataLabelsRange val="0"/>
                </c:ext>
                <c:ext xmlns:c16="http://schemas.microsoft.com/office/drawing/2014/chart" uri="{C3380CC4-5D6E-409C-BE32-E72D297353CC}">
                  <c16:uniqueId val="{00000018-54E5-427D-BA1C-C6D4B234340D}"/>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{72A720FA-3AC8-4C39-B594-D88507BF644B}</c15:txfldGUID>
                      <c15:f>Diagramm!$K$48</c15:f>
                      <c15:dlblFieldTableCache>
                        <c:ptCount val="1"/>
                      </c15:dlblFieldTableCache>
                    </c15:dlblFTEntry>
                  </c15:dlblFieldTable>
                  <c15:showDataLabelsRange val="0"/>
                </c:ext>
                <c:ext xmlns:c16="http://schemas.microsoft.com/office/drawing/2014/chart" uri="{C3380CC4-5D6E-409C-BE32-E72D297353CC}">
                  <c16:uniqueId val="{00000019-54E5-427D-BA1C-C6D4B234340D}"/>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{23780205-61ED-4511-B065-F4FF3B238889}</c15:txfldGUID>
                      <c15:f>Diagramm!$K$49</c15:f>
                      <c15:dlblFieldTableCache>
                        <c:ptCount val="1"/>
                      </c15:dlblFieldTableCache>
                    </c15:dlblFTEntry>
                  </c15:dlblFieldTable>
                  <c15:showDataLabelsRange val="0"/>
                </c:ext>
                <c:ext xmlns:c16="http://schemas.microsoft.com/office/drawing/2014/chart" uri="{C3380CC4-5D6E-409C-BE32-E72D297353CC}">
                  <c16:uniqueId val="{0000001A-54E5-427D-BA1C-C6D4B234340D}"/>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{41A336A5-65C0-4C25-8A6C-E837DBC10452}</c15:txfldGUID>
                      <c15:f>Diagramm!$K$50</c15:f>
                      <c15:dlblFieldTableCache>
                        <c:ptCount val="1"/>
                      </c15:dlblFieldTableCache>
                    </c15:dlblFTEntry>
                  </c15:dlblFieldTable>
                  <c15:showDataLabelsRange val="0"/>
                </c:ext>
                <c:ext xmlns:c16="http://schemas.microsoft.com/office/drawing/2014/chart" uri="{C3380CC4-5D6E-409C-BE32-E72D297353CC}">
                  <c16:uniqueId val="{0000001B-54E5-427D-BA1C-C6D4B234340D}"/>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{A2017E2C-8AC9-48D3-8AE5-41B1B5AC49D3}</c15:txfldGUID>
                      <c15:f>Diagramm!$K$51</c15:f>
                      <c15:dlblFieldTableCache>
                        <c:ptCount val="1"/>
                      </c15:dlblFieldTableCache>
                    </c15:dlblFTEntry>
                  </c15:dlblFieldTable>
                  <c15:showDataLabelsRange val="0"/>
                </c:ext>
                <c:ext xmlns:c16="http://schemas.microsoft.com/office/drawing/2014/chart" uri="{C3380CC4-5D6E-409C-BE32-E72D297353CC}">
                  <c16:uniqueId val="{0000001C-54E5-427D-BA1C-C6D4B234340D}"/>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{BFCFD264-6164-4A3C-AD26-EE5634436C21}</c15:txfldGUID>
                      <c15:f>Diagramm!$K$52</c15:f>
                      <c15:dlblFieldTableCache>
                        <c:ptCount val="1"/>
                      </c15:dlblFieldTableCache>
                    </c15:dlblFTEntry>
                  </c15:dlblFieldTable>
                  <c15:showDataLabelsRange val="0"/>
                </c:ext>
                <c:ext xmlns:c16="http://schemas.microsoft.com/office/drawing/2014/chart" uri="{C3380CC4-5D6E-409C-BE32-E72D297353CC}">
                  <c16:uniqueId val="{0000001D-54E5-427D-BA1C-C6D4B234340D}"/>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{79216628-AF66-4E1E-947E-934E41DC808D}</c15:txfldGUID>
                      <c15:f>Diagramm!$K$53</c15:f>
                      <c15:dlblFieldTableCache>
                        <c:ptCount val="1"/>
                      </c15:dlblFieldTableCache>
                    </c15:dlblFTEntry>
                  </c15:dlblFieldTable>
                  <c15:showDataLabelsRange val="0"/>
                </c:ext>
                <c:ext xmlns:c16="http://schemas.microsoft.com/office/drawing/2014/chart" uri="{C3380CC4-5D6E-409C-BE32-E72D297353CC}">
                  <c16:uniqueId val="{0000001E-54E5-427D-BA1C-C6D4B234340D}"/>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{126F7042-5474-45B2-8092-C2465CF9A2C6}</c15:txfldGUID>
                      <c15:f>Diagramm!$K$54</c15:f>
                      <c15:dlblFieldTableCache>
                        <c:ptCount val="1"/>
                      </c15:dlblFieldTableCache>
                    </c15:dlblFTEntry>
                  </c15:dlblFieldTable>
                  <c15:showDataLabelsRange val="0"/>
                </c:ext>
                <c:ext xmlns:c16="http://schemas.microsoft.com/office/drawing/2014/chart" uri="{C3380CC4-5D6E-409C-BE32-E72D297353CC}">
                  <c16:uniqueId val="{0000001F-54E5-427D-BA1C-C6D4B234340D}"/>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{94F198A4-4942-4404-854D-0D957E3B8F11}</c15:txfldGUID>
                      <c15:f>Diagramm!$K$55</c15:f>
                      <c15:dlblFieldTableCache>
                        <c:ptCount val="1"/>
                      </c15:dlblFieldTableCache>
                    </c15:dlblFTEntry>
                  </c15:dlblFieldTable>
                  <c15:showDataLabelsRange val="0"/>
                </c:ext>
                <c:ext xmlns:c16="http://schemas.microsoft.com/office/drawing/2014/chart" uri="{C3380CC4-5D6E-409C-BE32-E72D297353CC}">
                  <c16:uniqueId val="{00000020-54E5-427D-BA1C-C6D4B234340D}"/>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{8ACE5CDA-D52F-49B7-8901-D9CF89FA17A7}</c15:txfldGUID>
                      <c15:f>Diagramm!$K$56</c15:f>
                      <c15:dlblFieldTableCache>
                        <c:ptCount val="1"/>
                      </c15:dlblFieldTableCache>
                    </c15:dlblFTEntry>
                  </c15:dlblFieldTable>
                  <c15:showDataLabelsRange val="0"/>
                </c:ext>
                <c:ext xmlns:c16="http://schemas.microsoft.com/office/drawing/2014/chart" uri="{C3380CC4-5D6E-409C-BE32-E72D297353CC}">
                  <c16:uniqueId val="{00000021-54E5-427D-BA1C-C6D4B234340D}"/>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{0DA38A39-0F67-4946-8D20-319E9559043A}</c15:txfldGUID>
                      <c15:f>Diagramm!$K$57</c15:f>
                      <c15:dlblFieldTableCache>
                        <c:ptCount val="1"/>
                      </c15:dlblFieldTableCache>
                    </c15:dlblFTEntry>
                  </c15:dlblFieldTable>
                  <c15:showDataLabelsRange val="0"/>
                </c:ext>
                <c:ext xmlns:c16="http://schemas.microsoft.com/office/drawing/2014/chart" uri="{C3380CC4-5D6E-409C-BE32-E72D297353CC}">
                  <c16:uniqueId val="{00000022-54E5-427D-BA1C-C6D4B234340D}"/>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{85CA8243-10FC-4114-AB5F-EBCA22CAB8E5}</c15:txfldGUID>
                      <c15:f>Diagramm!$K$58</c15:f>
                      <c15:dlblFieldTableCache>
                        <c:ptCount val="1"/>
                      </c15:dlblFieldTableCache>
                    </c15:dlblFTEntry>
                  </c15:dlblFieldTable>
                  <c15:showDataLabelsRange val="0"/>
                </c:ext>
                <c:ext xmlns:c16="http://schemas.microsoft.com/office/drawing/2014/chart" uri="{C3380CC4-5D6E-409C-BE32-E72D297353CC}">
                  <c16:uniqueId val="{00000023-54E5-427D-BA1C-C6D4B234340D}"/>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{284A71FA-33CA-4E08-B68E-D193F11DF628}</c15:txfldGUID>
                      <c15:f>Diagramm!$K$59</c15:f>
                      <c15:dlblFieldTableCache>
                        <c:ptCount val="1"/>
                      </c15:dlblFieldTableCache>
                    </c15:dlblFTEntry>
                  </c15:dlblFieldTable>
                  <c15:showDataLabelsRange val="0"/>
                </c:ext>
                <c:ext xmlns:c16="http://schemas.microsoft.com/office/drawing/2014/chart" uri="{C3380CC4-5D6E-409C-BE32-E72D297353CC}">
                  <c16:uniqueId val="{00000024-54E5-427D-BA1C-C6D4B234340D}"/>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{3A73576E-C471-4945-9630-E58DCB61EEFB}</c15:txfldGUID>
                      <c15:f>Diagramm!$K$60</c15:f>
                      <c15:dlblFieldTableCache>
                        <c:ptCount val="1"/>
                      </c15:dlblFieldTableCache>
                    </c15:dlblFTEntry>
                  </c15:dlblFieldTable>
                  <c15:showDataLabelsRange val="0"/>
                </c:ext>
                <c:ext xmlns:c16="http://schemas.microsoft.com/office/drawing/2014/chart" uri="{C3380CC4-5D6E-409C-BE32-E72D297353CC}">
                  <c16:uniqueId val="{00000025-54E5-427D-BA1C-C6D4B234340D}"/>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{9E35E6E2-6DD9-4DB3-8542-7D4A18C29279}</c15:txfldGUID>
                      <c15:f>Diagramm!$K$61</c15:f>
                      <c15:dlblFieldTableCache>
                        <c:ptCount val="1"/>
                      </c15:dlblFieldTableCache>
                    </c15:dlblFTEntry>
                  </c15:dlblFieldTable>
                  <c15:showDataLabelsRange val="0"/>
                </c:ext>
                <c:ext xmlns:c16="http://schemas.microsoft.com/office/drawing/2014/chart" uri="{C3380CC4-5D6E-409C-BE32-E72D297353CC}">
                  <c16:uniqueId val="{00000026-54E5-427D-BA1C-C6D4B234340D}"/>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{FA2D16B5-F384-4367-A8AF-BD27CF563C4E}</c15:txfldGUID>
                      <c15:f>Diagramm!$K$62</c15:f>
                      <c15:dlblFieldTableCache>
                        <c:ptCount val="1"/>
                      </c15:dlblFieldTableCache>
                    </c15:dlblFTEntry>
                  </c15:dlblFieldTable>
                  <c15:showDataLabelsRange val="0"/>
                </c:ext>
                <c:ext xmlns:c16="http://schemas.microsoft.com/office/drawing/2014/chart" uri="{C3380CC4-5D6E-409C-BE32-E72D297353CC}">
                  <c16:uniqueId val="{00000027-54E5-427D-BA1C-C6D4B234340D}"/>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{E5BEECCA-DC36-433C-85DA-BD3F0ABE368B}</c15:txfldGUID>
                      <c15:f>Diagramm!$K$63</c15:f>
                      <c15:dlblFieldTableCache>
                        <c:ptCount val="1"/>
                      </c15:dlblFieldTableCache>
                    </c15:dlblFTEntry>
                  </c15:dlblFieldTable>
                  <c15:showDataLabelsRange val="0"/>
                </c:ext>
                <c:ext xmlns:c16="http://schemas.microsoft.com/office/drawing/2014/chart" uri="{C3380CC4-5D6E-409C-BE32-E72D297353CC}">
                  <c16:uniqueId val="{00000028-54E5-427D-BA1C-C6D4B234340D}"/>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{99CA25B8-C7AB-444F-A8F7-6FF57070EFED}</c15:txfldGUID>
                      <c15:f>Diagramm!$K$64</c15:f>
                      <c15:dlblFieldTableCache>
                        <c:ptCount val="1"/>
                      </c15:dlblFieldTableCache>
                    </c15:dlblFTEntry>
                  </c15:dlblFieldTable>
                  <c15:showDataLabelsRange val="0"/>
                </c:ext>
                <c:ext xmlns:c16="http://schemas.microsoft.com/office/drawing/2014/chart" uri="{C3380CC4-5D6E-409C-BE32-E72D297353CC}">
                  <c16:uniqueId val="{00000029-54E5-427D-BA1C-C6D4B234340D}"/>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{261511D6-B9EB-42C5-9EAD-E7F4E39E124C}</c15:txfldGUID>
                      <c15:f>Diagramm!$K$65</c15:f>
                      <c15:dlblFieldTableCache>
                        <c:ptCount val="1"/>
                      </c15:dlblFieldTableCache>
                    </c15:dlblFTEntry>
                  </c15:dlblFieldTable>
                  <c15:showDataLabelsRange val="0"/>
                </c:ext>
                <c:ext xmlns:c16="http://schemas.microsoft.com/office/drawing/2014/chart" uri="{C3380CC4-5D6E-409C-BE32-E72D297353CC}">
                  <c16:uniqueId val="{0000002A-54E5-427D-BA1C-C6D4B234340D}"/>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{8FCED261-E113-4FD6-B854-557DDEF37E67}</c15:txfldGUID>
                      <c15:f>Diagramm!$K$66</c15:f>
                      <c15:dlblFieldTableCache>
                        <c:ptCount val="1"/>
                      </c15:dlblFieldTableCache>
                    </c15:dlblFTEntry>
                  </c15:dlblFieldTable>
                  <c15:showDataLabelsRange val="0"/>
                </c:ext>
                <c:ext xmlns:c16="http://schemas.microsoft.com/office/drawing/2014/chart" uri="{C3380CC4-5D6E-409C-BE32-E72D297353CC}">
                  <c16:uniqueId val="{0000002B-54E5-427D-BA1C-C6D4B234340D}"/>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{77437485-D758-4F43-AAC6-E96093D7293F}</c15:txfldGUID>
                      <c15:f>Diagramm!$K$67</c15:f>
                      <c15:dlblFieldTableCache>
                        <c:ptCount val="1"/>
                      </c15:dlblFieldTableCache>
                    </c15:dlblFTEntry>
                  </c15:dlblFieldTable>
                  <c15:showDataLabelsRange val="0"/>
                </c:ext>
                <c:ext xmlns:c16="http://schemas.microsoft.com/office/drawing/2014/chart" uri="{C3380CC4-5D6E-409C-BE32-E72D297353CC}">
                  <c16:uniqueId val="{0000002C-54E5-427D-BA1C-C6D4B234340D}"/>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54E5-427D-BA1C-C6D4B234340D}"/>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{BB53A348-B01D-4DA7-B7D8-D65346E3B584}</c15:txfldGUID>
                      <c15:f>Diagramm!$J$46</c15:f>
                      <c15:dlblFieldTableCache>
                        <c:ptCount val="1"/>
                      </c15:dlblFieldTableCache>
                    </c15:dlblFTEntry>
                  </c15:dlblFieldTable>
                  <c15:showDataLabelsRange val="0"/>
                </c:ext>
                <c:ext xmlns:c16="http://schemas.microsoft.com/office/drawing/2014/chart" uri="{C3380CC4-5D6E-409C-BE32-E72D297353CC}">
                  <c16:uniqueId val="{0000002E-54E5-427D-BA1C-C6D4B234340D}"/>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{C9E44639-C3C3-4E9A-9856-D8F01140CB61}</c15:txfldGUID>
                      <c15:f>Diagramm!$J$47</c15:f>
                      <c15:dlblFieldTableCache>
                        <c:ptCount val="1"/>
                      </c15:dlblFieldTableCache>
                    </c15:dlblFTEntry>
                  </c15:dlblFieldTable>
                  <c15:showDataLabelsRange val="0"/>
                </c:ext>
                <c:ext xmlns:c16="http://schemas.microsoft.com/office/drawing/2014/chart" uri="{C3380CC4-5D6E-409C-BE32-E72D297353CC}">
                  <c16:uniqueId val="{0000002F-54E5-427D-BA1C-C6D4B234340D}"/>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{3BE664D3-EC4B-49E5-8FA3-88641B99753B}</c15:txfldGUID>
                      <c15:f>Diagramm!$J$48</c15:f>
                      <c15:dlblFieldTableCache>
                        <c:ptCount val="1"/>
                      </c15:dlblFieldTableCache>
                    </c15:dlblFTEntry>
                  </c15:dlblFieldTable>
                  <c15:showDataLabelsRange val="0"/>
                </c:ext>
                <c:ext xmlns:c16="http://schemas.microsoft.com/office/drawing/2014/chart" uri="{C3380CC4-5D6E-409C-BE32-E72D297353CC}">
                  <c16:uniqueId val="{00000030-54E5-427D-BA1C-C6D4B234340D}"/>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{617C20C3-6E57-4D8E-A557-1F7EDD87150E}</c15:txfldGUID>
                      <c15:f>Diagramm!$J$49</c15:f>
                      <c15:dlblFieldTableCache>
                        <c:ptCount val="1"/>
                      </c15:dlblFieldTableCache>
                    </c15:dlblFTEntry>
                  </c15:dlblFieldTable>
                  <c15:showDataLabelsRange val="0"/>
                </c:ext>
                <c:ext xmlns:c16="http://schemas.microsoft.com/office/drawing/2014/chart" uri="{C3380CC4-5D6E-409C-BE32-E72D297353CC}">
                  <c16:uniqueId val="{00000031-54E5-427D-BA1C-C6D4B234340D}"/>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{DEE12788-C5ED-49B1-A35D-E2AF4C72CE9F}</c15:txfldGUID>
                      <c15:f>Diagramm!$J$50</c15:f>
                      <c15:dlblFieldTableCache>
                        <c:ptCount val="1"/>
                      </c15:dlblFieldTableCache>
                    </c15:dlblFTEntry>
                  </c15:dlblFieldTable>
                  <c15:showDataLabelsRange val="0"/>
                </c:ext>
                <c:ext xmlns:c16="http://schemas.microsoft.com/office/drawing/2014/chart" uri="{C3380CC4-5D6E-409C-BE32-E72D297353CC}">
                  <c16:uniqueId val="{00000032-54E5-427D-BA1C-C6D4B234340D}"/>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{549A98B3-5B57-4331-A187-6E01DA18C22F}</c15:txfldGUID>
                      <c15:f>Diagramm!$J$51</c15:f>
                      <c15:dlblFieldTableCache>
                        <c:ptCount val="1"/>
                      </c15:dlblFieldTableCache>
                    </c15:dlblFTEntry>
                  </c15:dlblFieldTable>
                  <c15:showDataLabelsRange val="0"/>
                </c:ext>
                <c:ext xmlns:c16="http://schemas.microsoft.com/office/drawing/2014/chart" uri="{C3380CC4-5D6E-409C-BE32-E72D297353CC}">
                  <c16:uniqueId val="{00000033-54E5-427D-BA1C-C6D4B234340D}"/>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{6F34AE65-D936-43F4-8114-A08079831BA1}</c15:txfldGUID>
                      <c15:f>Diagramm!$J$52</c15:f>
                      <c15:dlblFieldTableCache>
                        <c:ptCount val="1"/>
                      </c15:dlblFieldTableCache>
                    </c15:dlblFTEntry>
                  </c15:dlblFieldTable>
                  <c15:showDataLabelsRange val="0"/>
                </c:ext>
                <c:ext xmlns:c16="http://schemas.microsoft.com/office/drawing/2014/chart" uri="{C3380CC4-5D6E-409C-BE32-E72D297353CC}">
                  <c16:uniqueId val="{00000034-54E5-427D-BA1C-C6D4B234340D}"/>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{6C7F5882-530C-4D68-8312-2F6FEDE17337}</c15:txfldGUID>
                      <c15:f>Diagramm!$J$53</c15:f>
                      <c15:dlblFieldTableCache>
                        <c:ptCount val="1"/>
                      </c15:dlblFieldTableCache>
                    </c15:dlblFTEntry>
                  </c15:dlblFieldTable>
                  <c15:showDataLabelsRange val="0"/>
                </c:ext>
                <c:ext xmlns:c16="http://schemas.microsoft.com/office/drawing/2014/chart" uri="{C3380CC4-5D6E-409C-BE32-E72D297353CC}">
                  <c16:uniqueId val="{00000035-54E5-427D-BA1C-C6D4B234340D}"/>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{59F27D5C-BE08-4A48-AC49-8B99DB256C8D}</c15:txfldGUID>
                      <c15:f>Diagramm!$J$54</c15:f>
                      <c15:dlblFieldTableCache>
                        <c:ptCount val="1"/>
                      </c15:dlblFieldTableCache>
                    </c15:dlblFTEntry>
                  </c15:dlblFieldTable>
                  <c15:showDataLabelsRange val="0"/>
                </c:ext>
                <c:ext xmlns:c16="http://schemas.microsoft.com/office/drawing/2014/chart" uri="{C3380CC4-5D6E-409C-BE32-E72D297353CC}">
                  <c16:uniqueId val="{00000036-54E5-427D-BA1C-C6D4B234340D}"/>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{82723913-5EF0-4E49-AB56-66BD159D7893}</c15:txfldGUID>
                      <c15:f>Diagramm!$J$55</c15:f>
                      <c15:dlblFieldTableCache>
                        <c:ptCount val="1"/>
                      </c15:dlblFieldTableCache>
                    </c15:dlblFTEntry>
                  </c15:dlblFieldTable>
                  <c15:showDataLabelsRange val="0"/>
                </c:ext>
                <c:ext xmlns:c16="http://schemas.microsoft.com/office/drawing/2014/chart" uri="{C3380CC4-5D6E-409C-BE32-E72D297353CC}">
                  <c16:uniqueId val="{00000037-54E5-427D-BA1C-C6D4B234340D}"/>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{1F8A377E-3919-4EB5-98E1-50F49A58BE23}</c15:txfldGUID>
                      <c15:f>Diagramm!$J$56</c15:f>
                      <c15:dlblFieldTableCache>
                        <c:ptCount val="1"/>
                      </c15:dlblFieldTableCache>
                    </c15:dlblFTEntry>
                  </c15:dlblFieldTable>
                  <c15:showDataLabelsRange val="0"/>
                </c:ext>
                <c:ext xmlns:c16="http://schemas.microsoft.com/office/drawing/2014/chart" uri="{C3380CC4-5D6E-409C-BE32-E72D297353CC}">
                  <c16:uniqueId val="{00000038-54E5-427D-BA1C-C6D4B234340D}"/>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{BFE06ACA-B258-4FA9-928A-3A6B7EA06F35}</c15:txfldGUID>
                      <c15:f>Diagramm!$J$57</c15:f>
                      <c15:dlblFieldTableCache>
                        <c:ptCount val="1"/>
                      </c15:dlblFieldTableCache>
                    </c15:dlblFTEntry>
                  </c15:dlblFieldTable>
                  <c15:showDataLabelsRange val="0"/>
                </c:ext>
                <c:ext xmlns:c16="http://schemas.microsoft.com/office/drawing/2014/chart" uri="{C3380CC4-5D6E-409C-BE32-E72D297353CC}">
                  <c16:uniqueId val="{00000039-54E5-427D-BA1C-C6D4B234340D}"/>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{A45D2106-9995-46DB-AAF2-6C9DFC15859B}</c15:txfldGUID>
                      <c15:f>Diagramm!$J$58</c15:f>
                      <c15:dlblFieldTableCache>
                        <c:ptCount val="1"/>
                      </c15:dlblFieldTableCache>
                    </c15:dlblFTEntry>
                  </c15:dlblFieldTable>
                  <c15:showDataLabelsRange val="0"/>
                </c:ext>
                <c:ext xmlns:c16="http://schemas.microsoft.com/office/drawing/2014/chart" uri="{C3380CC4-5D6E-409C-BE32-E72D297353CC}">
                  <c16:uniqueId val="{0000003A-54E5-427D-BA1C-C6D4B234340D}"/>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{7908D86B-E8EA-4F23-B907-97B7B5B76517}</c15:txfldGUID>
                      <c15:f>Diagramm!$J$59</c15:f>
                      <c15:dlblFieldTableCache>
                        <c:ptCount val="1"/>
                      </c15:dlblFieldTableCache>
                    </c15:dlblFTEntry>
                  </c15:dlblFieldTable>
                  <c15:showDataLabelsRange val="0"/>
                </c:ext>
                <c:ext xmlns:c16="http://schemas.microsoft.com/office/drawing/2014/chart" uri="{C3380CC4-5D6E-409C-BE32-E72D297353CC}">
                  <c16:uniqueId val="{0000003B-54E5-427D-BA1C-C6D4B234340D}"/>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{61F269B8-73B7-4E44-A375-BD7864B6BE97}</c15:txfldGUID>
                      <c15:f>Diagramm!$J$60</c15:f>
                      <c15:dlblFieldTableCache>
                        <c:ptCount val="1"/>
                      </c15:dlblFieldTableCache>
                    </c15:dlblFTEntry>
                  </c15:dlblFieldTable>
                  <c15:showDataLabelsRange val="0"/>
                </c:ext>
                <c:ext xmlns:c16="http://schemas.microsoft.com/office/drawing/2014/chart" uri="{C3380CC4-5D6E-409C-BE32-E72D297353CC}">
                  <c16:uniqueId val="{0000003C-54E5-427D-BA1C-C6D4B234340D}"/>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{DD760E9F-5099-474B-B166-474C6472695F}</c15:txfldGUID>
                      <c15:f>Diagramm!$J$61</c15:f>
                      <c15:dlblFieldTableCache>
                        <c:ptCount val="1"/>
                      </c15:dlblFieldTableCache>
                    </c15:dlblFTEntry>
                  </c15:dlblFieldTable>
                  <c15:showDataLabelsRange val="0"/>
                </c:ext>
                <c:ext xmlns:c16="http://schemas.microsoft.com/office/drawing/2014/chart" uri="{C3380CC4-5D6E-409C-BE32-E72D297353CC}">
                  <c16:uniqueId val="{0000003D-54E5-427D-BA1C-C6D4B234340D}"/>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{9AB4FF24-B409-4FDF-BC20-97C0EC89638B}</c15:txfldGUID>
                      <c15:f>Diagramm!$J$62</c15:f>
                      <c15:dlblFieldTableCache>
                        <c:ptCount val="1"/>
                      </c15:dlblFieldTableCache>
                    </c15:dlblFTEntry>
                  </c15:dlblFieldTable>
                  <c15:showDataLabelsRange val="0"/>
                </c:ext>
                <c:ext xmlns:c16="http://schemas.microsoft.com/office/drawing/2014/chart" uri="{C3380CC4-5D6E-409C-BE32-E72D297353CC}">
                  <c16:uniqueId val="{0000003E-54E5-427D-BA1C-C6D4B234340D}"/>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{D6AB847E-1452-4F05-877F-CD208942B3D8}</c15:txfldGUID>
                      <c15:f>Diagramm!$J$63</c15:f>
                      <c15:dlblFieldTableCache>
                        <c:ptCount val="1"/>
                      </c15:dlblFieldTableCache>
                    </c15:dlblFTEntry>
                  </c15:dlblFieldTable>
                  <c15:showDataLabelsRange val="0"/>
                </c:ext>
                <c:ext xmlns:c16="http://schemas.microsoft.com/office/drawing/2014/chart" uri="{C3380CC4-5D6E-409C-BE32-E72D297353CC}">
                  <c16:uniqueId val="{0000003F-54E5-427D-BA1C-C6D4B234340D}"/>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{894ED47C-737B-4F15-A20F-08DD6D0A2657}</c15:txfldGUID>
                      <c15:f>Diagramm!$J$64</c15:f>
                      <c15:dlblFieldTableCache>
                        <c:ptCount val="1"/>
                      </c15:dlblFieldTableCache>
                    </c15:dlblFTEntry>
                  </c15:dlblFieldTable>
                  <c15:showDataLabelsRange val="0"/>
                </c:ext>
                <c:ext xmlns:c16="http://schemas.microsoft.com/office/drawing/2014/chart" uri="{C3380CC4-5D6E-409C-BE32-E72D297353CC}">
                  <c16:uniqueId val="{00000040-54E5-427D-BA1C-C6D4B234340D}"/>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{13C99819-324B-4819-AE4A-19A71E29BCAC}</c15:txfldGUID>
                      <c15:f>Diagramm!$J$65</c15:f>
                      <c15:dlblFieldTableCache>
                        <c:ptCount val="1"/>
                      </c15:dlblFieldTableCache>
                    </c15:dlblFTEntry>
                  </c15:dlblFieldTable>
                  <c15:showDataLabelsRange val="0"/>
                </c:ext>
                <c:ext xmlns:c16="http://schemas.microsoft.com/office/drawing/2014/chart" uri="{C3380CC4-5D6E-409C-BE32-E72D297353CC}">
                  <c16:uniqueId val="{00000041-54E5-427D-BA1C-C6D4B234340D}"/>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{32390757-6779-4D47-A1B4-45823B363DB2}</c15:txfldGUID>
                      <c15:f>Diagramm!$J$66</c15:f>
                      <c15:dlblFieldTableCache>
                        <c:ptCount val="1"/>
                      </c15:dlblFieldTableCache>
                    </c15:dlblFTEntry>
                  </c15:dlblFieldTable>
                  <c15:showDataLabelsRange val="0"/>
                </c:ext>
                <c:ext xmlns:c16="http://schemas.microsoft.com/office/drawing/2014/chart" uri="{C3380CC4-5D6E-409C-BE32-E72D297353CC}">
                  <c16:uniqueId val="{00000042-54E5-427D-BA1C-C6D4B234340D}"/>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{A8CE9989-26D2-4255-A0EB-87B8E354698C}</c15:txfldGUID>
                      <c15:f>Diagramm!$J$67</c15:f>
                      <c15:dlblFieldTableCache>
                        <c:ptCount val="1"/>
                      </c15:dlblFieldTableCache>
                    </c15:dlblFTEntry>
                  </c15:dlblFieldTable>
                  <c15:showDataLabelsRange val="0"/>
                </c:ext>
                <c:ext xmlns:c16="http://schemas.microsoft.com/office/drawing/2014/chart" uri="{C3380CC4-5D6E-409C-BE32-E72D297353CC}">
                  <c16:uniqueId val="{00000043-54E5-427D-BA1C-C6D4B234340D}"/>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54E5-427D-BA1C-C6D4B234340D}"/>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024-4B1B-87F1-7EA71A2AD8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4024-4B1B-87F1-7EA71A2AD8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4024-4B1B-87F1-7EA71A2AD8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4024-4B1B-87F1-7EA71A2AD8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4024-4B1B-87F1-7EA71A2AD8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4024-4B1B-87F1-7EA71A2AD8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4024-4B1B-87F1-7EA71A2AD8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4024-4B1B-87F1-7EA71A2AD8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4024-4B1B-87F1-7EA71A2AD8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4024-4B1B-87F1-7EA71A2AD8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4024-4B1B-87F1-7EA71A2AD8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4024-4B1B-87F1-7EA71A2AD8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024-4B1B-87F1-7EA71A2AD8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4024-4B1B-87F1-7EA71A2AD8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4024-4B1B-87F1-7EA71A2AD8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4024-4B1B-87F1-7EA71A2AD8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4024-4B1B-87F1-7EA71A2AD8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4024-4B1B-87F1-7EA71A2AD8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4024-4B1B-87F1-7EA71A2AD8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4024-4B1B-87F1-7EA71A2AD8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4024-4B1B-87F1-7EA71A2AD8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4024-4B1B-87F1-7EA71A2AD8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4024-4B1B-87F1-7EA71A2AD810}"/>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4024-4B1B-87F1-7EA71A2AD8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4024-4B1B-87F1-7EA71A2AD8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4024-4B1B-87F1-7EA71A2AD8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4024-4B1B-87F1-7EA71A2AD8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4024-4B1B-87F1-7EA71A2AD8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4024-4B1B-87F1-7EA71A2AD8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4024-4B1B-87F1-7EA71A2AD8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4024-4B1B-87F1-7EA71A2AD8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4024-4B1B-87F1-7EA71A2AD8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4024-4B1B-87F1-7EA71A2AD8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4024-4B1B-87F1-7EA71A2AD8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4024-4B1B-87F1-7EA71A2AD8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4024-4B1B-87F1-7EA71A2AD8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4024-4B1B-87F1-7EA71A2AD8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4024-4B1B-87F1-7EA71A2AD8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4024-4B1B-87F1-7EA71A2AD8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4024-4B1B-87F1-7EA71A2AD8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4024-4B1B-87F1-7EA71A2AD8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4024-4B1B-87F1-7EA71A2AD8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4024-4B1B-87F1-7EA71A2AD8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4024-4B1B-87F1-7EA71A2AD8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4024-4B1B-87F1-7EA71A2AD81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4024-4B1B-87F1-7EA71A2AD810}"/>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4024-4B1B-87F1-7EA71A2AD810}"/>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4024-4B1B-87F1-7EA71A2AD810}"/>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4024-4B1B-87F1-7EA71A2AD810}"/>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4024-4B1B-87F1-7EA71A2AD810}"/>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4024-4B1B-87F1-7EA71A2AD810}"/>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4024-4B1B-87F1-7EA71A2AD810}"/>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4024-4B1B-87F1-7EA71A2AD810}"/>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4024-4B1B-87F1-7EA71A2AD810}"/>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4024-4B1B-87F1-7EA71A2AD810}"/>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4024-4B1B-87F1-7EA71A2AD810}"/>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4024-4B1B-87F1-7EA71A2AD810}"/>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4024-4B1B-87F1-7EA71A2AD810}"/>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4024-4B1B-87F1-7EA71A2AD810}"/>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4024-4B1B-87F1-7EA71A2AD810}"/>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4024-4B1B-87F1-7EA71A2AD810}"/>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4024-4B1B-87F1-7EA71A2AD810}"/>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4024-4B1B-87F1-7EA71A2AD810}"/>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4024-4B1B-87F1-7EA71A2AD810}"/>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4024-4B1B-87F1-7EA71A2AD810}"/>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4024-4B1B-87F1-7EA71A2AD810}"/>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4024-4B1B-87F1-7EA71A2AD810}"/>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4024-4B1B-87F1-7EA71A2AD81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4024-4B1B-87F1-7EA71A2AD810}"/>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100.98432291197406</c:v>
                </c:pt>
                <c:pt idx="2">
                  <c:v>101.87854761690242</c:v>
                </c:pt>
                <c:pt idx="3">
                  <c:v>100.83115595999639</c:v>
                </c:pt>
                <c:pt idx="4">
                  <c:v>100.04955401387512</c:v>
                </c:pt>
                <c:pt idx="5">
                  <c:v>101.34021082980449</c:v>
                </c:pt>
                <c:pt idx="6">
                  <c:v>102.93044418416073</c:v>
                </c:pt>
                <c:pt idx="7">
                  <c:v>102.67591674925669</c:v>
                </c:pt>
                <c:pt idx="8">
                  <c:v>102.04748175511307</c:v>
                </c:pt>
                <c:pt idx="9">
                  <c:v>102.62861519055771</c:v>
                </c:pt>
                <c:pt idx="10">
                  <c:v>104.81574916659157</c:v>
                </c:pt>
                <c:pt idx="11">
                  <c:v>102.42814667988107</c:v>
                </c:pt>
                <c:pt idx="12">
                  <c:v>102.13532750698262</c:v>
                </c:pt>
                <c:pt idx="13">
                  <c:v>102.97774574285971</c:v>
                </c:pt>
                <c:pt idx="14">
                  <c:v>104.29317956572663</c:v>
                </c:pt>
                <c:pt idx="15">
                  <c:v>103.83818362014597</c:v>
                </c:pt>
                <c:pt idx="16">
                  <c:v>102.98675556356429</c:v>
                </c:pt>
                <c:pt idx="17">
                  <c:v>103.32687629516172</c:v>
                </c:pt>
                <c:pt idx="18">
                  <c:v>104.5747364627444</c:v>
                </c:pt>
                <c:pt idx="19">
                  <c:v>104.35624831065861</c:v>
                </c:pt>
                <c:pt idx="20">
                  <c:v>103.45301378502568</c:v>
                </c:pt>
                <c:pt idx="21">
                  <c:v>103.97783584106676</c:v>
                </c:pt>
                <c:pt idx="22">
                  <c:v>107.39481034327416</c:v>
                </c:pt>
                <c:pt idx="23">
                  <c:v>107.38129561221731</c:v>
                </c:pt>
                <c:pt idx="24">
                  <c:v>105.89692765113973</c:v>
                </c:pt>
              </c:numCache>
            </c:numRef>
          </c:val>
          <c:smooth val="0"/>
          <c:extLst>
            <c:ext xmlns:c16="http://schemas.microsoft.com/office/drawing/2014/chart" uri="{C3380CC4-5D6E-409C-BE32-E72D297353CC}">
              <c16:uniqueId val="{00000000-DEA2-4E6A-B445-C071C83C3BCA}"/>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100.67114093959732</c:v>
                </c:pt>
                <c:pt idx="2">
                  <c:v>105.53691275167785</c:v>
                </c:pt>
                <c:pt idx="3">
                  <c:v>104.41834451901566</c:v>
                </c:pt>
                <c:pt idx="4">
                  <c:v>95.357941834451893</c:v>
                </c:pt>
                <c:pt idx="5">
                  <c:v>103.35570469798658</c:v>
                </c:pt>
                <c:pt idx="6">
                  <c:v>108.7248322147651</c:v>
                </c:pt>
                <c:pt idx="7">
                  <c:v>112.36017897091723</c:v>
                </c:pt>
                <c:pt idx="8">
                  <c:v>114.82102908277405</c:v>
                </c:pt>
                <c:pt idx="9">
                  <c:v>119.7427293064877</c:v>
                </c:pt>
                <c:pt idx="10">
                  <c:v>126.78970917225951</c:v>
                </c:pt>
                <c:pt idx="11">
                  <c:v>130.8724832214765</c:v>
                </c:pt>
                <c:pt idx="12">
                  <c:v>121.81208053691275</c:v>
                </c:pt>
                <c:pt idx="13">
                  <c:v>123.15436241610738</c:v>
                </c:pt>
                <c:pt idx="14">
                  <c:v>126.95749440715885</c:v>
                </c:pt>
                <c:pt idx="15">
                  <c:v>124.21700223713647</c:v>
                </c:pt>
                <c:pt idx="16">
                  <c:v>115.49217002237135</c:v>
                </c:pt>
                <c:pt idx="17">
                  <c:v>116.16331096196868</c:v>
                </c:pt>
                <c:pt idx="18">
                  <c:v>116.77852348993289</c:v>
                </c:pt>
                <c:pt idx="19">
                  <c:v>114.26174496644295</c:v>
                </c:pt>
                <c:pt idx="20">
                  <c:v>113.9821029082774</c:v>
                </c:pt>
                <c:pt idx="21">
                  <c:v>117.28187919463086</c:v>
                </c:pt>
                <c:pt idx="22">
                  <c:v>120.97315436241611</c:v>
                </c:pt>
                <c:pt idx="23">
                  <c:v>122.14765100671141</c:v>
                </c:pt>
                <c:pt idx="24">
                  <c:v>118.62416107382549</c:v>
                </c:pt>
              </c:numCache>
            </c:numRef>
          </c:val>
          <c:smooth val="0"/>
          <c:extLst>
            <c:ext xmlns:c16="http://schemas.microsoft.com/office/drawing/2014/chart" uri="{C3380CC4-5D6E-409C-BE32-E72D297353CC}">
              <c16:uniqueId val="{00000001-DEA2-4E6A-B445-C071C83C3BCA}"/>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100.90469505537358</c:v>
                </c:pt>
                <c:pt idx="2">
                  <c:v>98.549368273280308</c:v>
                </c:pt>
                <c:pt idx="3">
                  <c:v>100.99828419903292</c:v>
                </c:pt>
                <c:pt idx="4">
                  <c:v>90.141943534549995</c:v>
                </c:pt>
                <c:pt idx="5">
                  <c:v>97.33270940570894</c:v>
                </c:pt>
                <c:pt idx="6">
                  <c:v>95.289346435813442</c:v>
                </c:pt>
                <c:pt idx="7">
                  <c:v>98.705350179379195</c:v>
                </c:pt>
                <c:pt idx="8">
                  <c:v>98.48697551084075</c:v>
                </c:pt>
                <c:pt idx="9">
                  <c:v>100.53033848073622</c:v>
                </c:pt>
                <c:pt idx="10">
                  <c:v>96.537201684604597</c:v>
                </c:pt>
                <c:pt idx="11">
                  <c:v>99.001715800967077</c:v>
                </c:pt>
                <c:pt idx="12">
                  <c:v>94.665418811417879</c:v>
                </c:pt>
                <c:pt idx="13">
                  <c:v>95.975666822648577</c:v>
                </c:pt>
                <c:pt idx="14">
                  <c:v>93.261581656527852</c:v>
                </c:pt>
                <c:pt idx="15">
                  <c:v>93.043206987989393</c:v>
                </c:pt>
                <c:pt idx="16">
                  <c:v>88.753704570269861</c:v>
                </c:pt>
                <c:pt idx="17">
                  <c:v>88.784900951489632</c:v>
                </c:pt>
                <c:pt idx="18">
                  <c:v>84.105443768522846</c:v>
                </c:pt>
                <c:pt idx="19">
                  <c:v>85.290906254874429</c:v>
                </c:pt>
                <c:pt idx="20">
                  <c:v>82.748401185462484</c:v>
                </c:pt>
                <c:pt idx="21">
                  <c:v>82.015286226797684</c:v>
                </c:pt>
                <c:pt idx="22">
                  <c:v>78.802058961160498</c:v>
                </c:pt>
                <c:pt idx="23">
                  <c:v>79.129620963968179</c:v>
                </c:pt>
                <c:pt idx="24">
                  <c:v>74.793323974418968</c:v>
                </c:pt>
              </c:numCache>
            </c:numRef>
          </c:val>
          <c:smooth val="0"/>
          <c:extLst>
            <c:ext xmlns:c16="http://schemas.microsoft.com/office/drawing/2014/chart" uri="{C3380CC4-5D6E-409C-BE32-E72D297353CC}">
              <c16:uniqueId val="{00000002-DEA2-4E6A-B445-C071C83C3BCA}"/>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DEA2-4E6A-B445-C071C83C3BCA}"/>
                </c:ext>
              </c:extLst>
            </c:dLbl>
            <c:dLbl>
              <c:idx val="1"/>
              <c:delete val="1"/>
              <c:extLst>
                <c:ext xmlns:c15="http://schemas.microsoft.com/office/drawing/2012/chart" uri="{CE6537A1-D6FC-4f65-9D91-7224C49458BB}"/>
                <c:ext xmlns:c16="http://schemas.microsoft.com/office/drawing/2014/chart" uri="{C3380CC4-5D6E-409C-BE32-E72D297353CC}">
                  <c16:uniqueId val="{00000004-DEA2-4E6A-B445-C071C83C3BCA}"/>
                </c:ext>
              </c:extLst>
            </c:dLbl>
            <c:dLbl>
              <c:idx val="2"/>
              <c:delete val="1"/>
              <c:extLst>
                <c:ext xmlns:c15="http://schemas.microsoft.com/office/drawing/2012/chart" uri="{CE6537A1-D6FC-4f65-9D91-7224C49458BB}"/>
                <c:ext xmlns:c16="http://schemas.microsoft.com/office/drawing/2014/chart" uri="{C3380CC4-5D6E-409C-BE32-E72D297353CC}">
                  <c16:uniqueId val="{00000005-DEA2-4E6A-B445-C071C83C3BCA}"/>
                </c:ext>
              </c:extLst>
            </c:dLbl>
            <c:dLbl>
              <c:idx val="3"/>
              <c:delete val="1"/>
              <c:extLst>
                <c:ext xmlns:c15="http://schemas.microsoft.com/office/drawing/2012/chart" uri="{CE6537A1-D6FC-4f65-9D91-7224C49458BB}"/>
                <c:ext xmlns:c16="http://schemas.microsoft.com/office/drawing/2014/chart" uri="{C3380CC4-5D6E-409C-BE32-E72D297353CC}">
                  <c16:uniqueId val="{00000006-DEA2-4E6A-B445-C071C83C3BCA}"/>
                </c:ext>
              </c:extLst>
            </c:dLbl>
            <c:dLbl>
              <c:idx val="4"/>
              <c:delete val="1"/>
              <c:extLst>
                <c:ext xmlns:c15="http://schemas.microsoft.com/office/drawing/2012/chart" uri="{CE6537A1-D6FC-4f65-9D91-7224C49458BB}"/>
                <c:ext xmlns:c16="http://schemas.microsoft.com/office/drawing/2014/chart" uri="{C3380CC4-5D6E-409C-BE32-E72D297353CC}">
                  <c16:uniqueId val="{00000007-DEA2-4E6A-B445-C071C83C3BCA}"/>
                </c:ext>
              </c:extLst>
            </c:dLbl>
            <c:dLbl>
              <c:idx val="5"/>
              <c:delete val="1"/>
              <c:extLst>
                <c:ext xmlns:c15="http://schemas.microsoft.com/office/drawing/2012/chart" uri="{CE6537A1-D6FC-4f65-9D91-7224C49458BB}"/>
                <c:ext xmlns:c16="http://schemas.microsoft.com/office/drawing/2014/chart" uri="{C3380CC4-5D6E-409C-BE32-E72D297353CC}">
                  <c16:uniqueId val="{00000008-DEA2-4E6A-B445-C071C83C3BCA}"/>
                </c:ext>
              </c:extLst>
            </c:dLbl>
            <c:dLbl>
              <c:idx val="6"/>
              <c:delete val="1"/>
              <c:extLst>
                <c:ext xmlns:c15="http://schemas.microsoft.com/office/drawing/2012/chart" uri="{CE6537A1-D6FC-4f65-9D91-7224C49458BB}"/>
                <c:ext xmlns:c16="http://schemas.microsoft.com/office/drawing/2014/chart" uri="{C3380CC4-5D6E-409C-BE32-E72D297353CC}">
                  <c16:uniqueId val="{00000009-DEA2-4E6A-B445-C071C83C3BCA}"/>
                </c:ext>
              </c:extLst>
            </c:dLbl>
            <c:dLbl>
              <c:idx val="7"/>
              <c:delete val="1"/>
              <c:extLst>
                <c:ext xmlns:c15="http://schemas.microsoft.com/office/drawing/2012/chart" uri="{CE6537A1-D6FC-4f65-9D91-7224C49458BB}"/>
                <c:ext xmlns:c16="http://schemas.microsoft.com/office/drawing/2014/chart" uri="{C3380CC4-5D6E-409C-BE32-E72D297353CC}">
                  <c16:uniqueId val="{0000000A-DEA2-4E6A-B445-C071C83C3BCA}"/>
                </c:ext>
              </c:extLst>
            </c:dLbl>
            <c:dLbl>
              <c:idx val="8"/>
              <c:delete val="1"/>
              <c:extLst>
                <c:ext xmlns:c15="http://schemas.microsoft.com/office/drawing/2012/chart" uri="{CE6537A1-D6FC-4f65-9D91-7224C49458BB}"/>
                <c:ext xmlns:c16="http://schemas.microsoft.com/office/drawing/2014/chart" uri="{C3380CC4-5D6E-409C-BE32-E72D297353CC}">
                  <c16:uniqueId val="{0000000B-DEA2-4E6A-B445-C071C83C3BCA}"/>
                </c:ext>
              </c:extLst>
            </c:dLbl>
            <c:dLbl>
              <c:idx val="9"/>
              <c:delete val="1"/>
              <c:extLst>
                <c:ext xmlns:c15="http://schemas.microsoft.com/office/drawing/2012/chart" uri="{CE6537A1-D6FC-4f65-9D91-7224C49458BB}"/>
                <c:ext xmlns:c16="http://schemas.microsoft.com/office/drawing/2014/chart" uri="{C3380CC4-5D6E-409C-BE32-E72D297353CC}">
                  <c16:uniqueId val="{0000000C-DEA2-4E6A-B445-C071C83C3BCA}"/>
                </c:ext>
              </c:extLst>
            </c:dLbl>
            <c:dLbl>
              <c:idx val="10"/>
              <c:delete val="1"/>
              <c:extLst>
                <c:ext xmlns:c15="http://schemas.microsoft.com/office/drawing/2012/chart" uri="{CE6537A1-D6FC-4f65-9D91-7224C49458BB}"/>
                <c:ext xmlns:c16="http://schemas.microsoft.com/office/drawing/2014/chart" uri="{C3380CC4-5D6E-409C-BE32-E72D297353CC}">
                  <c16:uniqueId val="{0000000D-DEA2-4E6A-B445-C071C83C3BCA}"/>
                </c:ext>
              </c:extLst>
            </c:dLbl>
            <c:dLbl>
              <c:idx val="11"/>
              <c:delete val="1"/>
              <c:extLst>
                <c:ext xmlns:c15="http://schemas.microsoft.com/office/drawing/2012/chart" uri="{CE6537A1-D6FC-4f65-9D91-7224C49458BB}"/>
                <c:ext xmlns:c16="http://schemas.microsoft.com/office/drawing/2014/chart" uri="{C3380CC4-5D6E-409C-BE32-E72D297353CC}">
                  <c16:uniqueId val="{0000000E-DEA2-4E6A-B445-C071C83C3BCA}"/>
                </c:ext>
              </c:extLst>
            </c:dLbl>
            <c:dLbl>
              <c:idx val="12"/>
              <c:delete val="1"/>
              <c:extLst>
                <c:ext xmlns:c15="http://schemas.microsoft.com/office/drawing/2012/chart" uri="{CE6537A1-D6FC-4f65-9D91-7224C49458BB}"/>
                <c:ext xmlns:c16="http://schemas.microsoft.com/office/drawing/2014/chart" uri="{C3380CC4-5D6E-409C-BE32-E72D297353CC}">
                  <c16:uniqueId val="{0000000F-DEA2-4E6A-B445-C071C83C3BCA}"/>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DEA2-4E6A-B445-C071C83C3BCA}"/>
                </c:ext>
              </c:extLst>
            </c:dLbl>
            <c:dLbl>
              <c:idx val="14"/>
              <c:delete val="1"/>
              <c:extLst>
                <c:ext xmlns:c15="http://schemas.microsoft.com/office/drawing/2012/chart" uri="{CE6537A1-D6FC-4f65-9D91-7224C49458BB}"/>
                <c:ext xmlns:c16="http://schemas.microsoft.com/office/drawing/2014/chart" uri="{C3380CC4-5D6E-409C-BE32-E72D297353CC}">
                  <c16:uniqueId val="{00000011-DEA2-4E6A-B445-C071C83C3BCA}"/>
                </c:ext>
              </c:extLst>
            </c:dLbl>
            <c:dLbl>
              <c:idx val="15"/>
              <c:delete val="1"/>
              <c:extLst>
                <c:ext xmlns:c15="http://schemas.microsoft.com/office/drawing/2012/chart" uri="{CE6537A1-D6FC-4f65-9D91-7224C49458BB}"/>
                <c:ext xmlns:c16="http://schemas.microsoft.com/office/drawing/2014/chart" uri="{C3380CC4-5D6E-409C-BE32-E72D297353CC}">
                  <c16:uniqueId val="{00000012-DEA2-4E6A-B445-C071C83C3BCA}"/>
                </c:ext>
              </c:extLst>
            </c:dLbl>
            <c:dLbl>
              <c:idx val="16"/>
              <c:delete val="1"/>
              <c:extLst>
                <c:ext xmlns:c15="http://schemas.microsoft.com/office/drawing/2012/chart" uri="{CE6537A1-D6FC-4f65-9D91-7224C49458BB}"/>
                <c:ext xmlns:c16="http://schemas.microsoft.com/office/drawing/2014/chart" uri="{C3380CC4-5D6E-409C-BE32-E72D297353CC}">
                  <c16:uniqueId val="{00000013-DEA2-4E6A-B445-C071C83C3BCA}"/>
                </c:ext>
              </c:extLst>
            </c:dLbl>
            <c:dLbl>
              <c:idx val="17"/>
              <c:delete val="1"/>
              <c:extLst>
                <c:ext xmlns:c15="http://schemas.microsoft.com/office/drawing/2012/chart" uri="{CE6537A1-D6FC-4f65-9D91-7224C49458BB}"/>
                <c:ext xmlns:c16="http://schemas.microsoft.com/office/drawing/2014/chart" uri="{C3380CC4-5D6E-409C-BE32-E72D297353CC}">
                  <c16:uniqueId val="{00000014-DEA2-4E6A-B445-C071C83C3BCA}"/>
                </c:ext>
              </c:extLst>
            </c:dLbl>
            <c:dLbl>
              <c:idx val="18"/>
              <c:delete val="1"/>
              <c:extLst>
                <c:ext xmlns:c15="http://schemas.microsoft.com/office/drawing/2012/chart" uri="{CE6537A1-D6FC-4f65-9D91-7224C49458BB}"/>
                <c:ext xmlns:c16="http://schemas.microsoft.com/office/drawing/2014/chart" uri="{C3380CC4-5D6E-409C-BE32-E72D297353CC}">
                  <c16:uniqueId val="{00000015-DEA2-4E6A-B445-C071C83C3BCA}"/>
                </c:ext>
              </c:extLst>
            </c:dLbl>
            <c:dLbl>
              <c:idx val="19"/>
              <c:delete val="1"/>
              <c:extLst>
                <c:ext xmlns:c15="http://schemas.microsoft.com/office/drawing/2012/chart" uri="{CE6537A1-D6FC-4f65-9D91-7224C49458BB}"/>
                <c:ext xmlns:c16="http://schemas.microsoft.com/office/drawing/2014/chart" uri="{C3380CC4-5D6E-409C-BE32-E72D297353CC}">
                  <c16:uniqueId val="{00000016-DEA2-4E6A-B445-C071C83C3BCA}"/>
                </c:ext>
              </c:extLst>
            </c:dLbl>
            <c:dLbl>
              <c:idx val="20"/>
              <c:delete val="1"/>
              <c:extLst>
                <c:ext xmlns:c15="http://schemas.microsoft.com/office/drawing/2012/chart" uri="{CE6537A1-D6FC-4f65-9D91-7224C49458BB}"/>
                <c:ext xmlns:c16="http://schemas.microsoft.com/office/drawing/2014/chart" uri="{C3380CC4-5D6E-409C-BE32-E72D297353CC}">
                  <c16:uniqueId val="{00000017-DEA2-4E6A-B445-C071C83C3BCA}"/>
                </c:ext>
              </c:extLst>
            </c:dLbl>
            <c:dLbl>
              <c:idx val="21"/>
              <c:delete val="1"/>
              <c:extLst>
                <c:ext xmlns:c15="http://schemas.microsoft.com/office/drawing/2012/chart" uri="{CE6537A1-D6FC-4f65-9D91-7224C49458BB}"/>
                <c:ext xmlns:c16="http://schemas.microsoft.com/office/drawing/2014/chart" uri="{C3380CC4-5D6E-409C-BE32-E72D297353CC}">
                  <c16:uniqueId val="{00000018-DEA2-4E6A-B445-C071C83C3BCA}"/>
                </c:ext>
              </c:extLst>
            </c:dLbl>
            <c:dLbl>
              <c:idx val="22"/>
              <c:delete val="1"/>
              <c:extLst>
                <c:ext xmlns:c15="http://schemas.microsoft.com/office/drawing/2012/chart" uri="{CE6537A1-D6FC-4f65-9D91-7224C49458BB}"/>
                <c:ext xmlns:c16="http://schemas.microsoft.com/office/drawing/2014/chart" uri="{C3380CC4-5D6E-409C-BE32-E72D297353CC}">
                  <c16:uniqueId val="{00000019-DEA2-4E6A-B445-C071C83C3BCA}"/>
                </c:ext>
              </c:extLst>
            </c:dLbl>
            <c:dLbl>
              <c:idx val="23"/>
              <c:delete val="1"/>
              <c:extLst>
                <c:ext xmlns:c15="http://schemas.microsoft.com/office/drawing/2012/chart" uri="{CE6537A1-D6FC-4f65-9D91-7224C49458BB}"/>
                <c:ext xmlns:c16="http://schemas.microsoft.com/office/drawing/2014/chart" uri="{C3380CC4-5D6E-409C-BE32-E72D297353CC}">
                  <c16:uniqueId val="{0000001A-DEA2-4E6A-B445-C071C83C3BCA}"/>
                </c:ext>
              </c:extLst>
            </c:dLbl>
            <c:dLbl>
              <c:idx val="24"/>
              <c:delete val="1"/>
              <c:extLst>
                <c:ext xmlns:c15="http://schemas.microsoft.com/office/drawing/2012/chart" uri="{CE6537A1-D6FC-4f65-9D91-7224C49458BB}"/>
                <c:ext xmlns:c16="http://schemas.microsoft.com/office/drawing/2014/chart" uri="{C3380CC4-5D6E-409C-BE32-E72D297353CC}">
                  <c16:uniqueId val="{0000001B-DEA2-4E6A-B445-C071C83C3BCA}"/>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DEA2-4E6A-B445-C071C83C3BCA}"/>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Cottbus, Stadt (12052)</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47014</v>
      </c>
      <c r="F11" s="238">
        <v>47673</v>
      </c>
      <c r="G11" s="238">
        <v>47679</v>
      </c>
      <c r="H11" s="238">
        <v>46162</v>
      </c>
      <c r="I11" s="265">
        <v>45929</v>
      </c>
      <c r="J11" s="263">
        <v>1085</v>
      </c>
      <c r="K11" s="266">
        <v>2.3623418755034944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12.517547964436126</v>
      </c>
      <c r="E13" s="115">
        <v>5885</v>
      </c>
      <c r="F13" s="114">
        <v>5890</v>
      </c>
      <c r="G13" s="114">
        <v>5876</v>
      </c>
      <c r="H13" s="114">
        <v>5903</v>
      </c>
      <c r="I13" s="140">
        <v>5915</v>
      </c>
      <c r="J13" s="115">
        <v>-30</v>
      </c>
      <c r="K13" s="116">
        <v>-0.50718512256973791</v>
      </c>
    </row>
    <row r="14" spans="1:255" ht="14.1" customHeight="1" x14ac:dyDescent="0.2">
      <c r="A14" s="306" t="s">
        <v>230</v>
      </c>
      <c r="B14" s="307"/>
      <c r="C14" s="308"/>
      <c r="D14" s="113">
        <v>59.535457523290937</v>
      </c>
      <c r="E14" s="115">
        <v>27990</v>
      </c>
      <c r="F14" s="114">
        <v>28625</v>
      </c>
      <c r="G14" s="114">
        <v>28780</v>
      </c>
      <c r="H14" s="114">
        <v>27848</v>
      </c>
      <c r="I14" s="140">
        <v>27661</v>
      </c>
      <c r="J14" s="115">
        <v>329</v>
      </c>
      <c r="K14" s="116">
        <v>1.1894002386030873</v>
      </c>
    </row>
    <row r="15" spans="1:255" ht="14.1" customHeight="1" x14ac:dyDescent="0.2">
      <c r="A15" s="306" t="s">
        <v>231</v>
      </c>
      <c r="B15" s="307"/>
      <c r="C15" s="308"/>
      <c r="D15" s="113">
        <v>13.95541753520228</v>
      </c>
      <c r="E15" s="115">
        <v>6561</v>
      </c>
      <c r="F15" s="114">
        <v>6574</v>
      </c>
      <c r="G15" s="114">
        <v>6503</v>
      </c>
      <c r="H15" s="114">
        <v>6259</v>
      </c>
      <c r="I15" s="140">
        <v>6258</v>
      </c>
      <c r="J15" s="115">
        <v>303</v>
      </c>
      <c r="K15" s="116">
        <v>4.8418024928092045</v>
      </c>
    </row>
    <row r="16" spans="1:255" ht="14.1" customHeight="1" x14ac:dyDescent="0.2">
      <c r="A16" s="306" t="s">
        <v>232</v>
      </c>
      <c r="B16" s="307"/>
      <c r="C16" s="308"/>
      <c r="D16" s="113">
        <v>13.987322925086145</v>
      </c>
      <c r="E16" s="115">
        <v>6576</v>
      </c>
      <c r="F16" s="114">
        <v>6581</v>
      </c>
      <c r="G16" s="114">
        <v>6517</v>
      </c>
      <c r="H16" s="114">
        <v>6149</v>
      </c>
      <c r="I16" s="140">
        <v>6091</v>
      </c>
      <c r="J16" s="115">
        <v>485</v>
      </c>
      <c r="K16" s="116">
        <v>7.9625677228698075</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0.36372144467605394</v>
      </c>
      <c r="E18" s="115">
        <v>171</v>
      </c>
      <c r="F18" s="114">
        <v>161</v>
      </c>
      <c r="G18" s="114">
        <v>170</v>
      </c>
      <c r="H18" s="114">
        <v>152</v>
      </c>
      <c r="I18" s="140">
        <v>155</v>
      </c>
      <c r="J18" s="115">
        <v>16</v>
      </c>
      <c r="K18" s="116">
        <v>10.32258064516129</v>
      </c>
    </row>
    <row r="19" spans="1:255" ht="14.1" customHeight="1" x14ac:dyDescent="0.2">
      <c r="A19" s="306" t="s">
        <v>235</v>
      </c>
      <c r="B19" s="307" t="s">
        <v>236</v>
      </c>
      <c r="C19" s="308"/>
      <c r="D19" s="113">
        <v>0.13612966350448802</v>
      </c>
      <c r="E19" s="115">
        <v>64</v>
      </c>
      <c r="F19" s="114">
        <v>61</v>
      </c>
      <c r="G19" s="114">
        <v>58</v>
      </c>
      <c r="H19" s="114">
        <v>60</v>
      </c>
      <c r="I19" s="140">
        <v>63</v>
      </c>
      <c r="J19" s="115">
        <v>1</v>
      </c>
      <c r="K19" s="116">
        <v>1.5873015873015872</v>
      </c>
    </row>
    <row r="20" spans="1:255" ht="14.1" customHeight="1" x14ac:dyDescent="0.2">
      <c r="A20" s="306">
        <v>12</v>
      </c>
      <c r="B20" s="307" t="s">
        <v>237</v>
      </c>
      <c r="C20" s="308"/>
      <c r="D20" s="113">
        <v>0.52324839409537582</v>
      </c>
      <c r="E20" s="115">
        <v>246</v>
      </c>
      <c r="F20" s="114">
        <v>265</v>
      </c>
      <c r="G20" s="114">
        <v>292</v>
      </c>
      <c r="H20" s="114">
        <v>289</v>
      </c>
      <c r="I20" s="140">
        <v>275</v>
      </c>
      <c r="J20" s="115">
        <v>-29</v>
      </c>
      <c r="K20" s="116">
        <v>-10.545454545454545</v>
      </c>
    </row>
    <row r="21" spans="1:255" ht="14.1" customHeight="1" x14ac:dyDescent="0.2">
      <c r="A21" s="306">
        <v>21</v>
      </c>
      <c r="B21" s="307" t="s">
        <v>238</v>
      </c>
      <c r="C21" s="308"/>
      <c r="D21" s="113">
        <v>0.68915642149147061</v>
      </c>
      <c r="E21" s="115">
        <v>324</v>
      </c>
      <c r="F21" s="114">
        <v>330</v>
      </c>
      <c r="G21" s="114">
        <v>334</v>
      </c>
      <c r="H21" s="114">
        <v>241</v>
      </c>
      <c r="I21" s="140">
        <v>52</v>
      </c>
      <c r="J21" s="115">
        <v>272</v>
      </c>
      <c r="K21" s="116" t="s">
        <v>514</v>
      </c>
    </row>
    <row r="22" spans="1:255" ht="14.1" customHeight="1" x14ac:dyDescent="0.2">
      <c r="A22" s="306">
        <v>22</v>
      </c>
      <c r="B22" s="307" t="s">
        <v>239</v>
      </c>
      <c r="C22" s="308"/>
      <c r="D22" s="113">
        <v>0.44880248436635894</v>
      </c>
      <c r="E22" s="115">
        <v>211</v>
      </c>
      <c r="F22" s="114">
        <v>215</v>
      </c>
      <c r="G22" s="114">
        <v>265</v>
      </c>
      <c r="H22" s="114">
        <v>305</v>
      </c>
      <c r="I22" s="140">
        <v>384</v>
      </c>
      <c r="J22" s="115">
        <v>-173</v>
      </c>
      <c r="K22" s="116">
        <v>-45.052083333333336</v>
      </c>
    </row>
    <row r="23" spans="1:255" ht="14.1" customHeight="1" x14ac:dyDescent="0.2">
      <c r="A23" s="306">
        <v>23</v>
      </c>
      <c r="B23" s="307" t="s">
        <v>240</v>
      </c>
      <c r="C23" s="308"/>
      <c r="D23" s="113">
        <v>0.46156464031990468</v>
      </c>
      <c r="E23" s="115">
        <v>217</v>
      </c>
      <c r="F23" s="114">
        <v>222</v>
      </c>
      <c r="G23" s="114">
        <v>228</v>
      </c>
      <c r="H23" s="114">
        <v>224</v>
      </c>
      <c r="I23" s="140">
        <v>227</v>
      </c>
      <c r="J23" s="115">
        <v>-10</v>
      </c>
      <c r="K23" s="116">
        <v>-4.4052863436123344</v>
      </c>
    </row>
    <row r="24" spans="1:255" ht="14.1" customHeight="1" x14ac:dyDescent="0.2">
      <c r="A24" s="306">
        <v>24</v>
      </c>
      <c r="B24" s="307" t="s">
        <v>241</v>
      </c>
      <c r="C24" s="308"/>
      <c r="D24" s="113">
        <v>1.7186370017441612</v>
      </c>
      <c r="E24" s="115">
        <v>808</v>
      </c>
      <c r="F24" s="114">
        <v>829</v>
      </c>
      <c r="G24" s="114">
        <v>870</v>
      </c>
      <c r="H24" s="114">
        <v>888</v>
      </c>
      <c r="I24" s="140">
        <v>895</v>
      </c>
      <c r="J24" s="115">
        <v>-87</v>
      </c>
      <c r="K24" s="116">
        <v>-9.7206703910614518</v>
      </c>
    </row>
    <row r="25" spans="1:255" ht="14.1" customHeight="1" x14ac:dyDescent="0.2">
      <c r="A25" s="306">
        <v>25</v>
      </c>
      <c r="B25" s="307" t="s">
        <v>242</v>
      </c>
      <c r="C25" s="308"/>
      <c r="D25" s="113">
        <v>4.6411707151061385</v>
      </c>
      <c r="E25" s="115">
        <v>2182</v>
      </c>
      <c r="F25" s="114">
        <v>2263</v>
      </c>
      <c r="G25" s="114">
        <v>2346</v>
      </c>
      <c r="H25" s="114">
        <v>2118</v>
      </c>
      <c r="I25" s="140">
        <v>2124</v>
      </c>
      <c r="J25" s="115">
        <v>58</v>
      </c>
      <c r="K25" s="116">
        <v>2.7306967984934087</v>
      </c>
    </row>
    <row r="26" spans="1:255" ht="14.1" customHeight="1" x14ac:dyDescent="0.2">
      <c r="A26" s="306">
        <v>26</v>
      </c>
      <c r="B26" s="307" t="s">
        <v>243</v>
      </c>
      <c r="C26" s="308"/>
      <c r="D26" s="113">
        <v>3.1501254945335431</v>
      </c>
      <c r="E26" s="115">
        <v>1481</v>
      </c>
      <c r="F26" s="114">
        <v>1531</v>
      </c>
      <c r="G26" s="114">
        <v>1561</v>
      </c>
      <c r="H26" s="114">
        <v>1385</v>
      </c>
      <c r="I26" s="140">
        <v>1350</v>
      </c>
      <c r="J26" s="115">
        <v>131</v>
      </c>
      <c r="K26" s="116">
        <v>9.7037037037037042</v>
      </c>
    </row>
    <row r="27" spans="1:255" ht="14.1" customHeight="1" x14ac:dyDescent="0.2">
      <c r="A27" s="306">
        <v>27</v>
      </c>
      <c r="B27" s="307" t="s">
        <v>244</v>
      </c>
      <c r="C27" s="308"/>
      <c r="D27" s="113">
        <v>1.4655209086655039</v>
      </c>
      <c r="E27" s="115">
        <v>689</v>
      </c>
      <c r="F27" s="114">
        <v>682</v>
      </c>
      <c r="G27" s="114">
        <v>676</v>
      </c>
      <c r="H27" s="114">
        <v>673</v>
      </c>
      <c r="I27" s="140">
        <v>664</v>
      </c>
      <c r="J27" s="115">
        <v>25</v>
      </c>
      <c r="K27" s="116">
        <v>3.7650602409638556</v>
      </c>
    </row>
    <row r="28" spans="1:255" ht="14.1" customHeight="1" x14ac:dyDescent="0.2">
      <c r="A28" s="306">
        <v>28</v>
      </c>
      <c r="B28" s="307" t="s">
        <v>245</v>
      </c>
      <c r="C28" s="308"/>
      <c r="D28" s="113">
        <v>0.18505126132641342</v>
      </c>
      <c r="E28" s="115">
        <v>87</v>
      </c>
      <c r="F28" s="114">
        <v>86</v>
      </c>
      <c r="G28" s="114">
        <v>88</v>
      </c>
      <c r="H28" s="114">
        <v>88</v>
      </c>
      <c r="I28" s="140">
        <v>94</v>
      </c>
      <c r="J28" s="115">
        <v>-7</v>
      </c>
      <c r="K28" s="116">
        <v>-7.4468085106382977</v>
      </c>
    </row>
    <row r="29" spans="1:255" ht="14.1" customHeight="1" x14ac:dyDescent="0.2">
      <c r="A29" s="306">
        <v>29</v>
      </c>
      <c r="B29" s="307" t="s">
        <v>246</v>
      </c>
      <c r="C29" s="308"/>
      <c r="D29" s="113">
        <v>1.5867613902241886</v>
      </c>
      <c r="E29" s="115">
        <v>746</v>
      </c>
      <c r="F29" s="114">
        <v>769</v>
      </c>
      <c r="G29" s="114">
        <v>780</v>
      </c>
      <c r="H29" s="114">
        <v>770</v>
      </c>
      <c r="I29" s="140">
        <v>770</v>
      </c>
      <c r="J29" s="115">
        <v>-24</v>
      </c>
      <c r="K29" s="116">
        <v>-3.116883116883117</v>
      </c>
    </row>
    <row r="30" spans="1:255" ht="14.1" customHeight="1" x14ac:dyDescent="0.2">
      <c r="A30" s="306" t="s">
        <v>247</v>
      </c>
      <c r="B30" s="307" t="s">
        <v>248</v>
      </c>
      <c r="C30" s="308"/>
      <c r="D30" s="113">
        <v>0.32756200280767434</v>
      </c>
      <c r="E30" s="115">
        <v>154</v>
      </c>
      <c r="F30" s="114">
        <v>157</v>
      </c>
      <c r="G30" s="114">
        <v>157</v>
      </c>
      <c r="H30" s="114">
        <v>154</v>
      </c>
      <c r="I30" s="140">
        <v>152</v>
      </c>
      <c r="J30" s="115">
        <v>2</v>
      </c>
      <c r="K30" s="116">
        <v>1.3157894736842106</v>
      </c>
    </row>
    <row r="31" spans="1:255" ht="14.1" customHeight="1" x14ac:dyDescent="0.2">
      <c r="A31" s="306" t="s">
        <v>249</v>
      </c>
      <c r="B31" s="307" t="s">
        <v>250</v>
      </c>
      <c r="C31" s="308"/>
      <c r="D31" s="113">
        <v>1.2591993874165142</v>
      </c>
      <c r="E31" s="115">
        <v>592</v>
      </c>
      <c r="F31" s="114">
        <v>612</v>
      </c>
      <c r="G31" s="114">
        <v>623</v>
      </c>
      <c r="H31" s="114">
        <v>616</v>
      </c>
      <c r="I31" s="140">
        <v>618</v>
      </c>
      <c r="J31" s="115">
        <v>-26</v>
      </c>
      <c r="K31" s="116">
        <v>-4.2071197411003238</v>
      </c>
    </row>
    <row r="32" spans="1:255" ht="14.1" customHeight="1" x14ac:dyDescent="0.2">
      <c r="A32" s="306">
        <v>31</v>
      </c>
      <c r="B32" s="307" t="s">
        <v>251</v>
      </c>
      <c r="C32" s="308"/>
      <c r="D32" s="113">
        <v>1.2421831794784532</v>
      </c>
      <c r="E32" s="115">
        <v>584</v>
      </c>
      <c r="F32" s="114">
        <v>590</v>
      </c>
      <c r="G32" s="114">
        <v>581</v>
      </c>
      <c r="H32" s="114">
        <v>539</v>
      </c>
      <c r="I32" s="140">
        <v>527</v>
      </c>
      <c r="J32" s="115">
        <v>57</v>
      </c>
      <c r="K32" s="116">
        <v>10.815939278937382</v>
      </c>
    </row>
    <row r="33" spans="1:11" ht="14.1" customHeight="1" x14ac:dyDescent="0.2">
      <c r="A33" s="306">
        <v>32</v>
      </c>
      <c r="B33" s="307" t="s">
        <v>252</v>
      </c>
      <c r="C33" s="308"/>
      <c r="D33" s="113">
        <v>1.0954183860126772</v>
      </c>
      <c r="E33" s="115">
        <v>515</v>
      </c>
      <c r="F33" s="114">
        <v>508</v>
      </c>
      <c r="G33" s="114">
        <v>526</v>
      </c>
      <c r="H33" s="114">
        <v>506</v>
      </c>
      <c r="I33" s="140">
        <v>476</v>
      </c>
      <c r="J33" s="115">
        <v>39</v>
      </c>
      <c r="K33" s="116">
        <v>8.1932773109243691</v>
      </c>
    </row>
    <row r="34" spans="1:11" ht="14.1" customHeight="1" x14ac:dyDescent="0.2">
      <c r="A34" s="306">
        <v>33</v>
      </c>
      <c r="B34" s="307" t="s">
        <v>253</v>
      </c>
      <c r="C34" s="308"/>
      <c r="D34" s="113">
        <v>0.83804824094950436</v>
      </c>
      <c r="E34" s="115">
        <v>394</v>
      </c>
      <c r="F34" s="114">
        <v>393</v>
      </c>
      <c r="G34" s="114">
        <v>408</v>
      </c>
      <c r="H34" s="114">
        <v>407</v>
      </c>
      <c r="I34" s="140">
        <v>416</v>
      </c>
      <c r="J34" s="115">
        <v>-22</v>
      </c>
      <c r="K34" s="116">
        <v>-5.2884615384615383</v>
      </c>
    </row>
    <row r="35" spans="1:11" ht="14.1" customHeight="1" x14ac:dyDescent="0.2">
      <c r="A35" s="306">
        <v>34</v>
      </c>
      <c r="B35" s="307" t="s">
        <v>254</v>
      </c>
      <c r="C35" s="308"/>
      <c r="D35" s="113">
        <v>2.3524907474369336</v>
      </c>
      <c r="E35" s="115">
        <v>1106</v>
      </c>
      <c r="F35" s="114">
        <v>1132</v>
      </c>
      <c r="G35" s="114">
        <v>1140</v>
      </c>
      <c r="H35" s="114">
        <v>1123</v>
      </c>
      <c r="I35" s="140">
        <v>1120</v>
      </c>
      <c r="J35" s="115">
        <v>-14</v>
      </c>
      <c r="K35" s="116">
        <v>-1.25</v>
      </c>
    </row>
    <row r="36" spans="1:11" ht="14.1" customHeight="1" x14ac:dyDescent="0.2">
      <c r="A36" s="306">
        <v>41</v>
      </c>
      <c r="B36" s="307" t="s">
        <v>255</v>
      </c>
      <c r="C36" s="308"/>
      <c r="D36" s="113">
        <v>0.40626196452120644</v>
      </c>
      <c r="E36" s="115">
        <v>191</v>
      </c>
      <c r="F36" s="114">
        <v>193</v>
      </c>
      <c r="G36" s="114">
        <v>190</v>
      </c>
      <c r="H36" s="114">
        <v>187</v>
      </c>
      <c r="I36" s="140">
        <v>194</v>
      </c>
      <c r="J36" s="115">
        <v>-3</v>
      </c>
      <c r="K36" s="116">
        <v>-1.5463917525773196</v>
      </c>
    </row>
    <row r="37" spans="1:11" ht="14.1" customHeight="1" x14ac:dyDescent="0.2">
      <c r="A37" s="306">
        <v>42</v>
      </c>
      <c r="B37" s="307" t="s">
        <v>256</v>
      </c>
      <c r="C37" s="308"/>
      <c r="D37" s="113">
        <v>0.22333772918705067</v>
      </c>
      <c r="E37" s="115">
        <v>105</v>
      </c>
      <c r="F37" s="114">
        <v>106</v>
      </c>
      <c r="G37" s="114">
        <v>110</v>
      </c>
      <c r="H37" s="114">
        <v>53</v>
      </c>
      <c r="I37" s="140">
        <v>59</v>
      </c>
      <c r="J37" s="115">
        <v>46</v>
      </c>
      <c r="K37" s="116">
        <v>77.966101694915253</v>
      </c>
    </row>
    <row r="38" spans="1:11" ht="14.1" customHeight="1" x14ac:dyDescent="0.2">
      <c r="A38" s="306">
        <v>43</v>
      </c>
      <c r="B38" s="307" t="s">
        <v>257</v>
      </c>
      <c r="C38" s="308"/>
      <c r="D38" s="113">
        <v>1.4506317267197004</v>
      </c>
      <c r="E38" s="115">
        <v>682</v>
      </c>
      <c r="F38" s="114">
        <v>671</v>
      </c>
      <c r="G38" s="114">
        <v>664</v>
      </c>
      <c r="H38" s="114">
        <v>578</v>
      </c>
      <c r="I38" s="140">
        <v>579</v>
      </c>
      <c r="J38" s="115">
        <v>103</v>
      </c>
      <c r="K38" s="116">
        <v>17.789291882556132</v>
      </c>
    </row>
    <row r="39" spans="1:11" ht="14.1" customHeight="1" x14ac:dyDescent="0.2">
      <c r="A39" s="306">
        <v>51</v>
      </c>
      <c r="B39" s="307" t="s">
        <v>258</v>
      </c>
      <c r="C39" s="308"/>
      <c r="D39" s="113">
        <v>5.1580380312247414</v>
      </c>
      <c r="E39" s="115">
        <v>2425</v>
      </c>
      <c r="F39" s="114">
        <v>2397</v>
      </c>
      <c r="G39" s="114">
        <v>2308</v>
      </c>
      <c r="H39" s="114">
        <v>2201</v>
      </c>
      <c r="I39" s="140">
        <v>2164</v>
      </c>
      <c r="J39" s="115">
        <v>261</v>
      </c>
      <c r="K39" s="116">
        <v>12.060998151571164</v>
      </c>
    </row>
    <row r="40" spans="1:11" ht="14.1" customHeight="1" x14ac:dyDescent="0.2">
      <c r="A40" s="306" t="s">
        <v>259</v>
      </c>
      <c r="B40" s="307" t="s">
        <v>260</v>
      </c>
      <c r="C40" s="308"/>
      <c r="D40" s="113">
        <v>4.0285872293359422</v>
      </c>
      <c r="E40" s="115">
        <v>1894</v>
      </c>
      <c r="F40" s="114">
        <v>1869</v>
      </c>
      <c r="G40" s="114">
        <v>1790</v>
      </c>
      <c r="H40" s="114">
        <v>1705</v>
      </c>
      <c r="I40" s="140">
        <v>1667</v>
      </c>
      <c r="J40" s="115">
        <v>227</v>
      </c>
      <c r="K40" s="116">
        <v>13.617276544691062</v>
      </c>
    </row>
    <row r="41" spans="1:11" ht="14.1" customHeight="1" x14ac:dyDescent="0.2">
      <c r="A41" s="306"/>
      <c r="B41" s="307" t="s">
        <v>261</v>
      </c>
      <c r="C41" s="308"/>
      <c r="D41" s="113">
        <v>1.839877483302846</v>
      </c>
      <c r="E41" s="115">
        <v>865</v>
      </c>
      <c r="F41" s="114">
        <v>815</v>
      </c>
      <c r="G41" s="114">
        <v>806</v>
      </c>
      <c r="H41" s="114">
        <v>746</v>
      </c>
      <c r="I41" s="140">
        <v>749</v>
      </c>
      <c r="J41" s="115">
        <v>116</v>
      </c>
      <c r="K41" s="116">
        <v>15.48731642189586</v>
      </c>
    </row>
    <row r="42" spans="1:11" ht="14.1" customHeight="1" x14ac:dyDescent="0.2">
      <c r="A42" s="306">
        <v>52</v>
      </c>
      <c r="B42" s="307" t="s">
        <v>262</v>
      </c>
      <c r="C42" s="308"/>
      <c r="D42" s="113">
        <v>3.7839792402263157</v>
      </c>
      <c r="E42" s="115">
        <v>1779</v>
      </c>
      <c r="F42" s="114">
        <v>1799</v>
      </c>
      <c r="G42" s="114">
        <v>1828</v>
      </c>
      <c r="H42" s="114">
        <v>1809</v>
      </c>
      <c r="I42" s="140">
        <v>1772</v>
      </c>
      <c r="J42" s="115">
        <v>7</v>
      </c>
      <c r="K42" s="116">
        <v>0.39503386004514673</v>
      </c>
    </row>
    <row r="43" spans="1:11" ht="14.1" customHeight="1" x14ac:dyDescent="0.2">
      <c r="A43" s="306" t="s">
        <v>263</v>
      </c>
      <c r="B43" s="307" t="s">
        <v>264</v>
      </c>
      <c r="C43" s="308"/>
      <c r="D43" s="113">
        <v>3.0863147147658143</v>
      </c>
      <c r="E43" s="115">
        <v>1451</v>
      </c>
      <c r="F43" s="114">
        <v>1470</v>
      </c>
      <c r="G43" s="114">
        <v>1491</v>
      </c>
      <c r="H43" s="114">
        <v>1477</v>
      </c>
      <c r="I43" s="140">
        <v>1448</v>
      </c>
      <c r="J43" s="115">
        <v>3</v>
      </c>
      <c r="K43" s="116">
        <v>0.20718232044198895</v>
      </c>
    </row>
    <row r="44" spans="1:11" ht="14.1" customHeight="1" x14ac:dyDescent="0.2">
      <c r="A44" s="306">
        <v>53</v>
      </c>
      <c r="B44" s="307" t="s">
        <v>265</v>
      </c>
      <c r="C44" s="308"/>
      <c r="D44" s="113">
        <v>1.8866720551325138</v>
      </c>
      <c r="E44" s="115">
        <v>887</v>
      </c>
      <c r="F44" s="114">
        <v>872</v>
      </c>
      <c r="G44" s="114">
        <v>861</v>
      </c>
      <c r="H44" s="114">
        <v>815</v>
      </c>
      <c r="I44" s="140">
        <v>787</v>
      </c>
      <c r="J44" s="115">
        <v>100</v>
      </c>
      <c r="K44" s="116">
        <v>12.706480304955527</v>
      </c>
    </row>
    <row r="45" spans="1:11" ht="14.1" customHeight="1" x14ac:dyDescent="0.2">
      <c r="A45" s="306" t="s">
        <v>266</v>
      </c>
      <c r="B45" s="307" t="s">
        <v>267</v>
      </c>
      <c r="C45" s="308"/>
      <c r="D45" s="113">
        <v>1.7909558854809207</v>
      </c>
      <c r="E45" s="115">
        <v>842</v>
      </c>
      <c r="F45" s="114">
        <v>828</v>
      </c>
      <c r="G45" s="114">
        <v>820</v>
      </c>
      <c r="H45" s="114">
        <v>770</v>
      </c>
      <c r="I45" s="140">
        <v>746</v>
      </c>
      <c r="J45" s="115">
        <v>96</v>
      </c>
      <c r="K45" s="116">
        <v>12.868632707774799</v>
      </c>
    </row>
    <row r="46" spans="1:11" ht="14.1" customHeight="1" x14ac:dyDescent="0.2">
      <c r="A46" s="306">
        <v>54</v>
      </c>
      <c r="B46" s="307" t="s">
        <v>268</v>
      </c>
      <c r="C46" s="308"/>
      <c r="D46" s="113">
        <v>2.6821797762368655</v>
      </c>
      <c r="E46" s="115">
        <v>1261</v>
      </c>
      <c r="F46" s="114">
        <v>1273</v>
      </c>
      <c r="G46" s="114">
        <v>1267</v>
      </c>
      <c r="H46" s="114">
        <v>1276</v>
      </c>
      <c r="I46" s="140">
        <v>1261</v>
      </c>
      <c r="J46" s="115">
        <v>0</v>
      </c>
      <c r="K46" s="116">
        <v>0</v>
      </c>
    </row>
    <row r="47" spans="1:11" ht="14.1" customHeight="1" x14ac:dyDescent="0.2">
      <c r="A47" s="306">
        <v>61</v>
      </c>
      <c r="B47" s="307" t="s">
        <v>269</v>
      </c>
      <c r="C47" s="308"/>
      <c r="D47" s="113">
        <v>2.0568341345131236</v>
      </c>
      <c r="E47" s="115">
        <v>967</v>
      </c>
      <c r="F47" s="114">
        <v>963</v>
      </c>
      <c r="G47" s="114">
        <v>964</v>
      </c>
      <c r="H47" s="114">
        <v>904</v>
      </c>
      <c r="I47" s="140">
        <v>903</v>
      </c>
      <c r="J47" s="115">
        <v>64</v>
      </c>
      <c r="K47" s="116">
        <v>7.0874861572535988</v>
      </c>
    </row>
    <row r="48" spans="1:11" ht="14.1" customHeight="1" x14ac:dyDescent="0.2">
      <c r="A48" s="306">
        <v>62</v>
      </c>
      <c r="B48" s="307" t="s">
        <v>270</v>
      </c>
      <c r="C48" s="308"/>
      <c r="D48" s="113">
        <v>6.5448589781767135</v>
      </c>
      <c r="E48" s="115">
        <v>3077</v>
      </c>
      <c r="F48" s="114">
        <v>3218</v>
      </c>
      <c r="G48" s="114">
        <v>3234</v>
      </c>
      <c r="H48" s="114">
        <v>3238</v>
      </c>
      <c r="I48" s="140">
        <v>3246</v>
      </c>
      <c r="J48" s="115">
        <v>-169</v>
      </c>
      <c r="K48" s="116">
        <v>-5.2064078866296981</v>
      </c>
    </row>
    <row r="49" spans="1:11" ht="14.1" customHeight="1" x14ac:dyDescent="0.2">
      <c r="A49" s="306">
        <v>63</v>
      </c>
      <c r="B49" s="307" t="s">
        <v>271</v>
      </c>
      <c r="C49" s="308"/>
      <c r="D49" s="113">
        <v>1.901561237078317</v>
      </c>
      <c r="E49" s="115">
        <v>894</v>
      </c>
      <c r="F49" s="114">
        <v>929</v>
      </c>
      <c r="G49" s="114">
        <v>929</v>
      </c>
      <c r="H49" s="114">
        <v>900</v>
      </c>
      <c r="I49" s="140">
        <v>866</v>
      </c>
      <c r="J49" s="115">
        <v>28</v>
      </c>
      <c r="K49" s="116">
        <v>3.2332563510392611</v>
      </c>
    </row>
    <row r="50" spans="1:11" ht="14.1" customHeight="1" x14ac:dyDescent="0.2">
      <c r="A50" s="306" t="s">
        <v>272</v>
      </c>
      <c r="B50" s="307" t="s">
        <v>273</v>
      </c>
      <c r="C50" s="308"/>
      <c r="D50" s="113">
        <v>0.34670523673799292</v>
      </c>
      <c r="E50" s="115">
        <v>163</v>
      </c>
      <c r="F50" s="114">
        <v>164</v>
      </c>
      <c r="G50" s="114">
        <v>167</v>
      </c>
      <c r="H50" s="114">
        <v>157</v>
      </c>
      <c r="I50" s="140">
        <v>157</v>
      </c>
      <c r="J50" s="115">
        <v>6</v>
      </c>
      <c r="K50" s="116">
        <v>3.8216560509554141</v>
      </c>
    </row>
    <row r="51" spans="1:11" ht="14.1" customHeight="1" x14ac:dyDescent="0.2">
      <c r="A51" s="306" t="s">
        <v>274</v>
      </c>
      <c r="B51" s="307" t="s">
        <v>275</v>
      </c>
      <c r="C51" s="308"/>
      <c r="D51" s="113">
        <v>1.1677372697494364</v>
      </c>
      <c r="E51" s="115">
        <v>549</v>
      </c>
      <c r="F51" s="114">
        <v>588</v>
      </c>
      <c r="G51" s="114">
        <v>579</v>
      </c>
      <c r="H51" s="114">
        <v>565</v>
      </c>
      <c r="I51" s="140">
        <v>529</v>
      </c>
      <c r="J51" s="115">
        <v>20</v>
      </c>
      <c r="K51" s="116">
        <v>3.7807183364839321</v>
      </c>
    </row>
    <row r="52" spans="1:11" ht="14.1" customHeight="1" x14ac:dyDescent="0.2">
      <c r="A52" s="306">
        <v>71</v>
      </c>
      <c r="B52" s="307" t="s">
        <v>276</v>
      </c>
      <c r="C52" s="308"/>
      <c r="D52" s="113">
        <v>12.134683285829754</v>
      </c>
      <c r="E52" s="115">
        <v>5705</v>
      </c>
      <c r="F52" s="114">
        <v>5796</v>
      </c>
      <c r="G52" s="114">
        <v>5787</v>
      </c>
      <c r="H52" s="114">
        <v>5575</v>
      </c>
      <c r="I52" s="140">
        <v>5574</v>
      </c>
      <c r="J52" s="115">
        <v>131</v>
      </c>
      <c r="K52" s="116">
        <v>2.3501973448152134</v>
      </c>
    </row>
    <row r="53" spans="1:11" ht="14.1" customHeight="1" x14ac:dyDescent="0.2">
      <c r="A53" s="306" t="s">
        <v>277</v>
      </c>
      <c r="B53" s="307" t="s">
        <v>278</v>
      </c>
      <c r="C53" s="308"/>
      <c r="D53" s="113">
        <v>5.5579189177691752</v>
      </c>
      <c r="E53" s="115">
        <v>2613</v>
      </c>
      <c r="F53" s="114">
        <v>2662</v>
      </c>
      <c r="G53" s="114">
        <v>2656</v>
      </c>
      <c r="H53" s="114">
        <v>2593</v>
      </c>
      <c r="I53" s="140">
        <v>2563</v>
      </c>
      <c r="J53" s="115">
        <v>50</v>
      </c>
      <c r="K53" s="116">
        <v>1.9508388607101053</v>
      </c>
    </row>
    <row r="54" spans="1:11" ht="14.1" customHeight="1" x14ac:dyDescent="0.2">
      <c r="A54" s="306" t="s">
        <v>279</v>
      </c>
      <c r="B54" s="307" t="s">
        <v>280</v>
      </c>
      <c r="C54" s="308"/>
      <c r="D54" s="113">
        <v>5.0623218615731487</v>
      </c>
      <c r="E54" s="115">
        <v>2380</v>
      </c>
      <c r="F54" s="114">
        <v>2414</v>
      </c>
      <c r="G54" s="114">
        <v>2422</v>
      </c>
      <c r="H54" s="114">
        <v>2348</v>
      </c>
      <c r="I54" s="140">
        <v>2362</v>
      </c>
      <c r="J54" s="115">
        <v>18</v>
      </c>
      <c r="K54" s="116">
        <v>0.76206604572396275</v>
      </c>
    </row>
    <row r="55" spans="1:11" ht="14.1" customHeight="1" x14ac:dyDescent="0.2">
      <c r="A55" s="306">
        <v>72</v>
      </c>
      <c r="B55" s="307" t="s">
        <v>281</v>
      </c>
      <c r="C55" s="308"/>
      <c r="D55" s="113">
        <v>3.635087420768282</v>
      </c>
      <c r="E55" s="115">
        <v>1709</v>
      </c>
      <c r="F55" s="114">
        <v>1735</v>
      </c>
      <c r="G55" s="114">
        <v>1751</v>
      </c>
      <c r="H55" s="114">
        <v>1700</v>
      </c>
      <c r="I55" s="140">
        <v>1689</v>
      </c>
      <c r="J55" s="115">
        <v>20</v>
      </c>
      <c r="K55" s="116">
        <v>1.1841326228537596</v>
      </c>
    </row>
    <row r="56" spans="1:11" ht="14.1" customHeight="1" x14ac:dyDescent="0.2">
      <c r="A56" s="306" t="s">
        <v>282</v>
      </c>
      <c r="B56" s="307" t="s">
        <v>283</v>
      </c>
      <c r="C56" s="308"/>
      <c r="D56" s="113">
        <v>1.4399965967584123</v>
      </c>
      <c r="E56" s="115">
        <v>677</v>
      </c>
      <c r="F56" s="114">
        <v>698</v>
      </c>
      <c r="G56" s="114">
        <v>704</v>
      </c>
      <c r="H56" s="114">
        <v>702</v>
      </c>
      <c r="I56" s="140">
        <v>714</v>
      </c>
      <c r="J56" s="115">
        <v>-37</v>
      </c>
      <c r="K56" s="116">
        <v>-5.1820728291316529</v>
      </c>
    </row>
    <row r="57" spans="1:11" ht="14.1" customHeight="1" x14ac:dyDescent="0.2">
      <c r="A57" s="306" t="s">
        <v>284</v>
      </c>
      <c r="B57" s="307" t="s">
        <v>285</v>
      </c>
      <c r="C57" s="308"/>
      <c r="D57" s="113">
        <v>1.533585740417748</v>
      </c>
      <c r="E57" s="115">
        <v>721</v>
      </c>
      <c r="F57" s="114">
        <v>726</v>
      </c>
      <c r="G57" s="114">
        <v>734</v>
      </c>
      <c r="H57" s="114">
        <v>691</v>
      </c>
      <c r="I57" s="140">
        <v>664</v>
      </c>
      <c r="J57" s="115">
        <v>57</v>
      </c>
      <c r="K57" s="116">
        <v>8.5843373493975896</v>
      </c>
    </row>
    <row r="58" spans="1:11" ht="14.1" customHeight="1" x14ac:dyDescent="0.2">
      <c r="A58" s="306">
        <v>73</v>
      </c>
      <c r="B58" s="307" t="s">
        <v>286</v>
      </c>
      <c r="C58" s="308"/>
      <c r="D58" s="113">
        <v>7.5615774024758586</v>
      </c>
      <c r="E58" s="115">
        <v>3555</v>
      </c>
      <c r="F58" s="114">
        <v>3568</v>
      </c>
      <c r="G58" s="114">
        <v>3562</v>
      </c>
      <c r="H58" s="114">
        <v>3454</v>
      </c>
      <c r="I58" s="140">
        <v>3470</v>
      </c>
      <c r="J58" s="115">
        <v>85</v>
      </c>
      <c r="K58" s="116">
        <v>2.4495677233429394</v>
      </c>
    </row>
    <row r="59" spans="1:11" ht="14.1" customHeight="1" x14ac:dyDescent="0.2">
      <c r="A59" s="306" t="s">
        <v>287</v>
      </c>
      <c r="B59" s="307" t="s">
        <v>288</v>
      </c>
      <c r="C59" s="308"/>
      <c r="D59" s="113">
        <v>6.7214021355340963</v>
      </c>
      <c r="E59" s="115">
        <v>3160</v>
      </c>
      <c r="F59" s="114">
        <v>3169</v>
      </c>
      <c r="G59" s="114">
        <v>3172</v>
      </c>
      <c r="H59" s="114">
        <v>3091</v>
      </c>
      <c r="I59" s="140">
        <v>3098</v>
      </c>
      <c r="J59" s="115">
        <v>62</v>
      </c>
      <c r="K59" s="116">
        <v>2.0012911555842479</v>
      </c>
    </row>
    <row r="60" spans="1:11" ht="14.1" customHeight="1" x14ac:dyDescent="0.2">
      <c r="A60" s="306">
        <v>81</v>
      </c>
      <c r="B60" s="307" t="s">
        <v>289</v>
      </c>
      <c r="C60" s="308"/>
      <c r="D60" s="113">
        <v>10.592589441442975</v>
      </c>
      <c r="E60" s="115">
        <v>4980</v>
      </c>
      <c r="F60" s="114">
        <v>4984</v>
      </c>
      <c r="G60" s="114">
        <v>4750</v>
      </c>
      <c r="H60" s="114">
        <v>4723</v>
      </c>
      <c r="I60" s="140">
        <v>4697</v>
      </c>
      <c r="J60" s="115">
        <v>283</v>
      </c>
      <c r="K60" s="116">
        <v>6.0251224185650418</v>
      </c>
    </row>
    <row r="61" spans="1:11" ht="14.1" customHeight="1" x14ac:dyDescent="0.2">
      <c r="A61" s="306" t="s">
        <v>290</v>
      </c>
      <c r="B61" s="307" t="s">
        <v>291</v>
      </c>
      <c r="C61" s="308"/>
      <c r="D61" s="113">
        <v>1.958990938869273</v>
      </c>
      <c r="E61" s="115">
        <v>921</v>
      </c>
      <c r="F61" s="114">
        <v>918</v>
      </c>
      <c r="G61" s="114">
        <v>914</v>
      </c>
      <c r="H61" s="114">
        <v>898</v>
      </c>
      <c r="I61" s="140">
        <v>894</v>
      </c>
      <c r="J61" s="115">
        <v>27</v>
      </c>
      <c r="K61" s="116">
        <v>3.0201342281879193</v>
      </c>
    </row>
    <row r="62" spans="1:11" ht="14.1" customHeight="1" x14ac:dyDescent="0.2">
      <c r="A62" s="306" t="s">
        <v>292</v>
      </c>
      <c r="B62" s="307" t="s">
        <v>293</v>
      </c>
      <c r="C62" s="308"/>
      <c r="D62" s="113">
        <v>4.7241247288041857</v>
      </c>
      <c r="E62" s="115">
        <v>2221</v>
      </c>
      <c r="F62" s="114">
        <v>2225</v>
      </c>
      <c r="G62" s="114">
        <v>2162</v>
      </c>
      <c r="H62" s="114">
        <v>2157</v>
      </c>
      <c r="I62" s="140">
        <v>2141</v>
      </c>
      <c r="J62" s="115">
        <v>80</v>
      </c>
      <c r="K62" s="116">
        <v>3.736571695469407</v>
      </c>
    </row>
    <row r="63" spans="1:11" ht="14.1" customHeight="1" x14ac:dyDescent="0.2">
      <c r="A63" s="306"/>
      <c r="B63" s="307" t="s">
        <v>294</v>
      </c>
      <c r="C63" s="308"/>
      <c r="D63" s="113">
        <v>4.1434466329178541</v>
      </c>
      <c r="E63" s="115">
        <v>1948</v>
      </c>
      <c r="F63" s="114">
        <v>1951</v>
      </c>
      <c r="G63" s="114">
        <v>1898</v>
      </c>
      <c r="H63" s="114">
        <v>1902</v>
      </c>
      <c r="I63" s="140">
        <v>1897</v>
      </c>
      <c r="J63" s="115">
        <v>51</v>
      </c>
      <c r="K63" s="116">
        <v>2.6884554559831311</v>
      </c>
    </row>
    <row r="64" spans="1:11" ht="14.1" customHeight="1" x14ac:dyDescent="0.2">
      <c r="A64" s="306" t="s">
        <v>295</v>
      </c>
      <c r="B64" s="307" t="s">
        <v>296</v>
      </c>
      <c r="C64" s="308"/>
      <c r="D64" s="113">
        <v>1.2081507636023312</v>
      </c>
      <c r="E64" s="115">
        <v>568</v>
      </c>
      <c r="F64" s="114">
        <v>561</v>
      </c>
      <c r="G64" s="114">
        <v>549</v>
      </c>
      <c r="H64" s="114">
        <v>541</v>
      </c>
      <c r="I64" s="140">
        <v>537</v>
      </c>
      <c r="J64" s="115">
        <v>31</v>
      </c>
      <c r="K64" s="116">
        <v>5.7728119180633151</v>
      </c>
    </row>
    <row r="65" spans="1:11" ht="14.1" customHeight="1" x14ac:dyDescent="0.2">
      <c r="A65" s="306" t="s">
        <v>297</v>
      </c>
      <c r="B65" s="307" t="s">
        <v>298</v>
      </c>
      <c r="C65" s="308"/>
      <c r="D65" s="113">
        <v>1.084783256051389</v>
      </c>
      <c r="E65" s="115">
        <v>510</v>
      </c>
      <c r="F65" s="114">
        <v>506</v>
      </c>
      <c r="G65" s="114">
        <v>436</v>
      </c>
      <c r="H65" s="114">
        <v>434</v>
      </c>
      <c r="I65" s="140">
        <v>429</v>
      </c>
      <c r="J65" s="115">
        <v>81</v>
      </c>
      <c r="K65" s="116">
        <v>18.88111888111888</v>
      </c>
    </row>
    <row r="66" spans="1:11" ht="14.1" customHeight="1" x14ac:dyDescent="0.2">
      <c r="A66" s="306">
        <v>82</v>
      </c>
      <c r="B66" s="307" t="s">
        <v>299</v>
      </c>
      <c r="C66" s="308"/>
      <c r="D66" s="113">
        <v>3.6563576806908582</v>
      </c>
      <c r="E66" s="115">
        <v>1719</v>
      </c>
      <c r="F66" s="114">
        <v>1730</v>
      </c>
      <c r="G66" s="114">
        <v>1730</v>
      </c>
      <c r="H66" s="114">
        <v>1721</v>
      </c>
      <c r="I66" s="140">
        <v>1707</v>
      </c>
      <c r="J66" s="115">
        <v>12</v>
      </c>
      <c r="K66" s="116">
        <v>0.70298769771529002</v>
      </c>
    </row>
    <row r="67" spans="1:11" ht="14.1" customHeight="1" x14ac:dyDescent="0.2">
      <c r="A67" s="306" t="s">
        <v>300</v>
      </c>
      <c r="B67" s="307" t="s">
        <v>301</v>
      </c>
      <c r="C67" s="308"/>
      <c r="D67" s="113">
        <v>2.3992853192666015</v>
      </c>
      <c r="E67" s="115">
        <v>1128</v>
      </c>
      <c r="F67" s="114">
        <v>1132</v>
      </c>
      <c r="G67" s="114">
        <v>1133</v>
      </c>
      <c r="H67" s="114">
        <v>1142</v>
      </c>
      <c r="I67" s="140">
        <v>1124</v>
      </c>
      <c r="J67" s="115">
        <v>4</v>
      </c>
      <c r="K67" s="116">
        <v>0.35587188612099646</v>
      </c>
    </row>
    <row r="68" spans="1:11" ht="14.1" customHeight="1" x14ac:dyDescent="0.2">
      <c r="A68" s="306" t="s">
        <v>302</v>
      </c>
      <c r="B68" s="307" t="s">
        <v>303</v>
      </c>
      <c r="C68" s="308"/>
      <c r="D68" s="113">
        <v>0.65512400561534867</v>
      </c>
      <c r="E68" s="115">
        <v>308</v>
      </c>
      <c r="F68" s="114">
        <v>311</v>
      </c>
      <c r="G68" s="114">
        <v>316</v>
      </c>
      <c r="H68" s="114">
        <v>311</v>
      </c>
      <c r="I68" s="140">
        <v>316</v>
      </c>
      <c r="J68" s="115">
        <v>-8</v>
      </c>
      <c r="K68" s="116">
        <v>-2.5316455696202533</v>
      </c>
    </row>
    <row r="69" spans="1:11" ht="14.1" customHeight="1" x14ac:dyDescent="0.2">
      <c r="A69" s="306">
        <v>83</v>
      </c>
      <c r="B69" s="307" t="s">
        <v>304</v>
      </c>
      <c r="C69" s="308"/>
      <c r="D69" s="113">
        <v>7.3786531671417022</v>
      </c>
      <c r="E69" s="115">
        <v>3469</v>
      </c>
      <c r="F69" s="114">
        <v>3526</v>
      </c>
      <c r="G69" s="114">
        <v>3525</v>
      </c>
      <c r="H69" s="114">
        <v>3353</v>
      </c>
      <c r="I69" s="140">
        <v>3421</v>
      </c>
      <c r="J69" s="115">
        <v>48</v>
      </c>
      <c r="K69" s="116">
        <v>1.4030985092078341</v>
      </c>
    </row>
    <row r="70" spans="1:11" ht="14.1" customHeight="1" x14ac:dyDescent="0.2">
      <c r="A70" s="306" t="s">
        <v>305</v>
      </c>
      <c r="B70" s="307" t="s">
        <v>306</v>
      </c>
      <c r="C70" s="308"/>
      <c r="D70" s="113">
        <v>6.70013187561152</v>
      </c>
      <c r="E70" s="115">
        <v>3150</v>
      </c>
      <c r="F70" s="114">
        <v>3189</v>
      </c>
      <c r="G70" s="114">
        <v>3182</v>
      </c>
      <c r="H70" s="114">
        <v>3020</v>
      </c>
      <c r="I70" s="140">
        <v>3092</v>
      </c>
      <c r="J70" s="115">
        <v>58</v>
      </c>
      <c r="K70" s="116">
        <v>1.8758085381630012</v>
      </c>
    </row>
    <row r="71" spans="1:11" ht="14.1" customHeight="1" x14ac:dyDescent="0.2">
      <c r="A71" s="306"/>
      <c r="B71" s="307" t="s">
        <v>307</v>
      </c>
      <c r="C71" s="308"/>
      <c r="D71" s="113">
        <v>2.2014719019866424</v>
      </c>
      <c r="E71" s="115">
        <v>1035</v>
      </c>
      <c r="F71" s="114">
        <v>1066</v>
      </c>
      <c r="G71" s="114">
        <v>1068</v>
      </c>
      <c r="H71" s="114">
        <v>1003</v>
      </c>
      <c r="I71" s="140">
        <v>1004</v>
      </c>
      <c r="J71" s="115">
        <v>31</v>
      </c>
      <c r="K71" s="116">
        <v>3.0876494023904382</v>
      </c>
    </row>
    <row r="72" spans="1:11" ht="14.1" customHeight="1" x14ac:dyDescent="0.2">
      <c r="A72" s="306">
        <v>84</v>
      </c>
      <c r="B72" s="307" t="s">
        <v>308</v>
      </c>
      <c r="C72" s="308"/>
      <c r="D72" s="113">
        <v>3.0841876887735569</v>
      </c>
      <c r="E72" s="115">
        <v>1450</v>
      </c>
      <c r="F72" s="114">
        <v>1428</v>
      </c>
      <c r="G72" s="114">
        <v>1415</v>
      </c>
      <c r="H72" s="114">
        <v>1378</v>
      </c>
      <c r="I72" s="140">
        <v>1379</v>
      </c>
      <c r="J72" s="115">
        <v>71</v>
      </c>
      <c r="K72" s="116">
        <v>5.148658448150834</v>
      </c>
    </row>
    <row r="73" spans="1:11" ht="14.1" customHeight="1" x14ac:dyDescent="0.2">
      <c r="A73" s="306" t="s">
        <v>309</v>
      </c>
      <c r="B73" s="307" t="s">
        <v>310</v>
      </c>
      <c r="C73" s="308"/>
      <c r="D73" s="113">
        <v>0.59131322584761981</v>
      </c>
      <c r="E73" s="115">
        <v>278</v>
      </c>
      <c r="F73" s="114">
        <v>267</v>
      </c>
      <c r="G73" s="114">
        <v>268</v>
      </c>
      <c r="H73" s="114">
        <v>239</v>
      </c>
      <c r="I73" s="140">
        <v>240</v>
      </c>
      <c r="J73" s="115">
        <v>38</v>
      </c>
      <c r="K73" s="116">
        <v>15.833333333333334</v>
      </c>
    </row>
    <row r="74" spans="1:11" ht="14.1" customHeight="1" x14ac:dyDescent="0.2">
      <c r="A74" s="306" t="s">
        <v>311</v>
      </c>
      <c r="B74" s="307" t="s">
        <v>312</v>
      </c>
      <c r="C74" s="308"/>
      <c r="D74" s="113">
        <v>0.44880248436635894</v>
      </c>
      <c r="E74" s="115">
        <v>211</v>
      </c>
      <c r="F74" s="114">
        <v>214</v>
      </c>
      <c r="G74" s="114">
        <v>217</v>
      </c>
      <c r="H74" s="114">
        <v>203</v>
      </c>
      <c r="I74" s="140">
        <v>200</v>
      </c>
      <c r="J74" s="115">
        <v>11</v>
      </c>
      <c r="K74" s="116">
        <v>5.5</v>
      </c>
    </row>
    <row r="75" spans="1:11" ht="14.1" customHeight="1" x14ac:dyDescent="0.2">
      <c r="A75" s="306" t="s">
        <v>313</v>
      </c>
      <c r="B75" s="307" t="s">
        <v>314</v>
      </c>
      <c r="C75" s="308"/>
      <c r="D75" s="113">
        <v>1.5718722082783851</v>
      </c>
      <c r="E75" s="115">
        <v>739</v>
      </c>
      <c r="F75" s="114">
        <v>722</v>
      </c>
      <c r="G75" s="114">
        <v>703</v>
      </c>
      <c r="H75" s="114">
        <v>721</v>
      </c>
      <c r="I75" s="140">
        <v>715</v>
      </c>
      <c r="J75" s="115">
        <v>24</v>
      </c>
      <c r="K75" s="116">
        <v>3.3566433566433567</v>
      </c>
    </row>
    <row r="76" spans="1:11" ht="14.1" customHeight="1" x14ac:dyDescent="0.2">
      <c r="A76" s="306">
        <v>91</v>
      </c>
      <c r="B76" s="307" t="s">
        <v>315</v>
      </c>
      <c r="C76" s="308"/>
      <c r="D76" s="113">
        <v>0.27651337899349132</v>
      </c>
      <c r="E76" s="115">
        <v>130</v>
      </c>
      <c r="F76" s="114">
        <v>130</v>
      </c>
      <c r="G76" s="114">
        <v>127</v>
      </c>
      <c r="H76" s="114">
        <v>129</v>
      </c>
      <c r="I76" s="140">
        <v>132</v>
      </c>
      <c r="J76" s="115">
        <v>-2</v>
      </c>
      <c r="K76" s="116">
        <v>-1.5151515151515151</v>
      </c>
    </row>
    <row r="77" spans="1:11" ht="14.1" customHeight="1" x14ac:dyDescent="0.2">
      <c r="A77" s="306">
        <v>92</v>
      </c>
      <c r="B77" s="307" t="s">
        <v>316</v>
      </c>
      <c r="C77" s="308"/>
      <c r="D77" s="113">
        <v>3.8371548900327563</v>
      </c>
      <c r="E77" s="115">
        <v>1804</v>
      </c>
      <c r="F77" s="114">
        <v>1911</v>
      </c>
      <c r="G77" s="114">
        <v>1945</v>
      </c>
      <c r="H77" s="114">
        <v>2006</v>
      </c>
      <c r="I77" s="140">
        <v>2059</v>
      </c>
      <c r="J77" s="115">
        <v>-255</v>
      </c>
      <c r="K77" s="116">
        <v>-12.384652744050509</v>
      </c>
    </row>
    <row r="78" spans="1:11" ht="14.1" customHeight="1" x14ac:dyDescent="0.2">
      <c r="A78" s="306">
        <v>93</v>
      </c>
      <c r="B78" s="307" t="s">
        <v>317</v>
      </c>
      <c r="C78" s="308"/>
      <c r="D78" s="113">
        <v>5.1048623814183007E-2</v>
      </c>
      <c r="E78" s="115">
        <v>24</v>
      </c>
      <c r="F78" s="114">
        <v>25</v>
      </c>
      <c r="G78" s="114">
        <v>27</v>
      </c>
      <c r="H78" s="114">
        <v>25</v>
      </c>
      <c r="I78" s="140">
        <v>24</v>
      </c>
      <c r="J78" s="115">
        <v>0</v>
      </c>
      <c r="K78" s="116">
        <v>0</v>
      </c>
    </row>
    <row r="79" spans="1:11" ht="14.1" customHeight="1" x14ac:dyDescent="0.2">
      <c r="A79" s="306">
        <v>94</v>
      </c>
      <c r="B79" s="307" t="s">
        <v>318</v>
      </c>
      <c r="C79" s="308"/>
      <c r="D79" s="113">
        <v>0.87633470881014164</v>
      </c>
      <c r="E79" s="115">
        <v>412</v>
      </c>
      <c r="F79" s="114">
        <v>411</v>
      </c>
      <c r="G79" s="114">
        <v>403</v>
      </c>
      <c r="H79" s="114">
        <v>403</v>
      </c>
      <c r="I79" s="140">
        <v>400</v>
      </c>
      <c r="J79" s="115">
        <v>12</v>
      </c>
      <c r="K79" s="116">
        <v>3</v>
      </c>
    </row>
    <row r="80" spans="1:11" ht="14.1" customHeight="1" x14ac:dyDescent="0.2">
      <c r="A80" s="306" t="s">
        <v>319</v>
      </c>
      <c r="B80" s="307" t="s">
        <v>320</v>
      </c>
      <c r="C80" s="308"/>
      <c r="D80" s="113">
        <v>5.5302675798698263E-2</v>
      </c>
      <c r="E80" s="115">
        <v>26</v>
      </c>
      <c r="F80" s="114">
        <v>29</v>
      </c>
      <c r="G80" s="114">
        <v>34</v>
      </c>
      <c r="H80" s="114">
        <v>23</v>
      </c>
      <c r="I80" s="140">
        <v>13</v>
      </c>
      <c r="J80" s="115">
        <v>13</v>
      </c>
      <c r="K80" s="116">
        <v>100</v>
      </c>
    </row>
    <row r="81" spans="1:11" ht="14.1" customHeight="1" x14ac:dyDescent="0.2">
      <c r="A81" s="310" t="s">
        <v>321</v>
      </c>
      <c r="B81" s="311" t="s">
        <v>224</v>
      </c>
      <c r="C81" s="312"/>
      <c r="D81" s="125" t="s">
        <v>513</v>
      </c>
      <c r="E81" s="143" t="s">
        <v>513</v>
      </c>
      <c r="F81" s="144">
        <v>3</v>
      </c>
      <c r="G81" s="144">
        <v>3</v>
      </c>
      <c r="H81" s="144">
        <v>3</v>
      </c>
      <c r="I81" s="145">
        <v>4</v>
      </c>
      <c r="J81" s="143" t="s">
        <v>513</v>
      </c>
      <c r="K81" s="146" t="s">
        <v>513</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6916</v>
      </c>
      <c r="E12" s="114">
        <v>7257</v>
      </c>
      <c r="F12" s="114">
        <v>7215</v>
      </c>
      <c r="G12" s="114">
        <v>7355</v>
      </c>
      <c r="H12" s="140">
        <v>7343</v>
      </c>
      <c r="I12" s="115">
        <v>-427</v>
      </c>
      <c r="J12" s="116">
        <v>-5.8150619637750243</v>
      </c>
      <c r="K12"/>
      <c r="L12"/>
      <c r="M12"/>
      <c r="N12"/>
      <c r="O12"/>
      <c r="P12"/>
    </row>
    <row r="13" spans="1:16" s="110" customFormat="1" ht="14.45" customHeight="1" x14ac:dyDescent="0.2">
      <c r="A13" s="120" t="s">
        <v>105</v>
      </c>
      <c r="B13" s="119" t="s">
        <v>106</v>
      </c>
      <c r="C13" s="113">
        <v>48.915558126084441</v>
      </c>
      <c r="D13" s="115">
        <v>3383</v>
      </c>
      <c r="E13" s="114">
        <v>3514</v>
      </c>
      <c r="F13" s="114">
        <v>3499</v>
      </c>
      <c r="G13" s="114">
        <v>3563</v>
      </c>
      <c r="H13" s="140">
        <v>3540</v>
      </c>
      <c r="I13" s="115">
        <v>-157</v>
      </c>
      <c r="J13" s="116">
        <v>-4.4350282485875709</v>
      </c>
      <c r="K13"/>
      <c r="L13"/>
      <c r="M13"/>
      <c r="N13"/>
      <c r="O13"/>
      <c r="P13"/>
    </row>
    <row r="14" spans="1:16" s="110" customFormat="1" ht="14.45" customHeight="1" x14ac:dyDescent="0.2">
      <c r="A14" s="120"/>
      <c r="B14" s="119" t="s">
        <v>107</v>
      </c>
      <c r="C14" s="113">
        <v>51.084441873915559</v>
      </c>
      <c r="D14" s="115">
        <v>3533</v>
      </c>
      <c r="E14" s="114">
        <v>3743</v>
      </c>
      <c r="F14" s="114">
        <v>3716</v>
      </c>
      <c r="G14" s="114">
        <v>3792</v>
      </c>
      <c r="H14" s="140">
        <v>3803</v>
      </c>
      <c r="I14" s="115">
        <v>-270</v>
      </c>
      <c r="J14" s="116">
        <v>-7.0996581646068897</v>
      </c>
      <c r="K14"/>
      <c r="L14"/>
      <c r="M14"/>
      <c r="N14"/>
      <c r="O14"/>
      <c r="P14"/>
    </row>
    <row r="15" spans="1:16" s="110" customFormat="1" ht="14.45" customHeight="1" x14ac:dyDescent="0.2">
      <c r="A15" s="118" t="s">
        <v>105</v>
      </c>
      <c r="B15" s="121" t="s">
        <v>108</v>
      </c>
      <c r="C15" s="113">
        <v>15.370156159629843</v>
      </c>
      <c r="D15" s="115">
        <v>1063</v>
      </c>
      <c r="E15" s="114">
        <v>1214</v>
      </c>
      <c r="F15" s="114">
        <v>1147</v>
      </c>
      <c r="G15" s="114">
        <v>1203</v>
      </c>
      <c r="H15" s="140">
        <v>1111</v>
      </c>
      <c r="I15" s="115">
        <v>-48</v>
      </c>
      <c r="J15" s="116">
        <v>-4.3204320432043204</v>
      </c>
      <c r="K15"/>
      <c r="L15"/>
      <c r="M15"/>
      <c r="N15"/>
      <c r="O15"/>
      <c r="P15"/>
    </row>
    <row r="16" spans="1:16" s="110" customFormat="1" ht="14.45" customHeight="1" x14ac:dyDescent="0.2">
      <c r="A16" s="118"/>
      <c r="B16" s="121" t="s">
        <v>109</v>
      </c>
      <c r="C16" s="113">
        <v>37.406015037593988</v>
      </c>
      <c r="D16" s="115">
        <v>2587</v>
      </c>
      <c r="E16" s="114">
        <v>2752</v>
      </c>
      <c r="F16" s="114">
        <v>2751</v>
      </c>
      <c r="G16" s="114">
        <v>2818</v>
      </c>
      <c r="H16" s="140">
        <v>2907</v>
      </c>
      <c r="I16" s="115">
        <v>-320</v>
      </c>
      <c r="J16" s="116">
        <v>-11.007911936704506</v>
      </c>
      <c r="K16"/>
      <c r="L16"/>
      <c r="M16"/>
      <c r="N16"/>
      <c r="O16"/>
      <c r="P16"/>
    </row>
    <row r="17" spans="1:16" s="110" customFormat="1" ht="14.45" customHeight="1" x14ac:dyDescent="0.2">
      <c r="A17" s="118"/>
      <c r="B17" s="121" t="s">
        <v>110</v>
      </c>
      <c r="C17" s="113">
        <v>22.426257952573742</v>
      </c>
      <c r="D17" s="115">
        <v>1551</v>
      </c>
      <c r="E17" s="114">
        <v>1546</v>
      </c>
      <c r="F17" s="114">
        <v>1572</v>
      </c>
      <c r="G17" s="114">
        <v>1612</v>
      </c>
      <c r="H17" s="140">
        <v>1661</v>
      </c>
      <c r="I17" s="115">
        <v>-110</v>
      </c>
      <c r="J17" s="116">
        <v>-6.6225165562913908</v>
      </c>
      <c r="K17"/>
      <c r="L17"/>
      <c r="M17"/>
      <c r="N17"/>
      <c r="O17"/>
      <c r="P17"/>
    </row>
    <row r="18" spans="1:16" s="110" customFormat="1" ht="14.45" customHeight="1" x14ac:dyDescent="0.2">
      <c r="A18" s="120"/>
      <c r="B18" s="121" t="s">
        <v>111</v>
      </c>
      <c r="C18" s="113">
        <v>24.79757085020243</v>
      </c>
      <c r="D18" s="115">
        <v>1715</v>
      </c>
      <c r="E18" s="114">
        <v>1745</v>
      </c>
      <c r="F18" s="114">
        <v>1745</v>
      </c>
      <c r="G18" s="114">
        <v>1722</v>
      </c>
      <c r="H18" s="140">
        <v>1664</v>
      </c>
      <c r="I18" s="115">
        <v>51</v>
      </c>
      <c r="J18" s="116">
        <v>3.0649038461538463</v>
      </c>
      <c r="K18"/>
      <c r="L18"/>
      <c r="M18"/>
      <c r="N18"/>
      <c r="O18"/>
      <c r="P18"/>
    </row>
    <row r="19" spans="1:16" s="110" customFormat="1" ht="14.45" customHeight="1" x14ac:dyDescent="0.2">
      <c r="A19" s="120"/>
      <c r="B19" s="121" t="s">
        <v>112</v>
      </c>
      <c r="C19" s="113">
        <v>3.0219780219780219</v>
      </c>
      <c r="D19" s="115">
        <v>209</v>
      </c>
      <c r="E19" s="114">
        <v>215</v>
      </c>
      <c r="F19" s="114">
        <v>198</v>
      </c>
      <c r="G19" s="114">
        <v>168</v>
      </c>
      <c r="H19" s="140">
        <v>177</v>
      </c>
      <c r="I19" s="115">
        <v>32</v>
      </c>
      <c r="J19" s="116">
        <v>18.07909604519774</v>
      </c>
      <c r="K19"/>
      <c r="L19"/>
      <c r="M19"/>
      <c r="N19"/>
      <c r="O19"/>
      <c r="P19"/>
    </row>
    <row r="20" spans="1:16" s="110" customFormat="1" ht="14.45" customHeight="1" x14ac:dyDescent="0.2">
      <c r="A20" s="120" t="s">
        <v>113</v>
      </c>
      <c r="B20" s="119" t="s">
        <v>116</v>
      </c>
      <c r="C20" s="113">
        <v>93.898207056101796</v>
      </c>
      <c r="D20" s="115">
        <v>6494</v>
      </c>
      <c r="E20" s="114">
        <v>6812</v>
      </c>
      <c r="F20" s="114">
        <v>6789</v>
      </c>
      <c r="G20" s="114">
        <v>6929</v>
      </c>
      <c r="H20" s="140">
        <v>6938</v>
      </c>
      <c r="I20" s="115">
        <v>-444</v>
      </c>
      <c r="J20" s="116">
        <v>-6.3995387719803976</v>
      </c>
      <c r="K20"/>
      <c r="L20"/>
      <c r="M20"/>
      <c r="N20"/>
      <c r="O20"/>
      <c r="P20"/>
    </row>
    <row r="21" spans="1:16" s="110" customFormat="1" ht="14.45" customHeight="1" x14ac:dyDescent="0.2">
      <c r="A21" s="123"/>
      <c r="B21" s="124" t="s">
        <v>117</v>
      </c>
      <c r="C21" s="125">
        <v>6.0439560439560438</v>
      </c>
      <c r="D21" s="143">
        <v>418</v>
      </c>
      <c r="E21" s="144">
        <v>439</v>
      </c>
      <c r="F21" s="144">
        <v>421</v>
      </c>
      <c r="G21" s="144">
        <v>421</v>
      </c>
      <c r="H21" s="145">
        <v>399</v>
      </c>
      <c r="I21" s="143">
        <v>19</v>
      </c>
      <c r="J21" s="146">
        <v>4.7619047619047619</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121792</v>
      </c>
      <c r="E23" s="114">
        <v>126422</v>
      </c>
      <c r="F23" s="114">
        <v>126864</v>
      </c>
      <c r="G23" s="114">
        <v>128228</v>
      </c>
      <c r="H23" s="140">
        <v>125044</v>
      </c>
      <c r="I23" s="115">
        <v>-3252</v>
      </c>
      <c r="J23" s="116">
        <v>-2.6006845590352197</v>
      </c>
      <c r="K23"/>
      <c r="L23"/>
      <c r="M23"/>
      <c r="N23"/>
      <c r="O23"/>
      <c r="P23"/>
    </row>
    <row r="24" spans="1:16" s="110" customFormat="1" ht="14.45" customHeight="1" x14ac:dyDescent="0.2">
      <c r="A24" s="120" t="s">
        <v>105</v>
      </c>
      <c r="B24" s="119" t="s">
        <v>106</v>
      </c>
      <c r="C24" s="113">
        <v>44.745139253809775</v>
      </c>
      <c r="D24" s="115">
        <v>54496</v>
      </c>
      <c r="E24" s="114">
        <v>56221</v>
      </c>
      <c r="F24" s="114">
        <v>56337</v>
      </c>
      <c r="G24" s="114">
        <v>56991</v>
      </c>
      <c r="H24" s="140">
        <v>55648</v>
      </c>
      <c r="I24" s="115">
        <v>-1152</v>
      </c>
      <c r="J24" s="116">
        <v>-2.0701552616446235</v>
      </c>
      <c r="K24"/>
      <c r="L24"/>
      <c r="M24"/>
      <c r="N24"/>
      <c r="O24"/>
      <c r="P24"/>
    </row>
    <row r="25" spans="1:16" s="110" customFormat="1" ht="14.45" customHeight="1" x14ac:dyDescent="0.2">
      <c r="A25" s="120"/>
      <c r="B25" s="119" t="s">
        <v>107</v>
      </c>
      <c r="C25" s="113">
        <v>55.254860746190225</v>
      </c>
      <c r="D25" s="115">
        <v>67296</v>
      </c>
      <c r="E25" s="114">
        <v>70201</v>
      </c>
      <c r="F25" s="114">
        <v>70527</v>
      </c>
      <c r="G25" s="114">
        <v>71237</v>
      </c>
      <c r="H25" s="140">
        <v>69396</v>
      </c>
      <c r="I25" s="115">
        <v>-2100</v>
      </c>
      <c r="J25" s="116">
        <v>-3.0261110150440946</v>
      </c>
      <c r="K25"/>
      <c r="L25"/>
      <c r="M25"/>
      <c r="N25"/>
      <c r="O25"/>
      <c r="P25"/>
    </row>
    <row r="26" spans="1:16" s="110" customFormat="1" ht="14.45" customHeight="1" x14ac:dyDescent="0.2">
      <c r="A26" s="118" t="s">
        <v>105</v>
      </c>
      <c r="B26" s="121" t="s">
        <v>108</v>
      </c>
      <c r="C26" s="113">
        <v>15.221853652128219</v>
      </c>
      <c r="D26" s="115">
        <v>18539</v>
      </c>
      <c r="E26" s="114">
        <v>19536</v>
      </c>
      <c r="F26" s="114">
        <v>19583</v>
      </c>
      <c r="G26" s="114">
        <v>20556</v>
      </c>
      <c r="H26" s="140">
        <v>18278</v>
      </c>
      <c r="I26" s="115">
        <v>261</v>
      </c>
      <c r="J26" s="116">
        <v>1.4279461647882701</v>
      </c>
      <c r="K26"/>
      <c r="L26"/>
      <c r="M26"/>
      <c r="N26"/>
      <c r="O26"/>
      <c r="P26"/>
    </row>
    <row r="27" spans="1:16" s="110" customFormat="1" ht="14.45" customHeight="1" x14ac:dyDescent="0.2">
      <c r="A27" s="118"/>
      <c r="B27" s="121" t="s">
        <v>109</v>
      </c>
      <c r="C27" s="113">
        <v>41.124211770888074</v>
      </c>
      <c r="D27" s="115">
        <v>50086</v>
      </c>
      <c r="E27" s="114">
        <v>52315</v>
      </c>
      <c r="F27" s="114">
        <v>52419</v>
      </c>
      <c r="G27" s="114">
        <v>52835</v>
      </c>
      <c r="H27" s="140">
        <v>52954</v>
      </c>
      <c r="I27" s="115">
        <v>-2868</v>
      </c>
      <c r="J27" s="116">
        <v>-5.4160214525814858</v>
      </c>
      <c r="K27"/>
      <c r="L27"/>
      <c r="M27"/>
      <c r="N27"/>
      <c r="O27"/>
      <c r="P27"/>
    </row>
    <row r="28" spans="1:16" s="110" customFormat="1" ht="14.45" customHeight="1" x14ac:dyDescent="0.2">
      <c r="A28" s="118"/>
      <c r="B28" s="121" t="s">
        <v>110</v>
      </c>
      <c r="C28" s="113">
        <v>21.836409616395166</v>
      </c>
      <c r="D28" s="115">
        <v>26595</v>
      </c>
      <c r="E28" s="114">
        <v>27262</v>
      </c>
      <c r="F28" s="114">
        <v>27616</v>
      </c>
      <c r="G28" s="114">
        <v>28005</v>
      </c>
      <c r="H28" s="140">
        <v>28144</v>
      </c>
      <c r="I28" s="115">
        <v>-1549</v>
      </c>
      <c r="J28" s="116">
        <v>-5.503837407617965</v>
      </c>
      <c r="K28"/>
      <c r="L28"/>
      <c r="M28"/>
      <c r="N28"/>
      <c r="O28"/>
      <c r="P28"/>
    </row>
    <row r="29" spans="1:16" s="110" customFormat="1" ht="14.45" customHeight="1" x14ac:dyDescent="0.2">
      <c r="A29" s="118"/>
      <c r="B29" s="121" t="s">
        <v>111</v>
      </c>
      <c r="C29" s="113">
        <v>21.816703888596951</v>
      </c>
      <c r="D29" s="115">
        <v>26571</v>
      </c>
      <c r="E29" s="114">
        <v>27308</v>
      </c>
      <c r="F29" s="114">
        <v>27245</v>
      </c>
      <c r="G29" s="114">
        <v>26831</v>
      </c>
      <c r="H29" s="140">
        <v>25668</v>
      </c>
      <c r="I29" s="115">
        <v>903</v>
      </c>
      <c r="J29" s="116">
        <v>3.5179990649836372</v>
      </c>
      <c r="K29"/>
      <c r="L29"/>
      <c r="M29"/>
      <c r="N29"/>
      <c r="O29"/>
      <c r="P29"/>
    </row>
    <row r="30" spans="1:16" s="110" customFormat="1" ht="14.45" customHeight="1" x14ac:dyDescent="0.2">
      <c r="A30" s="120"/>
      <c r="B30" s="121" t="s">
        <v>112</v>
      </c>
      <c r="C30" s="113">
        <v>2.6225039411455597</v>
      </c>
      <c r="D30" s="115">
        <v>3194</v>
      </c>
      <c r="E30" s="114">
        <v>3314</v>
      </c>
      <c r="F30" s="114">
        <v>3386</v>
      </c>
      <c r="G30" s="114">
        <v>2857</v>
      </c>
      <c r="H30" s="140">
        <v>2762</v>
      </c>
      <c r="I30" s="115">
        <v>432</v>
      </c>
      <c r="J30" s="116">
        <v>15.640839971035481</v>
      </c>
      <c r="K30"/>
      <c r="L30"/>
      <c r="M30"/>
      <c r="N30"/>
      <c r="O30"/>
      <c r="P30"/>
    </row>
    <row r="31" spans="1:16" s="110" customFormat="1" ht="14.45" customHeight="1" x14ac:dyDescent="0.2">
      <c r="A31" s="120" t="s">
        <v>113</v>
      </c>
      <c r="B31" s="119" t="s">
        <v>116</v>
      </c>
      <c r="C31" s="113">
        <v>93.941309774040988</v>
      </c>
      <c r="D31" s="115">
        <v>114413</v>
      </c>
      <c r="E31" s="114">
        <v>118509</v>
      </c>
      <c r="F31" s="114">
        <v>119471</v>
      </c>
      <c r="G31" s="114">
        <v>120876</v>
      </c>
      <c r="H31" s="140">
        <v>118079</v>
      </c>
      <c r="I31" s="115">
        <v>-3666</v>
      </c>
      <c r="J31" s="116">
        <v>-3.104701089948255</v>
      </c>
      <c r="K31"/>
      <c r="L31"/>
      <c r="M31"/>
      <c r="N31"/>
      <c r="O31"/>
      <c r="P31"/>
    </row>
    <row r="32" spans="1:16" s="110" customFormat="1" ht="14.45" customHeight="1" x14ac:dyDescent="0.2">
      <c r="A32" s="123"/>
      <c r="B32" s="124" t="s">
        <v>117</v>
      </c>
      <c r="C32" s="125">
        <v>5.8838018917498687</v>
      </c>
      <c r="D32" s="143">
        <v>7166</v>
      </c>
      <c r="E32" s="144">
        <v>7696</v>
      </c>
      <c r="F32" s="144">
        <v>7177</v>
      </c>
      <c r="G32" s="144">
        <v>7128</v>
      </c>
      <c r="H32" s="145">
        <v>6741</v>
      </c>
      <c r="I32" s="143">
        <v>425</v>
      </c>
      <c r="J32" s="146">
        <v>6.3047025663848091</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827771</v>
      </c>
      <c r="E34" s="114">
        <v>869191</v>
      </c>
      <c r="F34" s="114">
        <v>869265</v>
      </c>
      <c r="G34" s="114">
        <v>877801</v>
      </c>
      <c r="H34" s="140">
        <v>858933</v>
      </c>
      <c r="I34" s="115">
        <v>-31162</v>
      </c>
      <c r="J34" s="116">
        <v>-3.6279896103654186</v>
      </c>
      <c r="K34"/>
      <c r="L34"/>
      <c r="M34"/>
      <c r="N34"/>
      <c r="O34"/>
      <c r="P34"/>
    </row>
    <row r="35" spans="1:16" s="110" customFormat="1" ht="14.45" customHeight="1" x14ac:dyDescent="0.2">
      <c r="A35" s="120" t="s">
        <v>105</v>
      </c>
      <c r="B35" s="119" t="s">
        <v>106</v>
      </c>
      <c r="C35" s="113">
        <v>45.495674528341773</v>
      </c>
      <c r="D35" s="115">
        <v>376600</v>
      </c>
      <c r="E35" s="114">
        <v>392372</v>
      </c>
      <c r="F35" s="114">
        <v>392701</v>
      </c>
      <c r="G35" s="114">
        <v>395154</v>
      </c>
      <c r="H35" s="140">
        <v>387560</v>
      </c>
      <c r="I35" s="115">
        <v>-10960</v>
      </c>
      <c r="J35" s="116">
        <v>-2.827949220765817</v>
      </c>
      <c r="K35"/>
      <c r="L35"/>
      <c r="M35"/>
      <c r="N35"/>
      <c r="O35"/>
      <c r="P35"/>
    </row>
    <row r="36" spans="1:16" s="110" customFormat="1" ht="14.45" customHeight="1" x14ac:dyDescent="0.2">
      <c r="A36" s="120"/>
      <c r="B36" s="119" t="s">
        <v>107</v>
      </c>
      <c r="C36" s="113">
        <v>54.504325471658227</v>
      </c>
      <c r="D36" s="115">
        <v>451171</v>
      </c>
      <c r="E36" s="114">
        <v>476819</v>
      </c>
      <c r="F36" s="114">
        <v>476564</v>
      </c>
      <c r="G36" s="114">
        <v>482647</v>
      </c>
      <c r="H36" s="140">
        <v>471373</v>
      </c>
      <c r="I36" s="115">
        <v>-20202</v>
      </c>
      <c r="J36" s="116">
        <v>-4.2857779295801839</v>
      </c>
      <c r="K36"/>
      <c r="L36"/>
      <c r="M36"/>
      <c r="N36"/>
      <c r="O36"/>
      <c r="P36"/>
    </row>
    <row r="37" spans="1:16" s="110" customFormat="1" ht="14.45" customHeight="1" x14ac:dyDescent="0.2">
      <c r="A37" s="118" t="s">
        <v>105</v>
      </c>
      <c r="B37" s="121" t="s">
        <v>108</v>
      </c>
      <c r="C37" s="113">
        <v>16.494175321435517</v>
      </c>
      <c r="D37" s="115">
        <v>136534</v>
      </c>
      <c r="E37" s="114">
        <v>146803</v>
      </c>
      <c r="F37" s="114">
        <v>145061</v>
      </c>
      <c r="G37" s="114">
        <v>151205</v>
      </c>
      <c r="H37" s="140">
        <v>138643</v>
      </c>
      <c r="I37" s="115">
        <v>-2109</v>
      </c>
      <c r="J37" s="116">
        <v>-1.5211730848293818</v>
      </c>
      <c r="K37"/>
      <c r="L37"/>
      <c r="M37"/>
      <c r="N37"/>
      <c r="O37"/>
      <c r="P37"/>
    </row>
    <row r="38" spans="1:16" s="110" customFormat="1" ht="14.45" customHeight="1" x14ac:dyDescent="0.2">
      <c r="A38" s="118"/>
      <c r="B38" s="121" t="s">
        <v>109</v>
      </c>
      <c r="C38" s="113">
        <v>42.641865926687451</v>
      </c>
      <c r="D38" s="115">
        <v>352977</v>
      </c>
      <c r="E38" s="114">
        <v>373475</v>
      </c>
      <c r="F38" s="114">
        <v>373209</v>
      </c>
      <c r="G38" s="114">
        <v>376102</v>
      </c>
      <c r="H38" s="140">
        <v>374802</v>
      </c>
      <c r="I38" s="115">
        <v>-21825</v>
      </c>
      <c r="J38" s="116">
        <v>-5.8230745833800244</v>
      </c>
      <c r="K38"/>
      <c r="L38"/>
      <c r="M38"/>
      <c r="N38"/>
      <c r="O38"/>
      <c r="P38"/>
    </row>
    <row r="39" spans="1:16" s="110" customFormat="1" ht="14.45" customHeight="1" x14ac:dyDescent="0.2">
      <c r="A39" s="118"/>
      <c r="B39" s="121" t="s">
        <v>110</v>
      </c>
      <c r="C39" s="113">
        <v>19.618106940204477</v>
      </c>
      <c r="D39" s="115">
        <v>162393</v>
      </c>
      <c r="E39" s="114">
        <v>167462</v>
      </c>
      <c r="F39" s="114">
        <v>169905</v>
      </c>
      <c r="G39" s="114">
        <v>172292</v>
      </c>
      <c r="H39" s="140">
        <v>173029</v>
      </c>
      <c r="I39" s="115">
        <v>-10636</v>
      </c>
      <c r="J39" s="116">
        <v>-6.1469464656213697</v>
      </c>
      <c r="K39"/>
      <c r="L39"/>
      <c r="M39"/>
      <c r="N39"/>
      <c r="O39"/>
      <c r="P39"/>
    </row>
    <row r="40" spans="1:16" s="110" customFormat="1" ht="14.45" customHeight="1" x14ac:dyDescent="0.2">
      <c r="A40" s="120"/>
      <c r="B40" s="121" t="s">
        <v>111</v>
      </c>
      <c r="C40" s="113">
        <v>21.245247779881151</v>
      </c>
      <c r="D40" s="115">
        <v>175862</v>
      </c>
      <c r="E40" s="114">
        <v>181447</v>
      </c>
      <c r="F40" s="114">
        <v>181087</v>
      </c>
      <c r="G40" s="114">
        <v>178200</v>
      </c>
      <c r="H40" s="140">
        <v>172458</v>
      </c>
      <c r="I40" s="115">
        <v>3404</v>
      </c>
      <c r="J40" s="116">
        <v>1.9738139141124216</v>
      </c>
      <c r="K40"/>
      <c r="L40"/>
      <c r="M40"/>
      <c r="N40"/>
      <c r="O40"/>
      <c r="P40"/>
    </row>
    <row r="41" spans="1:16" s="110" customFormat="1" ht="14.45" customHeight="1" x14ac:dyDescent="0.2">
      <c r="A41" s="120"/>
      <c r="B41" s="121" t="s">
        <v>112</v>
      </c>
      <c r="C41" s="113">
        <v>2.4011471771782293</v>
      </c>
      <c r="D41" s="115">
        <v>19876</v>
      </c>
      <c r="E41" s="114">
        <v>20815</v>
      </c>
      <c r="F41" s="114">
        <v>21300</v>
      </c>
      <c r="G41" s="114">
        <v>18510</v>
      </c>
      <c r="H41" s="140">
        <v>17987</v>
      </c>
      <c r="I41" s="115">
        <v>1889</v>
      </c>
      <c r="J41" s="116">
        <v>10.502029243342413</v>
      </c>
      <c r="K41"/>
      <c r="L41"/>
      <c r="M41"/>
      <c r="N41"/>
      <c r="O41"/>
      <c r="P41"/>
    </row>
    <row r="42" spans="1:16" s="110" customFormat="1" ht="14.45" customHeight="1" x14ac:dyDescent="0.2">
      <c r="A42" s="120" t="s">
        <v>113</v>
      </c>
      <c r="B42" s="119" t="s">
        <v>116</v>
      </c>
      <c r="C42" s="113">
        <v>91.496802859728106</v>
      </c>
      <c r="D42" s="115">
        <v>757384</v>
      </c>
      <c r="E42" s="114">
        <v>792993</v>
      </c>
      <c r="F42" s="114">
        <v>794963</v>
      </c>
      <c r="G42" s="114">
        <v>802459</v>
      </c>
      <c r="H42" s="140">
        <v>786548</v>
      </c>
      <c r="I42" s="115">
        <v>-29164</v>
      </c>
      <c r="J42" s="116">
        <v>-3.7078474549550693</v>
      </c>
      <c r="K42"/>
      <c r="L42"/>
      <c r="M42"/>
      <c r="N42"/>
      <c r="O42"/>
      <c r="P42"/>
    </row>
    <row r="43" spans="1:16" s="110" customFormat="1" ht="14.45" customHeight="1" x14ac:dyDescent="0.2">
      <c r="A43" s="123"/>
      <c r="B43" s="124" t="s">
        <v>117</v>
      </c>
      <c r="C43" s="125">
        <v>8.251919915048969</v>
      </c>
      <c r="D43" s="143">
        <v>68307</v>
      </c>
      <c r="E43" s="144">
        <v>73923</v>
      </c>
      <c r="F43" s="144">
        <v>72110</v>
      </c>
      <c r="G43" s="144">
        <v>73014</v>
      </c>
      <c r="H43" s="145">
        <v>70115</v>
      </c>
      <c r="I43" s="143">
        <v>-1808</v>
      </c>
      <c r="J43" s="146">
        <v>-2.5786208371960351</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183</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5493</v>
      </c>
      <c r="E56" s="114">
        <v>5760</v>
      </c>
      <c r="F56" s="114">
        <v>5778</v>
      </c>
      <c r="G56" s="114">
        <v>5851</v>
      </c>
      <c r="H56" s="140">
        <v>5767</v>
      </c>
      <c r="I56" s="115">
        <v>-274</v>
      </c>
      <c r="J56" s="116">
        <v>-4.7511704525749954</v>
      </c>
      <c r="K56"/>
      <c r="L56"/>
      <c r="M56"/>
      <c r="N56"/>
      <c r="O56"/>
      <c r="P56"/>
    </row>
    <row r="57" spans="1:16" s="110" customFormat="1" ht="14.45" customHeight="1" x14ac:dyDescent="0.2">
      <c r="A57" s="120" t="s">
        <v>105</v>
      </c>
      <c r="B57" s="119" t="s">
        <v>106</v>
      </c>
      <c r="C57" s="113">
        <v>48.334243582741671</v>
      </c>
      <c r="D57" s="115">
        <v>2655</v>
      </c>
      <c r="E57" s="114">
        <v>2768</v>
      </c>
      <c r="F57" s="114">
        <v>2803</v>
      </c>
      <c r="G57" s="114">
        <v>2833</v>
      </c>
      <c r="H57" s="140">
        <v>2793</v>
      </c>
      <c r="I57" s="115">
        <v>-138</v>
      </c>
      <c r="J57" s="116">
        <v>-4.9409237379162194</v>
      </c>
    </row>
    <row r="58" spans="1:16" s="110" customFormat="1" ht="14.45" customHeight="1" x14ac:dyDescent="0.2">
      <c r="A58" s="120"/>
      <c r="B58" s="119" t="s">
        <v>107</v>
      </c>
      <c r="C58" s="113">
        <v>51.665756417258329</v>
      </c>
      <c r="D58" s="115">
        <v>2838</v>
      </c>
      <c r="E58" s="114">
        <v>2992</v>
      </c>
      <c r="F58" s="114">
        <v>2975</v>
      </c>
      <c r="G58" s="114">
        <v>3018</v>
      </c>
      <c r="H58" s="140">
        <v>2974</v>
      </c>
      <c r="I58" s="115">
        <v>-136</v>
      </c>
      <c r="J58" s="116">
        <v>-4.5729657027572292</v>
      </c>
    </row>
    <row r="59" spans="1:16" s="110" customFormat="1" ht="14.45" customHeight="1" x14ac:dyDescent="0.2">
      <c r="A59" s="118" t="s">
        <v>105</v>
      </c>
      <c r="B59" s="121" t="s">
        <v>108</v>
      </c>
      <c r="C59" s="113">
        <v>18.241398143091207</v>
      </c>
      <c r="D59" s="115">
        <v>1002</v>
      </c>
      <c r="E59" s="114">
        <v>1097</v>
      </c>
      <c r="F59" s="114">
        <v>1077</v>
      </c>
      <c r="G59" s="114">
        <v>1123</v>
      </c>
      <c r="H59" s="140">
        <v>1019</v>
      </c>
      <c r="I59" s="115">
        <v>-17</v>
      </c>
      <c r="J59" s="116">
        <v>-1.6683022571148185</v>
      </c>
    </row>
    <row r="60" spans="1:16" s="110" customFormat="1" ht="14.45" customHeight="1" x14ac:dyDescent="0.2">
      <c r="A60" s="118"/>
      <c r="B60" s="121" t="s">
        <v>109</v>
      </c>
      <c r="C60" s="113">
        <v>40.961223375204803</v>
      </c>
      <c r="D60" s="115">
        <v>2250</v>
      </c>
      <c r="E60" s="114">
        <v>2388</v>
      </c>
      <c r="F60" s="114">
        <v>2430</v>
      </c>
      <c r="G60" s="114">
        <v>2439</v>
      </c>
      <c r="H60" s="140">
        <v>2490</v>
      </c>
      <c r="I60" s="115">
        <v>-240</v>
      </c>
      <c r="J60" s="116">
        <v>-9.6385542168674707</v>
      </c>
    </row>
    <row r="61" spans="1:16" s="110" customFormat="1" ht="14.45" customHeight="1" x14ac:dyDescent="0.2">
      <c r="A61" s="118"/>
      <c r="B61" s="121" t="s">
        <v>110</v>
      </c>
      <c r="C61" s="113">
        <v>18.714727835426906</v>
      </c>
      <c r="D61" s="115">
        <v>1028</v>
      </c>
      <c r="E61" s="114">
        <v>1039</v>
      </c>
      <c r="F61" s="114">
        <v>1039</v>
      </c>
      <c r="G61" s="114">
        <v>1073</v>
      </c>
      <c r="H61" s="140">
        <v>1078</v>
      </c>
      <c r="I61" s="115">
        <v>-50</v>
      </c>
      <c r="J61" s="116">
        <v>-4.6382189239332092</v>
      </c>
    </row>
    <row r="62" spans="1:16" s="110" customFormat="1" ht="14.45" customHeight="1" x14ac:dyDescent="0.2">
      <c r="A62" s="120"/>
      <c r="B62" s="121" t="s">
        <v>111</v>
      </c>
      <c r="C62" s="113">
        <v>22.082650646277081</v>
      </c>
      <c r="D62" s="115">
        <v>1213</v>
      </c>
      <c r="E62" s="114">
        <v>1236</v>
      </c>
      <c r="F62" s="114">
        <v>1232</v>
      </c>
      <c r="G62" s="114">
        <v>1216</v>
      </c>
      <c r="H62" s="140">
        <v>1180</v>
      </c>
      <c r="I62" s="115">
        <v>33</v>
      </c>
      <c r="J62" s="116">
        <v>2.7966101694915255</v>
      </c>
    </row>
    <row r="63" spans="1:16" s="110" customFormat="1" ht="14.45" customHeight="1" x14ac:dyDescent="0.2">
      <c r="A63" s="120"/>
      <c r="B63" s="121" t="s">
        <v>112</v>
      </c>
      <c r="C63" s="113">
        <v>2.5851083196795921</v>
      </c>
      <c r="D63" s="115">
        <v>142</v>
      </c>
      <c r="E63" s="114">
        <v>147</v>
      </c>
      <c r="F63" s="114">
        <v>140</v>
      </c>
      <c r="G63" s="114">
        <v>112</v>
      </c>
      <c r="H63" s="140">
        <v>129</v>
      </c>
      <c r="I63" s="115">
        <v>13</v>
      </c>
      <c r="J63" s="116">
        <v>10.077519379844961</v>
      </c>
    </row>
    <row r="64" spans="1:16" s="110" customFormat="1" ht="14.45" customHeight="1" x14ac:dyDescent="0.2">
      <c r="A64" s="120" t="s">
        <v>113</v>
      </c>
      <c r="B64" s="119" t="s">
        <v>116</v>
      </c>
      <c r="C64" s="113">
        <v>91.006735845621705</v>
      </c>
      <c r="D64" s="115">
        <v>4999</v>
      </c>
      <c r="E64" s="114">
        <v>5223</v>
      </c>
      <c r="F64" s="114">
        <v>5253</v>
      </c>
      <c r="G64" s="114">
        <v>5336</v>
      </c>
      <c r="H64" s="140">
        <v>5263</v>
      </c>
      <c r="I64" s="115">
        <v>-264</v>
      </c>
      <c r="J64" s="116">
        <v>-5.0161504845145357</v>
      </c>
    </row>
    <row r="65" spans="1:10" s="110" customFormat="1" ht="14.45" customHeight="1" x14ac:dyDescent="0.2">
      <c r="A65" s="123"/>
      <c r="B65" s="124" t="s">
        <v>117</v>
      </c>
      <c r="C65" s="125">
        <v>8.9204442017112697</v>
      </c>
      <c r="D65" s="143">
        <v>490</v>
      </c>
      <c r="E65" s="144">
        <v>534</v>
      </c>
      <c r="F65" s="144">
        <v>521</v>
      </c>
      <c r="G65" s="144">
        <v>511</v>
      </c>
      <c r="H65" s="145">
        <v>500</v>
      </c>
      <c r="I65" s="143">
        <v>-10</v>
      </c>
      <c r="J65" s="146">
        <v>-2</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327</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6916</v>
      </c>
      <c r="G11" s="114">
        <v>7257</v>
      </c>
      <c r="H11" s="114">
        <v>7215</v>
      </c>
      <c r="I11" s="114">
        <v>7355</v>
      </c>
      <c r="J11" s="140">
        <v>7343</v>
      </c>
      <c r="K11" s="114">
        <v>-427</v>
      </c>
      <c r="L11" s="116">
        <v>-5.8150619637750243</v>
      </c>
    </row>
    <row r="12" spans="1:17" s="110" customFormat="1" ht="24" customHeight="1" x14ac:dyDescent="0.2">
      <c r="A12" s="604" t="s">
        <v>185</v>
      </c>
      <c r="B12" s="605"/>
      <c r="C12" s="605"/>
      <c r="D12" s="606"/>
      <c r="E12" s="113">
        <v>48.915558126084441</v>
      </c>
      <c r="F12" s="115">
        <v>3383</v>
      </c>
      <c r="G12" s="114">
        <v>3514</v>
      </c>
      <c r="H12" s="114">
        <v>3499</v>
      </c>
      <c r="I12" s="114">
        <v>3563</v>
      </c>
      <c r="J12" s="140">
        <v>3540</v>
      </c>
      <c r="K12" s="114">
        <v>-157</v>
      </c>
      <c r="L12" s="116">
        <v>-4.4350282485875709</v>
      </c>
    </row>
    <row r="13" spans="1:17" s="110" customFormat="1" ht="15" customHeight="1" x14ac:dyDescent="0.2">
      <c r="A13" s="120"/>
      <c r="B13" s="612" t="s">
        <v>107</v>
      </c>
      <c r="C13" s="612"/>
      <c r="E13" s="113">
        <v>51.084441873915559</v>
      </c>
      <c r="F13" s="115">
        <v>3533</v>
      </c>
      <c r="G13" s="114">
        <v>3743</v>
      </c>
      <c r="H13" s="114">
        <v>3716</v>
      </c>
      <c r="I13" s="114">
        <v>3792</v>
      </c>
      <c r="J13" s="140">
        <v>3803</v>
      </c>
      <c r="K13" s="114">
        <v>-270</v>
      </c>
      <c r="L13" s="116">
        <v>-7.0996581646068897</v>
      </c>
    </row>
    <row r="14" spans="1:17" s="110" customFormat="1" ht="22.5" customHeight="1" x14ac:dyDescent="0.2">
      <c r="A14" s="604" t="s">
        <v>186</v>
      </c>
      <c r="B14" s="605"/>
      <c r="C14" s="605"/>
      <c r="D14" s="606"/>
      <c r="E14" s="113">
        <v>15.370156159629843</v>
      </c>
      <c r="F14" s="115">
        <v>1063</v>
      </c>
      <c r="G14" s="114">
        <v>1214</v>
      </c>
      <c r="H14" s="114">
        <v>1147</v>
      </c>
      <c r="I14" s="114">
        <v>1203</v>
      </c>
      <c r="J14" s="140">
        <v>1111</v>
      </c>
      <c r="K14" s="114">
        <v>-48</v>
      </c>
      <c r="L14" s="116">
        <v>-4.3204320432043204</v>
      </c>
    </row>
    <row r="15" spans="1:17" s="110" customFormat="1" ht="15" customHeight="1" x14ac:dyDescent="0.2">
      <c r="A15" s="120"/>
      <c r="B15" s="119"/>
      <c r="C15" s="258" t="s">
        <v>106</v>
      </c>
      <c r="E15" s="113">
        <v>51.64628410159925</v>
      </c>
      <c r="F15" s="115">
        <v>549</v>
      </c>
      <c r="G15" s="114">
        <v>612</v>
      </c>
      <c r="H15" s="114">
        <v>573</v>
      </c>
      <c r="I15" s="114">
        <v>611</v>
      </c>
      <c r="J15" s="140">
        <v>537</v>
      </c>
      <c r="K15" s="114">
        <v>12</v>
      </c>
      <c r="L15" s="116">
        <v>2.2346368715083798</v>
      </c>
    </row>
    <row r="16" spans="1:17" s="110" customFormat="1" ht="15" customHeight="1" x14ac:dyDescent="0.2">
      <c r="A16" s="120"/>
      <c r="B16" s="119"/>
      <c r="C16" s="258" t="s">
        <v>107</v>
      </c>
      <c r="E16" s="113">
        <v>48.35371589840075</v>
      </c>
      <c r="F16" s="115">
        <v>514</v>
      </c>
      <c r="G16" s="114">
        <v>602</v>
      </c>
      <c r="H16" s="114">
        <v>574</v>
      </c>
      <c r="I16" s="114">
        <v>592</v>
      </c>
      <c r="J16" s="140">
        <v>574</v>
      </c>
      <c r="K16" s="114">
        <v>-60</v>
      </c>
      <c r="L16" s="116">
        <v>-10.452961672473867</v>
      </c>
    </row>
    <row r="17" spans="1:12" s="110" customFormat="1" ht="15" customHeight="1" x14ac:dyDescent="0.2">
      <c r="A17" s="120"/>
      <c r="B17" s="121" t="s">
        <v>109</v>
      </c>
      <c r="C17" s="258"/>
      <c r="E17" s="113">
        <v>37.406015037593988</v>
      </c>
      <c r="F17" s="115">
        <v>2587</v>
      </c>
      <c r="G17" s="114">
        <v>2752</v>
      </c>
      <c r="H17" s="114">
        <v>2751</v>
      </c>
      <c r="I17" s="114">
        <v>2818</v>
      </c>
      <c r="J17" s="140">
        <v>2907</v>
      </c>
      <c r="K17" s="114">
        <v>-320</v>
      </c>
      <c r="L17" s="116">
        <v>-11.007911936704506</v>
      </c>
    </row>
    <row r="18" spans="1:12" s="110" customFormat="1" ht="15" customHeight="1" x14ac:dyDescent="0.2">
      <c r="A18" s="120"/>
      <c r="B18" s="119"/>
      <c r="C18" s="258" t="s">
        <v>106</v>
      </c>
      <c r="E18" s="113">
        <v>49.130266718206414</v>
      </c>
      <c r="F18" s="115">
        <v>1271</v>
      </c>
      <c r="G18" s="114">
        <v>1346</v>
      </c>
      <c r="H18" s="114">
        <v>1326</v>
      </c>
      <c r="I18" s="114">
        <v>1336</v>
      </c>
      <c r="J18" s="140">
        <v>1387</v>
      </c>
      <c r="K18" s="114">
        <v>-116</v>
      </c>
      <c r="L18" s="116">
        <v>-8.3633741888969002</v>
      </c>
    </row>
    <row r="19" spans="1:12" s="110" customFormat="1" ht="15" customHeight="1" x14ac:dyDescent="0.2">
      <c r="A19" s="120"/>
      <c r="B19" s="119"/>
      <c r="C19" s="258" t="s">
        <v>107</v>
      </c>
      <c r="E19" s="113">
        <v>50.869733281793586</v>
      </c>
      <c r="F19" s="115">
        <v>1316</v>
      </c>
      <c r="G19" s="114">
        <v>1406</v>
      </c>
      <c r="H19" s="114">
        <v>1425</v>
      </c>
      <c r="I19" s="114">
        <v>1482</v>
      </c>
      <c r="J19" s="140">
        <v>1520</v>
      </c>
      <c r="K19" s="114">
        <v>-204</v>
      </c>
      <c r="L19" s="116">
        <v>-13.421052631578947</v>
      </c>
    </row>
    <row r="20" spans="1:12" s="110" customFormat="1" ht="15" customHeight="1" x14ac:dyDescent="0.2">
      <c r="A20" s="120"/>
      <c r="B20" s="121" t="s">
        <v>110</v>
      </c>
      <c r="C20" s="258"/>
      <c r="E20" s="113">
        <v>22.426257952573742</v>
      </c>
      <c r="F20" s="115">
        <v>1551</v>
      </c>
      <c r="G20" s="114">
        <v>1546</v>
      </c>
      <c r="H20" s="114">
        <v>1572</v>
      </c>
      <c r="I20" s="114">
        <v>1612</v>
      </c>
      <c r="J20" s="140">
        <v>1661</v>
      </c>
      <c r="K20" s="114">
        <v>-110</v>
      </c>
      <c r="L20" s="116">
        <v>-6.6225165562913908</v>
      </c>
    </row>
    <row r="21" spans="1:12" s="110" customFormat="1" ht="15" customHeight="1" x14ac:dyDescent="0.2">
      <c r="A21" s="120"/>
      <c r="B21" s="119"/>
      <c r="C21" s="258" t="s">
        <v>106</v>
      </c>
      <c r="E21" s="113">
        <v>41.586073500967117</v>
      </c>
      <c r="F21" s="115">
        <v>645</v>
      </c>
      <c r="G21" s="114">
        <v>624</v>
      </c>
      <c r="H21" s="114">
        <v>656</v>
      </c>
      <c r="I21" s="114">
        <v>677</v>
      </c>
      <c r="J21" s="140">
        <v>701</v>
      </c>
      <c r="K21" s="114">
        <v>-56</v>
      </c>
      <c r="L21" s="116">
        <v>-7.9885877318116973</v>
      </c>
    </row>
    <row r="22" spans="1:12" s="110" customFormat="1" ht="15" customHeight="1" x14ac:dyDescent="0.2">
      <c r="A22" s="120"/>
      <c r="B22" s="119"/>
      <c r="C22" s="258" t="s">
        <v>107</v>
      </c>
      <c r="E22" s="113">
        <v>58.413926499032883</v>
      </c>
      <c r="F22" s="115">
        <v>906</v>
      </c>
      <c r="G22" s="114">
        <v>922</v>
      </c>
      <c r="H22" s="114">
        <v>916</v>
      </c>
      <c r="I22" s="114">
        <v>935</v>
      </c>
      <c r="J22" s="140">
        <v>960</v>
      </c>
      <c r="K22" s="114">
        <v>-54</v>
      </c>
      <c r="L22" s="116">
        <v>-5.625</v>
      </c>
    </row>
    <row r="23" spans="1:12" s="110" customFormat="1" ht="15" customHeight="1" x14ac:dyDescent="0.2">
      <c r="A23" s="120"/>
      <c r="B23" s="121" t="s">
        <v>111</v>
      </c>
      <c r="C23" s="258"/>
      <c r="E23" s="113">
        <v>24.79757085020243</v>
      </c>
      <c r="F23" s="115">
        <v>1715</v>
      </c>
      <c r="G23" s="114">
        <v>1745</v>
      </c>
      <c r="H23" s="114">
        <v>1745</v>
      </c>
      <c r="I23" s="114">
        <v>1722</v>
      </c>
      <c r="J23" s="140">
        <v>1664</v>
      </c>
      <c r="K23" s="114">
        <v>51</v>
      </c>
      <c r="L23" s="116">
        <v>3.0649038461538463</v>
      </c>
    </row>
    <row r="24" spans="1:12" s="110" customFormat="1" ht="15" customHeight="1" x14ac:dyDescent="0.2">
      <c r="A24" s="120"/>
      <c r="B24" s="119"/>
      <c r="C24" s="258" t="s">
        <v>106</v>
      </c>
      <c r="E24" s="113">
        <v>53.527696793002917</v>
      </c>
      <c r="F24" s="115">
        <v>918</v>
      </c>
      <c r="G24" s="114">
        <v>932</v>
      </c>
      <c r="H24" s="114">
        <v>944</v>
      </c>
      <c r="I24" s="114">
        <v>939</v>
      </c>
      <c r="J24" s="140">
        <v>915</v>
      </c>
      <c r="K24" s="114">
        <v>3</v>
      </c>
      <c r="L24" s="116">
        <v>0.32786885245901637</v>
      </c>
    </row>
    <row r="25" spans="1:12" s="110" customFormat="1" ht="15" customHeight="1" x14ac:dyDescent="0.2">
      <c r="A25" s="120"/>
      <c r="B25" s="119"/>
      <c r="C25" s="258" t="s">
        <v>107</v>
      </c>
      <c r="E25" s="113">
        <v>46.472303206997083</v>
      </c>
      <c r="F25" s="115">
        <v>797</v>
      </c>
      <c r="G25" s="114">
        <v>813</v>
      </c>
      <c r="H25" s="114">
        <v>801</v>
      </c>
      <c r="I25" s="114">
        <v>783</v>
      </c>
      <c r="J25" s="140">
        <v>749</v>
      </c>
      <c r="K25" s="114">
        <v>48</v>
      </c>
      <c r="L25" s="116">
        <v>6.4085447263017352</v>
      </c>
    </row>
    <row r="26" spans="1:12" s="110" customFormat="1" ht="15" customHeight="1" x14ac:dyDescent="0.2">
      <c r="A26" s="120"/>
      <c r="C26" s="121" t="s">
        <v>187</v>
      </c>
      <c r="D26" s="110" t="s">
        <v>188</v>
      </c>
      <c r="E26" s="113">
        <v>3.0219780219780219</v>
      </c>
      <c r="F26" s="115">
        <v>209</v>
      </c>
      <c r="G26" s="114">
        <v>215</v>
      </c>
      <c r="H26" s="114">
        <v>198</v>
      </c>
      <c r="I26" s="114">
        <v>168</v>
      </c>
      <c r="J26" s="140">
        <v>177</v>
      </c>
      <c r="K26" s="114">
        <v>32</v>
      </c>
      <c r="L26" s="116">
        <v>18.07909604519774</v>
      </c>
    </row>
    <row r="27" spans="1:12" s="110" customFormat="1" ht="15" customHeight="1" x14ac:dyDescent="0.2">
      <c r="A27" s="120"/>
      <c r="B27" s="119"/>
      <c r="D27" s="259" t="s">
        <v>106</v>
      </c>
      <c r="E27" s="113">
        <v>53.110047846889955</v>
      </c>
      <c r="F27" s="115">
        <v>111</v>
      </c>
      <c r="G27" s="114">
        <v>110</v>
      </c>
      <c r="H27" s="114">
        <v>97</v>
      </c>
      <c r="I27" s="114">
        <v>80</v>
      </c>
      <c r="J27" s="140">
        <v>86</v>
      </c>
      <c r="K27" s="114">
        <v>25</v>
      </c>
      <c r="L27" s="116">
        <v>29.069767441860463</v>
      </c>
    </row>
    <row r="28" spans="1:12" s="110" customFormat="1" ht="15" customHeight="1" x14ac:dyDescent="0.2">
      <c r="A28" s="120"/>
      <c r="B28" s="119"/>
      <c r="D28" s="259" t="s">
        <v>107</v>
      </c>
      <c r="E28" s="113">
        <v>46.889952153110045</v>
      </c>
      <c r="F28" s="115">
        <v>98</v>
      </c>
      <c r="G28" s="114">
        <v>105</v>
      </c>
      <c r="H28" s="114">
        <v>101</v>
      </c>
      <c r="I28" s="114">
        <v>88</v>
      </c>
      <c r="J28" s="140">
        <v>91</v>
      </c>
      <c r="K28" s="114">
        <v>7</v>
      </c>
      <c r="L28" s="116">
        <v>7.6923076923076925</v>
      </c>
    </row>
    <row r="29" spans="1:12" s="110" customFormat="1" ht="24" customHeight="1" x14ac:dyDescent="0.2">
      <c r="A29" s="604" t="s">
        <v>189</v>
      </c>
      <c r="B29" s="605"/>
      <c r="C29" s="605"/>
      <c r="D29" s="606"/>
      <c r="E29" s="113">
        <v>93.898207056101796</v>
      </c>
      <c r="F29" s="115">
        <v>6494</v>
      </c>
      <c r="G29" s="114">
        <v>6812</v>
      </c>
      <c r="H29" s="114">
        <v>6789</v>
      </c>
      <c r="I29" s="114">
        <v>6929</v>
      </c>
      <c r="J29" s="140">
        <v>6938</v>
      </c>
      <c r="K29" s="114">
        <v>-444</v>
      </c>
      <c r="L29" s="116">
        <v>-6.3995387719803976</v>
      </c>
    </row>
    <row r="30" spans="1:12" s="110" customFormat="1" ht="15" customHeight="1" x14ac:dyDescent="0.2">
      <c r="A30" s="120"/>
      <c r="B30" s="119"/>
      <c r="C30" s="258" t="s">
        <v>106</v>
      </c>
      <c r="E30" s="113">
        <v>47.874961502925778</v>
      </c>
      <c r="F30" s="115">
        <v>3109</v>
      </c>
      <c r="G30" s="114">
        <v>3232</v>
      </c>
      <c r="H30" s="114">
        <v>3230</v>
      </c>
      <c r="I30" s="114">
        <v>3301</v>
      </c>
      <c r="J30" s="140">
        <v>3290</v>
      </c>
      <c r="K30" s="114">
        <v>-181</v>
      </c>
      <c r="L30" s="116">
        <v>-5.5015197568389054</v>
      </c>
    </row>
    <row r="31" spans="1:12" s="110" customFormat="1" ht="15" customHeight="1" x14ac:dyDescent="0.2">
      <c r="A31" s="120"/>
      <c r="B31" s="119"/>
      <c r="C31" s="258" t="s">
        <v>107</v>
      </c>
      <c r="E31" s="113">
        <v>52.125038497074222</v>
      </c>
      <c r="F31" s="115">
        <v>3385</v>
      </c>
      <c r="G31" s="114">
        <v>3580</v>
      </c>
      <c r="H31" s="114">
        <v>3559</v>
      </c>
      <c r="I31" s="114">
        <v>3628</v>
      </c>
      <c r="J31" s="140">
        <v>3648</v>
      </c>
      <c r="K31" s="114">
        <v>-263</v>
      </c>
      <c r="L31" s="116">
        <v>-7.2094298245614032</v>
      </c>
    </row>
    <row r="32" spans="1:12" s="110" customFormat="1" ht="15" customHeight="1" x14ac:dyDescent="0.2">
      <c r="A32" s="120"/>
      <c r="B32" s="119" t="s">
        <v>117</v>
      </c>
      <c r="C32" s="258"/>
      <c r="E32" s="113">
        <v>6.0439560439560438</v>
      </c>
      <c r="F32" s="114">
        <v>418</v>
      </c>
      <c r="G32" s="114">
        <v>439</v>
      </c>
      <c r="H32" s="114">
        <v>421</v>
      </c>
      <c r="I32" s="114">
        <v>421</v>
      </c>
      <c r="J32" s="140">
        <v>399</v>
      </c>
      <c r="K32" s="114">
        <v>19</v>
      </c>
      <c r="L32" s="116">
        <v>4.7619047619047619</v>
      </c>
    </row>
    <row r="33" spans="1:12" s="110" customFormat="1" ht="15" customHeight="1" x14ac:dyDescent="0.2">
      <c r="A33" s="120"/>
      <c r="B33" s="119"/>
      <c r="C33" s="258" t="s">
        <v>106</v>
      </c>
      <c r="E33" s="113">
        <v>64.832535885167459</v>
      </c>
      <c r="F33" s="114">
        <v>271</v>
      </c>
      <c r="G33" s="114">
        <v>279</v>
      </c>
      <c r="H33" s="114">
        <v>267</v>
      </c>
      <c r="I33" s="114">
        <v>259</v>
      </c>
      <c r="J33" s="140">
        <v>247</v>
      </c>
      <c r="K33" s="114">
        <v>24</v>
      </c>
      <c r="L33" s="116">
        <v>9.7165991902834001</v>
      </c>
    </row>
    <row r="34" spans="1:12" s="110" customFormat="1" ht="15" customHeight="1" x14ac:dyDescent="0.2">
      <c r="A34" s="120"/>
      <c r="B34" s="119"/>
      <c r="C34" s="258" t="s">
        <v>107</v>
      </c>
      <c r="E34" s="113">
        <v>35.167464114832534</v>
      </c>
      <c r="F34" s="114">
        <v>147</v>
      </c>
      <c r="G34" s="114">
        <v>160</v>
      </c>
      <c r="H34" s="114">
        <v>154</v>
      </c>
      <c r="I34" s="114">
        <v>162</v>
      </c>
      <c r="J34" s="140">
        <v>152</v>
      </c>
      <c r="K34" s="114">
        <v>-5</v>
      </c>
      <c r="L34" s="116">
        <v>-3.2894736842105261</v>
      </c>
    </row>
    <row r="35" spans="1:12" s="110" customFormat="1" ht="24" customHeight="1" x14ac:dyDescent="0.2">
      <c r="A35" s="604" t="s">
        <v>192</v>
      </c>
      <c r="B35" s="605"/>
      <c r="C35" s="605"/>
      <c r="D35" s="606"/>
      <c r="E35" s="113">
        <v>12.955465587044534</v>
      </c>
      <c r="F35" s="114">
        <v>896</v>
      </c>
      <c r="G35" s="114">
        <v>1024</v>
      </c>
      <c r="H35" s="114">
        <v>977</v>
      </c>
      <c r="I35" s="114">
        <v>1045</v>
      </c>
      <c r="J35" s="114">
        <v>947</v>
      </c>
      <c r="K35" s="318">
        <v>-51</v>
      </c>
      <c r="L35" s="319">
        <v>-5.3854276663146781</v>
      </c>
    </row>
    <row r="36" spans="1:12" s="110" customFormat="1" ht="15" customHeight="1" x14ac:dyDescent="0.2">
      <c r="A36" s="120"/>
      <c r="B36" s="119"/>
      <c r="C36" s="258" t="s">
        <v>106</v>
      </c>
      <c r="E36" s="113">
        <v>53.348214285714285</v>
      </c>
      <c r="F36" s="114">
        <v>478</v>
      </c>
      <c r="G36" s="114">
        <v>548</v>
      </c>
      <c r="H36" s="114">
        <v>515</v>
      </c>
      <c r="I36" s="114">
        <v>553</v>
      </c>
      <c r="J36" s="114">
        <v>486</v>
      </c>
      <c r="K36" s="318">
        <v>-8</v>
      </c>
      <c r="L36" s="116">
        <v>-1.6460905349794239</v>
      </c>
    </row>
    <row r="37" spans="1:12" s="110" customFormat="1" ht="15" customHeight="1" x14ac:dyDescent="0.2">
      <c r="A37" s="120"/>
      <c r="B37" s="119"/>
      <c r="C37" s="258" t="s">
        <v>107</v>
      </c>
      <c r="E37" s="113">
        <v>46.651785714285715</v>
      </c>
      <c r="F37" s="114">
        <v>418</v>
      </c>
      <c r="G37" s="114">
        <v>476</v>
      </c>
      <c r="H37" s="114">
        <v>462</v>
      </c>
      <c r="I37" s="114">
        <v>492</v>
      </c>
      <c r="J37" s="140">
        <v>461</v>
      </c>
      <c r="K37" s="114">
        <v>-43</v>
      </c>
      <c r="L37" s="116">
        <v>-9.3275488069414312</v>
      </c>
    </row>
    <row r="38" spans="1:12" s="110" customFormat="1" ht="15" customHeight="1" x14ac:dyDescent="0.2">
      <c r="A38" s="120"/>
      <c r="B38" s="119" t="s">
        <v>328</v>
      </c>
      <c r="C38" s="258"/>
      <c r="E38" s="113">
        <v>53.368999421631003</v>
      </c>
      <c r="F38" s="114">
        <v>3691</v>
      </c>
      <c r="G38" s="114">
        <v>3773</v>
      </c>
      <c r="H38" s="114">
        <v>3815</v>
      </c>
      <c r="I38" s="114">
        <v>3813</v>
      </c>
      <c r="J38" s="140">
        <v>3819</v>
      </c>
      <c r="K38" s="114">
        <v>-128</v>
      </c>
      <c r="L38" s="116">
        <v>-3.3516627389368945</v>
      </c>
    </row>
    <row r="39" spans="1:12" s="110" customFormat="1" ht="15" customHeight="1" x14ac:dyDescent="0.2">
      <c r="A39" s="120"/>
      <c r="B39" s="119"/>
      <c r="C39" s="258" t="s">
        <v>106</v>
      </c>
      <c r="E39" s="113">
        <v>47.060417231102683</v>
      </c>
      <c r="F39" s="115">
        <v>1737</v>
      </c>
      <c r="G39" s="114">
        <v>1751</v>
      </c>
      <c r="H39" s="114">
        <v>1776</v>
      </c>
      <c r="I39" s="114">
        <v>1776</v>
      </c>
      <c r="J39" s="140">
        <v>1772</v>
      </c>
      <c r="K39" s="114">
        <v>-35</v>
      </c>
      <c r="L39" s="116">
        <v>-1.9751693002257336</v>
      </c>
    </row>
    <row r="40" spans="1:12" s="110" customFormat="1" ht="15" customHeight="1" x14ac:dyDescent="0.2">
      <c r="A40" s="120"/>
      <c r="B40" s="119"/>
      <c r="C40" s="258" t="s">
        <v>107</v>
      </c>
      <c r="E40" s="113">
        <v>52.939582768897317</v>
      </c>
      <c r="F40" s="115">
        <v>1954</v>
      </c>
      <c r="G40" s="114">
        <v>2022</v>
      </c>
      <c r="H40" s="114">
        <v>2039</v>
      </c>
      <c r="I40" s="114">
        <v>2037</v>
      </c>
      <c r="J40" s="140">
        <v>2047</v>
      </c>
      <c r="K40" s="114">
        <v>-93</v>
      </c>
      <c r="L40" s="116">
        <v>-4.5432340009770398</v>
      </c>
    </row>
    <row r="41" spans="1:12" s="110" customFormat="1" ht="15" customHeight="1" x14ac:dyDescent="0.2">
      <c r="A41" s="120"/>
      <c r="B41" s="320" t="s">
        <v>516</v>
      </c>
      <c r="C41" s="258"/>
      <c r="E41" s="113">
        <v>12.420474262579527</v>
      </c>
      <c r="F41" s="115">
        <v>859</v>
      </c>
      <c r="G41" s="114">
        <v>890</v>
      </c>
      <c r="H41" s="114">
        <v>859</v>
      </c>
      <c r="I41" s="114">
        <v>889</v>
      </c>
      <c r="J41" s="140">
        <v>871</v>
      </c>
      <c r="K41" s="114">
        <v>-12</v>
      </c>
      <c r="L41" s="116">
        <v>-1.3777267508610793</v>
      </c>
    </row>
    <row r="42" spans="1:12" s="110" customFormat="1" ht="15" customHeight="1" x14ac:dyDescent="0.2">
      <c r="A42" s="120"/>
      <c r="B42" s="119"/>
      <c r="C42" s="268" t="s">
        <v>106</v>
      </c>
      <c r="D42" s="182"/>
      <c r="E42" s="113">
        <v>54.249126891734576</v>
      </c>
      <c r="F42" s="115">
        <v>466</v>
      </c>
      <c r="G42" s="114">
        <v>479</v>
      </c>
      <c r="H42" s="114">
        <v>469</v>
      </c>
      <c r="I42" s="114">
        <v>487</v>
      </c>
      <c r="J42" s="140">
        <v>483</v>
      </c>
      <c r="K42" s="114">
        <v>-17</v>
      </c>
      <c r="L42" s="116">
        <v>-3.5196687370600412</v>
      </c>
    </row>
    <row r="43" spans="1:12" s="110" customFormat="1" ht="15" customHeight="1" x14ac:dyDescent="0.2">
      <c r="A43" s="120"/>
      <c r="B43" s="119"/>
      <c r="C43" s="268" t="s">
        <v>107</v>
      </c>
      <c r="D43" s="182"/>
      <c r="E43" s="113">
        <v>45.750873108265424</v>
      </c>
      <c r="F43" s="115">
        <v>393</v>
      </c>
      <c r="G43" s="114">
        <v>411</v>
      </c>
      <c r="H43" s="114">
        <v>390</v>
      </c>
      <c r="I43" s="114">
        <v>402</v>
      </c>
      <c r="J43" s="140">
        <v>388</v>
      </c>
      <c r="K43" s="114">
        <v>5</v>
      </c>
      <c r="L43" s="116">
        <v>1.2886597938144331</v>
      </c>
    </row>
    <row r="44" spans="1:12" s="110" customFormat="1" ht="15" customHeight="1" x14ac:dyDescent="0.2">
      <c r="A44" s="120"/>
      <c r="B44" s="119" t="s">
        <v>205</v>
      </c>
      <c r="C44" s="268"/>
      <c r="D44" s="182"/>
      <c r="E44" s="113">
        <v>21.25506072874494</v>
      </c>
      <c r="F44" s="115">
        <v>1470</v>
      </c>
      <c r="G44" s="114">
        <v>1570</v>
      </c>
      <c r="H44" s="114">
        <v>1564</v>
      </c>
      <c r="I44" s="114">
        <v>1608</v>
      </c>
      <c r="J44" s="140">
        <v>1706</v>
      </c>
      <c r="K44" s="114">
        <v>-236</v>
      </c>
      <c r="L44" s="116">
        <v>-13.833528722157093</v>
      </c>
    </row>
    <row r="45" spans="1:12" s="110" customFormat="1" ht="15" customHeight="1" x14ac:dyDescent="0.2">
      <c r="A45" s="120"/>
      <c r="B45" s="119"/>
      <c r="C45" s="268" t="s">
        <v>106</v>
      </c>
      <c r="D45" s="182"/>
      <c r="E45" s="113">
        <v>47.755102040816325</v>
      </c>
      <c r="F45" s="115">
        <v>702</v>
      </c>
      <c r="G45" s="114">
        <v>736</v>
      </c>
      <c r="H45" s="114">
        <v>739</v>
      </c>
      <c r="I45" s="114">
        <v>747</v>
      </c>
      <c r="J45" s="140">
        <v>799</v>
      </c>
      <c r="K45" s="114">
        <v>-97</v>
      </c>
      <c r="L45" s="116">
        <v>-12.14017521902378</v>
      </c>
    </row>
    <row r="46" spans="1:12" s="110" customFormat="1" ht="15" customHeight="1" x14ac:dyDescent="0.2">
      <c r="A46" s="123"/>
      <c r="B46" s="124"/>
      <c r="C46" s="260" t="s">
        <v>107</v>
      </c>
      <c r="D46" s="261"/>
      <c r="E46" s="125">
        <v>52.244897959183675</v>
      </c>
      <c r="F46" s="143">
        <v>768</v>
      </c>
      <c r="G46" s="144">
        <v>834</v>
      </c>
      <c r="H46" s="144">
        <v>825</v>
      </c>
      <c r="I46" s="144">
        <v>861</v>
      </c>
      <c r="J46" s="145">
        <v>907</v>
      </c>
      <c r="K46" s="144">
        <v>-139</v>
      </c>
      <c r="L46" s="146">
        <v>-15.325248070562294</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329</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330</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6916</v>
      </c>
      <c r="E11" s="114">
        <v>7257</v>
      </c>
      <c r="F11" s="114">
        <v>7215</v>
      </c>
      <c r="G11" s="114">
        <v>7355</v>
      </c>
      <c r="H11" s="140">
        <v>7343</v>
      </c>
      <c r="I11" s="115">
        <v>-427</v>
      </c>
      <c r="J11" s="116">
        <v>-5.8150619637750243</v>
      </c>
    </row>
    <row r="12" spans="1:15" s="110" customFormat="1" ht="24.95" customHeight="1" x14ac:dyDescent="0.2">
      <c r="A12" s="193" t="s">
        <v>132</v>
      </c>
      <c r="B12" s="194" t="s">
        <v>133</v>
      </c>
      <c r="C12" s="113">
        <v>0.52053209947946788</v>
      </c>
      <c r="D12" s="115">
        <v>36</v>
      </c>
      <c r="E12" s="114">
        <v>35</v>
      </c>
      <c r="F12" s="114" t="s">
        <v>513</v>
      </c>
      <c r="G12" s="114">
        <v>35</v>
      </c>
      <c r="H12" s="140">
        <v>26</v>
      </c>
      <c r="I12" s="115">
        <v>10</v>
      </c>
      <c r="J12" s="116">
        <v>38.46153846153846</v>
      </c>
    </row>
    <row r="13" spans="1:15" s="110" customFormat="1" ht="24.95" customHeight="1" x14ac:dyDescent="0.2">
      <c r="A13" s="193" t="s">
        <v>134</v>
      </c>
      <c r="B13" s="199" t="s">
        <v>214</v>
      </c>
      <c r="C13" s="113">
        <v>0.49161364950838637</v>
      </c>
      <c r="D13" s="115">
        <v>34</v>
      </c>
      <c r="E13" s="114">
        <v>40</v>
      </c>
      <c r="F13" s="114">
        <v>35</v>
      </c>
      <c r="G13" s="114">
        <v>35</v>
      </c>
      <c r="H13" s="140">
        <v>32</v>
      </c>
      <c r="I13" s="115">
        <v>2</v>
      </c>
      <c r="J13" s="116">
        <v>6.25</v>
      </c>
    </row>
    <row r="14" spans="1:15" s="287" customFormat="1" ht="24.95" customHeight="1" x14ac:dyDescent="0.2">
      <c r="A14" s="193" t="s">
        <v>215</v>
      </c>
      <c r="B14" s="199" t="s">
        <v>137</v>
      </c>
      <c r="C14" s="113">
        <v>3.2388663967611335</v>
      </c>
      <c r="D14" s="115">
        <v>224</v>
      </c>
      <c r="E14" s="114">
        <v>231</v>
      </c>
      <c r="F14" s="114" t="s">
        <v>513</v>
      </c>
      <c r="G14" s="114">
        <v>240</v>
      </c>
      <c r="H14" s="140">
        <v>236</v>
      </c>
      <c r="I14" s="115">
        <v>-12</v>
      </c>
      <c r="J14" s="116">
        <v>-5.0847457627118642</v>
      </c>
      <c r="K14" s="110"/>
      <c r="L14" s="110"/>
      <c r="M14" s="110"/>
      <c r="N14" s="110"/>
      <c r="O14" s="110"/>
    </row>
    <row r="15" spans="1:15" s="110" customFormat="1" ht="24.95" customHeight="1" x14ac:dyDescent="0.2">
      <c r="A15" s="193" t="s">
        <v>216</v>
      </c>
      <c r="B15" s="199" t="s">
        <v>217</v>
      </c>
      <c r="C15" s="113">
        <v>2.2845575477154423</v>
      </c>
      <c r="D15" s="115">
        <v>158</v>
      </c>
      <c r="E15" s="114">
        <v>165</v>
      </c>
      <c r="F15" s="114">
        <v>166</v>
      </c>
      <c r="G15" s="114">
        <v>163</v>
      </c>
      <c r="H15" s="140">
        <v>159</v>
      </c>
      <c r="I15" s="115">
        <v>-1</v>
      </c>
      <c r="J15" s="116">
        <v>-0.62893081761006286</v>
      </c>
    </row>
    <row r="16" spans="1:15" s="287" customFormat="1" ht="24.95" customHeight="1" x14ac:dyDescent="0.2">
      <c r="A16" s="193" t="s">
        <v>218</v>
      </c>
      <c r="B16" s="199" t="s">
        <v>141</v>
      </c>
      <c r="C16" s="113">
        <v>0.80971659919028338</v>
      </c>
      <c r="D16" s="115">
        <v>56</v>
      </c>
      <c r="E16" s="114">
        <v>58</v>
      </c>
      <c r="F16" s="114">
        <v>61</v>
      </c>
      <c r="G16" s="114">
        <v>69</v>
      </c>
      <c r="H16" s="140">
        <v>68</v>
      </c>
      <c r="I16" s="115">
        <v>-12</v>
      </c>
      <c r="J16" s="116">
        <v>-17.647058823529413</v>
      </c>
      <c r="K16" s="110"/>
      <c r="L16" s="110"/>
      <c r="M16" s="110"/>
      <c r="N16" s="110"/>
      <c r="O16" s="110"/>
    </row>
    <row r="17" spans="1:15" s="110" customFormat="1" ht="24.95" customHeight="1" x14ac:dyDescent="0.2">
      <c r="A17" s="193" t="s">
        <v>142</v>
      </c>
      <c r="B17" s="199" t="s">
        <v>220</v>
      </c>
      <c r="C17" s="113">
        <v>0.14459224985540775</v>
      </c>
      <c r="D17" s="115">
        <v>10</v>
      </c>
      <c r="E17" s="114">
        <v>8</v>
      </c>
      <c r="F17" s="114" t="s">
        <v>513</v>
      </c>
      <c r="G17" s="114">
        <v>8</v>
      </c>
      <c r="H17" s="140">
        <v>9</v>
      </c>
      <c r="I17" s="115">
        <v>1</v>
      </c>
      <c r="J17" s="116">
        <v>11.111111111111111</v>
      </c>
    </row>
    <row r="18" spans="1:15" s="287" customFormat="1" ht="24.95" customHeight="1" x14ac:dyDescent="0.2">
      <c r="A18" s="201" t="s">
        <v>144</v>
      </c>
      <c r="B18" s="202" t="s">
        <v>145</v>
      </c>
      <c r="C18" s="113">
        <v>3.3834586466165413</v>
      </c>
      <c r="D18" s="115">
        <v>234</v>
      </c>
      <c r="E18" s="114">
        <v>218</v>
      </c>
      <c r="F18" s="114">
        <v>224</v>
      </c>
      <c r="G18" s="114">
        <v>223</v>
      </c>
      <c r="H18" s="140">
        <v>233</v>
      </c>
      <c r="I18" s="115">
        <v>1</v>
      </c>
      <c r="J18" s="116">
        <v>0.42918454935622319</v>
      </c>
      <c r="K18" s="110"/>
      <c r="L18" s="110"/>
      <c r="M18" s="110"/>
      <c r="N18" s="110"/>
      <c r="O18" s="110"/>
    </row>
    <row r="19" spans="1:15" s="110" customFormat="1" ht="24.95" customHeight="1" x14ac:dyDescent="0.2">
      <c r="A19" s="193" t="s">
        <v>146</v>
      </c>
      <c r="B19" s="199" t="s">
        <v>147</v>
      </c>
      <c r="C19" s="113">
        <v>11.003470213996529</v>
      </c>
      <c r="D19" s="115">
        <v>761</v>
      </c>
      <c r="E19" s="114">
        <v>840</v>
      </c>
      <c r="F19" s="114">
        <v>819</v>
      </c>
      <c r="G19" s="114">
        <v>864</v>
      </c>
      <c r="H19" s="140">
        <v>918</v>
      </c>
      <c r="I19" s="115">
        <v>-157</v>
      </c>
      <c r="J19" s="116">
        <v>-17.102396514161221</v>
      </c>
    </row>
    <row r="20" spans="1:15" s="287" customFormat="1" ht="24.95" customHeight="1" x14ac:dyDescent="0.2">
      <c r="A20" s="193" t="s">
        <v>148</v>
      </c>
      <c r="B20" s="199" t="s">
        <v>149</v>
      </c>
      <c r="C20" s="113">
        <v>17.32215153267785</v>
      </c>
      <c r="D20" s="115">
        <v>1198</v>
      </c>
      <c r="E20" s="114">
        <v>1162</v>
      </c>
      <c r="F20" s="114">
        <v>1186</v>
      </c>
      <c r="G20" s="114">
        <v>1159</v>
      </c>
      <c r="H20" s="140">
        <v>1148</v>
      </c>
      <c r="I20" s="115">
        <v>50</v>
      </c>
      <c r="J20" s="116">
        <v>4.3554006968641117</v>
      </c>
      <c r="K20" s="110"/>
      <c r="L20" s="110"/>
      <c r="M20" s="110"/>
      <c r="N20" s="110"/>
      <c r="O20" s="110"/>
    </row>
    <row r="21" spans="1:15" s="110" customFormat="1" ht="24.95" customHeight="1" x14ac:dyDescent="0.2">
      <c r="A21" s="201" t="s">
        <v>150</v>
      </c>
      <c r="B21" s="202" t="s">
        <v>151</v>
      </c>
      <c r="C21" s="113">
        <v>8.0104106419895889</v>
      </c>
      <c r="D21" s="115">
        <v>554</v>
      </c>
      <c r="E21" s="114">
        <v>640</v>
      </c>
      <c r="F21" s="114">
        <v>676</v>
      </c>
      <c r="G21" s="114">
        <v>728</v>
      </c>
      <c r="H21" s="140">
        <v>614</v>
      </c>
      <c r="I21" s="115">
        <v>-60</v>
      </c>
      <c r="J21" s="116">
        <v>-9.7719869706840399</v>
      </c>
    </row>
    <row r="22" spans="1:15" s="110" customFormat="1" ht="24.95" customHeight="1" x14ac:dyDescent="0.2">
      <c r="A22" s="201" t="s">
        <v>152</v>
      </c>
      <c r="B22" s="199" t="s">
        <v>153</v>
      </c>
      <c r="C22" s="113">
        <v>7.9525737420474263</v>
      </c>
      <c r="D22" s="115">
        <v>550</v>
      </c>
      <c r="E22" s="114">
        <v>572</v>
      </c>
      <c r="F22" s="114" t="s">
        <v>513</v>
      </c>
      <c r="G22" s="114">
        <v>572</v>
      </c>
      <c r="H22" s="140">
        <v>564</v>
      </c>
      <c r="I22" s="115">
        <v>-14</v>
      </c>
      <c r="J22" s="116">
        <v>-2.4822695035460991</v>
      </c>
    </row>
    <row r="23" spans="1:15" s="110" customFormat="1" ht="24.95" customHeight="1" x14ac:dyDescent="0.2">
      <c r="A23" s="193" t="s">
        <v>154</v>
      </c>
      <c r="B23" s="199" t="s">
        <v>155</v>
      </c>
      <c r="C23" s="113">
        <v>1.098901098901099</v>
      </c>
      <c r="D23" s="115">
        <v>76</v>
      </c>
      <c r="E23" s="114">
        <v>82</v>
      </c>
      <c r="F23" s="114" t="s">
        <v>513</v>
      </c>
      <c r="G23" s="114">
        <v>73</v>
      </c>
      <c r="H23" s="140">
        <v>72</v>
      </c>
      <c r="I23" s="115">
        <v>4</v>
      </c>
      <c r="J23" s="116">
        <v>5.5555555555555554</v>
      </c>
    </row>
    <row r="24" spans="1:15" s="110" customFormat="1" ht="24.95" customHeight="1" x14ac:dyDescent="0.2">
      <c r="A24" s="193" t="s">
        <v>156</v>
      </c>
      <c r="B24" s="199" t="s">
        <v>221</v>
      </c>
      <c r="C24" s="113">
        <v>8.791208791208792</v>
      </c>
      <c r="D24" s="115">
        <v>608</v>
      </c>
      <c r="E24" s="114">
        <v>618</v>
      </c>
      <c r="F24" s="114">
        <v>625</v>
      </c>
      <c r="G24" s="114">
        <v>660</v>
      </c>
      <c r="H24" s="140">
        <v>722</v>
      </c>
      <c r="I24" s="115">
        <v>-114</v>
      </c>
      <c r="J24" s="116">
        <v>-15.789473684210526</v>
      </c>
    </row>
    <row r="25" spans="1:15" s="110" customFormat="1" ht="24.95" customHeight="1" x14ac:dyDescent="0.2">
      <c r="A25" s="193" t="s">
        <v>222</v>
      </c>
      <c r="B25" s="204" t="s">
        <v>159</v>
      </c>
      <c r="C25" s="113">
        <v>14.386928860613072</v>
      </c>
      <c r="D25" s="115">
        <v>995</v>
      </c>
      <c r="E25" s="114">
        <v>1040</v>
      </c>
      <c r="F25" s="114">
        <v>995</v>
      </c>
      <c r="G25" s="114">
        <v>1000</v>
      </c>
      <c r="H25" s="140">
        <v>1029</v>
      </c>
      <c r="I25" s="115">
        <v>-34</v>
      </c>
      <c r="J25" s="116">
        <v>-3.3041788143828961</v>
      </c>
    </row>
    <row r="26" spans="1:15" s="110" customFormat="1" ht="24.95" customHeight="1" x14ac:dyDescent="0.2">
      <c r="A26" s="201">
        <v>782.78300000000002</v>
      </c>
      <c r="B26" s="203" t="s">
        <v>160</v>
      </c>
      <c r="C26" s="113">
        <v>0.2891844997108155</v>
      </c>
      <c r="D26" s="115">
        <v>20</v>
      </c>
      <c r="E26" s="114">
        <v>24</v>
      </c>
      <c r="F26" s="114">
        <v>25</v>
      </c>
      <c r="G26" s="114">
        <v>29</v>
      </c>
      <c r="H26" s="140">
        <v>27</v>
      </c>
      <c r="I26" s="115">
        <v>-7</v>
      </c>
      <c r="J26" s="116">
        <v>-25.925925925925927</v>
      </c>
    </row>
    <row r="27" spans="1:15" s="110" customFormat="1" ht="24.95" customHeight="1" x14ac:dyDescent="0.2">
      <c r="A27" s="193" t="s">
        <v>161</v>
      </c>
      <c r="B27" s="199" t="s">
        <v>162</v>
      </c>
      <c r="C27" s="113">
        <v>2.1688837478311163</v>
      </c>
      <c r="D27" s="115">
        <v>150</v>
      </c>
      <c r="E27" s="114">
        <v>165</v>
      </c>
      <c r="F27" s="114">
        <v>18</v>
      </c>
      <c r="G27" s="114">
        <v>20</v>
      </c>
      <c r="H27" s="140">
        <v>20</v>
      </c>
      <c r="I27" s="115">
        <v>130</v>
      </c>
      <c r="J27" s="116" t="s">
        <v>514</v>
      </c>
    </row>
    <row r="28" spans="1:15" s="110" customFormat="1" ht="24.95" customHeight="1" x14ac:dyDescent="0.2">
      <c r="A28" s="193" t="s">
        <v>163</v>
      </c>
      <c r="B28" s="199" t="s">
        <v>164</v>
      </c>
      <c r="C28" s="113">
        <v>3.6292654713707346</v>
      </c>
      <c r="D28" s="115">
        <v>251</v>
      </c>
      <c r="E28" s="114">
        <v>333</v>
      </c>
      <c r="F28" s="114">
        <v>266</v>
      </c>
      <c r="G28" s="114">
        <v>329</v>
      </c>
      <c r="H28" s="140">
        <v>284</v>
      </c>
      <c r="I28" s="115">
        <v>-33</v>
      </c>
      <c r="J28" s="116">
        <v>-11.619718309859154</v>
      </c>
    </row>
    <row r="29" spans="1:15" s="110" customFormat="1" ht="24.95" customHeight="1" x14ac:dyDescent="0.2">
      <c r="A29" s="193">
        <v>86</v>
      </c>
      <c r="B29" s="199" t="s">
        <v>165</v>
      </c>
      <c r="C29" s="113">
        <v>5.2776171197223825</v>
      </c>
      <c r="D29" s="115">
        <v>365</v>
      </c>
      <c r="E29" s="114">
        <v>372</v>
      </c>
      <c r="F29" s="114">
        <v>370</v>
      </c>
      <c r="G29" s="114">
        <v>362</v>
      </c>
      <c r="H29" s="140">
        <v>358</v>
      </c>
      <c r="I29" s="115">
        <v>7</v>
      </c>
      <c r="J29" s="116">
        <v>1.9553072625698324</v>
      </c>
    </row>
    <row r="30" spans="1:15" s="110" customFormat="1" ht="24.95" customHeight="1" x14ac:dyDescent="0.2">
      <c r="A30" s="193">
        <v>87.88</v>
      </c>
      <c r="B30" s="204" t="s">
        <v>166</v>
      </c>
      <c r="C30" s="113">
        <v>4.3666859456333142</v>
      </c>
      <c r="D30" s="115">
        <v>302</v>
      </c>
      <c r="E30" s="114">
        <v>298</v>
      </c>
      <c r="F30" s="114">
        <v>299</v>
      </c>
      <c r="G30" s="114">
        <v>292</v>
      </c>
      <c r="H30" s="140">
        <v>284</v>
      </c>
      <c r="I30" s="115">
        <v>18</v>
      </c>
      <c r="J30" s="116">
        <v>6.3380281690140849</v>
      </c>
    </row>
    <row r="31" spans="1:15" s="110" customFormat="1" ht="24.95" customHeight="1" x14ac:dyDescent="0.2">
      <c r="A31" s="193" t="s">
        <v>167</v>
      </c>
      <c r="B31" s="199" t="s">
        <v>168</v>
      </c>
      <c r="C31" s="113">
        <v>8.0682475419317523</v>
      </c>
      <c r="D31" s="115">
        <v>558</v>
      </c>
      <c r="E31" s="114">
        <v>587</v>
      </c>
      <c r="F31" s="114">
        <v>765</v>
      </c>
      <c r="G31" s="114">
        <v>734</v>
      </c>
      <c r="H31" s="140">
        <v>776</v>
      </c>
      <c r="I31" s="115">
        <v>-218</v>
      </c>
      <c r="J31" s="116">
        <v>-28.092783505154639</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0.52053209947946788</v>
      </c>
      <c r="D34" s="115">
        <v>36</v>
      </c>
      <c r="E34" s="114">
        <v>35</v>
      </c>
      <c r="F34" s="114" t="s">
        <v>513</v>
      </c>
      <c r="G34" s="114">
        <v>35</v>
      </c>
      <c r="H34" s="140">
        <v>26</v>
      </c>
      <c r="I34" s="115">
        <v>10</v>
      </c>
      <c r="J34" s="116">
        <v>38.46153846153846</v>
      </c>
    </row>
    <row r="35" spans="1:10" s="110" customFormat="1" ht="24.95" customHeight="1" x14ac:dyDescent="0.2">
      <c r="A35" s="292" t="s">
        <v>171</v>
      </c>
      <c r="B35" s="293" t="s">
        <v>172</v>
      </c>
      <c r="C35" s="113">
        <v>7.1139386928860615</v>
      </c>
      <c r="D35" s="115">
        <v>492</v>
      </c>
      <c r="E35" s="114">
        <v>489</v>
      </c>
      <c r="F35" s="114" t="s">
        <v>513</v>
      </c>
      <c r="G35" s="114">
        <v>498</v>
      </c>
      <c r="H35" s="140">
        <v>501</v>
      </c>
      <c r="I35" s="115">
        <v>-9</v>
      </c>
      <c r="J35" s="116">
        <v>-1.7964071856287425</v>
      </c>
    </row>
    <row r="36" spans="1:10" s="110" customFormat="1" ht="24.95" customHeight="1" x14ac:dyDescent="0.2">
      <c r="A36" s="294" t="s">
        <v>173</v>
      </c>
      <c r="B36" s="295" t="s">
        <v>174</v>
      </c>
      <c r="C36" s="125">
        <v>92.365529207634467</v>
      </c>
      <c r="D36" s="143">
        <v>6388</v>
      </c>
      <c r="E36" s="144">
        <v>6733</v>
      </c>
      <c r="F36" s="144">
        <v>6688</v>
      </c>
      <c r="G36" s="144">
        <v>6822</v>
      </c>
      <c r="H36" s="145">
        <v>6816</v>
      </c>
      <c r="I36" s="143">
        <v>-428</v>
      </c>
      <c r="J36" s="146">
        <v>-6.279342723004695</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331</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332</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6916</v>
      </c>
      <c r="F11" s="264">
        <v>7257</v>
      </c>
      <c r="G11" s="264">
        <v>7215</v>
      </c>
      <c r="H11" s="264">
        <v>7355</v>
      </c>
      <c r="I11" s="265">
        <v>7343</v>
      </c>
      <c r="J11" s="263">
        <v>-427</v>
      </c>
      <c r="K11" s="266">
        <v>-5.8150619637750243</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44.968189705031811</v>
      </c>
      <c r="E13" s="115">
        <v>3110</v>
      </c>
      <c r="F13" s="114">
        <v>3167</v>
      </c>
      <c r="G13" s="114">
        <v>3209</v>
      </c>
      <c r="H13" s="114">
        <v>3308</v>
      </c>
      <c r="I13" s="140">
        <v>3407</v>
      </c>
      <c r="J13" s="115">
        <v>-297</v>
      </c>
      <c r="K13" s="116">
        <v>-8.7173466392720869</v>
      </c>
    </row>
    <row r="14" spans="1:15" ht="15.95" customHeight="1" x14ac:dyDescent="0.2">
      <c r="A14" s="306" t="s">
        <v>230</v>
      </c>
      <c r="B14" s="307"/>
      <c r="C14" s="308"/>
      <c r="D14" s="113">
        <v>41.396761133603242</v>
      </c>
      <c r="E14" s="115">
        <v>2863</v>
      </c>
      <c r="F14" s="114">
        <v>3070</v>
      </c>
      <c r="G14" s="114">
        <v>3045</v>
      </c>
      <c r="H14" s="114">
        <v>3031</v>
      </c>
      <c r="I14" s="140">
        <v>2962</v>
      </c>
      <c r="J14" s="115">
        <v>-99</v>
      </c>
      <c r="K14" s="116">
        <v>-3.3423362592842674</v>
      </c>
    </row>
    <row r="15" spans="1:15" ht="15.95" customHeight="1" x14ac:dyDescent="0.2">
      <c r="A15" s="306" t="s">
        <v>231</v>
      </c>
      <c r="B15" s="307"/>
      <c r="C15" s="308"/>
      <c r="D15" s="113">
        <v>5.8415268941584735</v>
      </c>
      <c r="E15" s="115">
        <v>404</v>
      </c>
      <c r="F15" s="114">
        <v>407</v>
      </c>
      <c r="G15" s="114">
        <v>401</v>
      </c>
      <c r="H15" s="114">
        <v>393</v>
      </c>
      <c r="I15" s="140">
        <v>403</v>
      </c>
      <c r="J15" s="115">
        <v>1</v>
      </c>
      <c r="K15" s="116">
        <v>0.24813895781637718</v>
      </c>
    </row>
    <row r="16" spans="1:15" ht="15.95" customHeight="1" x14ac:dyDescent="0.2">
      <c r="A16" s="306" t="s">
        <v>232</v>
      </c>
      <c r="B16" s="307"/>
      <c r="C16" s="308"/>
      <c r="D16" s="113">
        <v>5.6246385193753614</v>
      </c>
      <c r="E16" s="115">
        <v>389</v>
      </c>
      <c r="F16" s="114">
        <v>457</v>
      </c>
      <c r="G16" s="114">
        <v>390</v>
      </c>
      <c r="H16" s="114">
        <v>454</v>
      </c>
      <c r="I16" s="140">
        <v>403</v>
      </c>
      <c r="J16" s="115">
        <v>-14</v>
      </c>
      <c r="K16" s="116">
        <v>-3.4739454094292803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0.46269519953730481</v>
      </c>
      <c r="E18" s="115">
        <v>32</v>
      </c>
      <c r="F18" s="114">
        <v>32</v>
      </c>
      <c r="G18" s="114">
        <v>29</v>
      </c>
      <c r="H18" s="114">
        <v>31</v>
      </c>
      <c r="I18" s="140">
        <v>18</v>
      </c>
      <c r="J18" s="115">
        <v>14</v>
      </c>
      <c r="K18" s="116">
        <v>77.777777777777771</v>
      </c>
    </row>
    <row r="19" spans="1:11" ht="14.1" customHeight="1" x14ac:dyDescent="0.2">
      <c r="A19" s="306" t="s">
        <v>235</v>
      </c>
      <c r="B19" s="307" t="s">
        <v>236</v>
      </c>
      <c r="C19" s="308"/>
      <c r="D19" s="113">
        <v>0.18796992481203006</v>
      </c>
      <c r="E19" s="115">
        <v>13</v>
      </c>
      <c r="F19" s="114">
        <v>13</v>
      </c>
      <c r="G19" s="114">
        <v>13</v>
      </c>
      <c r="H19" s="114">
        <v>13</v>
      </c>
      <c r="I19" s="140">
        <v>9</v>
      </c>
      <c r="J19" s="115">
        <v>4</v>
      </c>
      <c r="K19" s="116">
        <v>44.444444444444443</v>
      </c>
    </row>
    <row r="20" spans="1:11" ht="14.1" customHeight="1" x14ac:dyDescent="0.2">
      <c r="A20" s="306">
        <v>12</v>
      </c>
      <c r="B20" s="307" t="s">
        <v>237</v>
      </c>
      <c r="C20" s="308"/>
      <c r="D20" s="113">
        <v>0.72296124927703875</v>
      </c>
      <c r="E20" s="115">
        <v>50</v>
      </c>
      <c r="F20" s="114">
        <v>43</v>
      </c>
      <c r="G20" s="114">
        <v>53</v>
      </c>
      <c r="H20" s="114">
        <v>61</v>
      </c>
      <c r="I20" s="140">
        <v>45</v>
      </c>
      <c r="J20" s="115">
        <v>5</v>
      </c>
      <c r="K20" s="116">
        <v>11.111111111111111</v>
      </c>
    </row>
    <row r="21" spans="1:11" ht="14.1" customHeight="1" x14ac:dyDescent="0.2">
      <c r="A21" s="306">
        <v>21</v>
      </c>
      <c r="B21" s="307" t="s">
        <v>238</v>
      </c>
      <c r="C21" s="308"/>
      <c r="D21" s="113">
        <v>7.2296124927703875E-2</v>
      </c>
      <c r="E21" s="115">
        <v>5</v>
      </c>
      <c r="F21" s="114">
        <v>5</v>
      </c>
      <c r="G21" s="114">
        <v>6</v>
      </c>
      <c r="H21" s="114">
        <v>4</v>
      </c>
      <c r="I21" s="140">
        <v>4</v>
      </c>
      <c r="J21" s="115">
        <v>1</v>
      </c>
      <c r="K21" s="116">
        <v>25</v>
      </c>
    </row>
    <row r="22" spans="1:11" ht="14.1" customHeight="1" x14ac:dyDescent="0.2">
      <c r="A22" s="306">
        <v>22</v>
      </c>
      <c r="B22" s="307" t="s">
        <v>239</v>
      </c>
      <c r="C22" s="308"/>
      <c r="D22" s="113">
        <v>0.18796992481203006</v>
      </c>
      <c r="E22" s="115">
        <v>13</v>
      </c>
      <c r="F22" s="114">
        <v>13</v>
      </c>
      <c r="G22" s="114">
        <v>18</v>
      </c>
      <c r="H22" s="114">
        <v>16</v>
      </c>
      <c r="I22" s="140">
        <v>15</v>
      </c>
      <c r="J22" s="115">
        <v>-2</v>
      </c>
      <c r="K22" s="116">
        <v>-13.333333333333334</v>
      </c>
    </row>
    <row r="23" spans="1:11" ht="14.1" customHeight="1" x14ac:dyDescent="0.2">
      <c r="A23" s="306">
        <v>23</v>
      </c>
      <c r="B23" s="307" t="s">
        <v>240</v>
      </c>
      <c r="C23" s="308"/>
      <c r="D23" s="113">
        <v>1.1278195488721805</v>
      </c>
      <c r="E23" s="115">
        <v>78</v>
      </c>
      <c r="F23" s="114">
        <v>81</v>
      </c>
      <c r="G23" s="114">
        <v>73</v>
      </c>
      <c r="H23" s="114">
        <v>80</v>
      </c>
      <c r="I23" s="140">
        <v>77</v>
      </c>
      <c r="J23" s="115">
        <v>1</v>
      </c>
      <c r="K23" s="116">
        <v>1.2987012987012987</v>
      </c>
    </row>
    <row r="24" spans="1:11" ht="14.1" customHeight="1" x14ac:dyDescent="0.2">
      <c r="A24" s="306">
        <v>24</v>
      </c>
      <c r="B24" s="307" t="s">
        <v>241</v>
      </c>
      <c r="C24" s="308"/>
      <c r="D24" s="113">
        <v>0.18796992481203006</v>
      </c>
      <c r="E24" s="115">
        <v>13</v>
      </c>
      <c r="F24" s="114">
        <v>13</v>
      </c>
      <c r="G24" s="114">
        <v>14</v>
      </c>
      <c r="H24" s="114">
        <v>17</v>
      </c>
      <c r="I24" s="140">
        <v>16</v>
      </c>
      <c r="J24" s="115">
        <v>-3</v>
      </c>
      <c r="K24" s="116">
        <v>-18.75</v>
      </c>
    </row>
    <row r="25" spans="1:11" ht="14.1" customHeight="1" x14ac:dyDescent="0.2">
      <c r="A25" s="306">
        <v>25</v>
      </c>
      <c r="B25" s="307" t="s">
        <v>242</v>
      </c>
      <c r="C25" s="308"/>
      <c r="D25" s="113">
        <v>1.3591671486408328</v>
      </c>
      <c r="E25" s="115">
        <v>94</v>
      </c>
      <c r="F25" s="114">
        <v>82</v>
      </c>
      <c r="G25" s="114">
        <v>80</v>
      </c>
      <c r="H25" s="114">
        <v>83</v>
      </c>
      <c r="I25" s="140">
        <v>92</v>
      </c>
      <c r="J25" s="115">
        <v>2</v>
      </c>
      <c r="K25" s="116">
        <v>2.1739130434782608</v>
      </c>
    </row>
    <row r="26" spans="1:11" ht="14.1" customHeight="1" x14ac:dyDescent="0.2">
      <c r="A26" s="306">
        <v>26</v>
      </c>
      <c r="B26" s="307" t="s">
        <v>243</v>
      </c>
      <c r="C26" s="308"/>
      <c r="D26" s="113">
        <v>0.5494505494505495</v>
      </c>
      <c r="E26" s="115">
        <v>38</v>
      </c>
      <c r="F26" s="114">
        <v>34</v>
      </c>
      <c r="G26" s="114">
        <v>35</v>
      </c>
      <c r="H26" s="114">
        <v>35</v>
      </c>
      <c r="I26" s="140">
        <v>33</v>
      </c>
      <c r="J26" s="115">
        <v>5</v>
      </c>
      <c r="K26" s="116">
        <v>15.151515151515152</v>
      </c>
    </row>
    <row r="27" spans="1:11" ht="14.1" customHeight="1" x14ac:dyDescent="0.2">
      <c r="A27" s="306">
        <v>27</v>
      </c>
      <c r="B27" s="307" t="s">
        <v>244</v>
      </c>
      <c r="C27" s="308"/>
      <c r="D27" s="113">
        <v>0.448235974551764</v>
      </c>
      <c r="E27" s="115">
        <v>31</v>
      </c>
      <c r="F27" s="114">
        <v>33</v>
      </c>
      <c r="G27" s="114">
        <v>32</v>
      </c>
      <c r="H27" s="114">
        <v>28</v>
      </c>
      <c r="I27" s="140">
        <v>28</v>
      </c>
      <c r="J27" s="115">
        <v>3</v>
      </c>
      <c r="K27" s="116">
        <v>10.714285714285714</v>
      </c>
    </row>
    <row r="28" spans="1:11" ht="14.1" customHeight="1" x14ac:dyDescent="0.2">
      <c r="A28" s="306">
        <v>28</v>
      </c>
      <c r="B28" s="307" t="s">
        <v>245</v>
      </c>
      <c r="C28" s="308"/>
      <c r="D28" s="113">
        <v>0.1156737998843262</v>
      </c>
      <c r="E28" s="115">
        <v>8</v>
      </c>
      <c r="F28" s="114">
        <v>8</v>
      </c>
      <c r="G28" s="114">
        <v>9</v>
      </c>
      <c r="H28" s="114">
        <v>11</v>
      </c>
      <c r="I28" s="140">
        <v>10</v>
      </c>
      <c r="J28" s="115">
        <v>-2</v>
      </c>
      <c r="K28" s="116">
        <v>-20</v>
      </c>
    </row>
    <row r="29" spans="1:11" ht="14.1" customHeight="1" x14ac:dyDescent="0.2">
      <c r="A29" s="306">
        <v>29</v>
      </c>
      <c r="B29" s="307" t="s">
        <v>246</v>
      </c>
      <c r="C29" s="308"/>
      <c r="D29" s="113">
        <v>2.1544245228455754</v>
      </c>
      <c r="E29" s="115">
        <v>149</v>
      </c>
      <c r="F29" s="114">
        <v>175</v>
      </c>
      <c r="G29" s="114">
        <v>174</v>
      </c>
      <c r="H29" s="114">
        <v>181</v>
      </c>
      <c r="I29" s="140">
        <v>181</v>
      </c>
      <c r="J29" s="115">
        <v>-32</v>
      </c>
      <c r="K29" s="116">
        <v>-17.679558011049725</v>
      </c>
    </row>
    <row r="30" spans="1:11" ht="14.1" customHeight="1" x14ac:dyDescent="0.2">
      <c r="A30" s="306" t="s">
        <v>247</v>
      </c>
      <c r="B30" s="307" t="s">
        <v>248</v>
      </c>
      <c r="C30" s="308"/>
      <c r="D30" s="113">
        <v>0.20242914979757085</v>
      </c>
      <c r="E30" s="115">
        <v>14</v>
      </c>
      <c r="F30" s="114">
        <v>20</v>
      </c>
      <c r="G30" s="114">
        <v>20</v>
      </c>
      <c r="H30" s="114">
        <v>22</v>
      </c>
      <c r="I30" s="140">
        <v>24</v>
      </c>
      <c r="J30" s="115">
        <v>-10</v>
      </c>
      <c r="K30" s="116">
        <v>-41.666666666666664</v>
      </c>
    </row>
    <row r="31" spans="1:11" ht="14.1" customHeight="1" x14ac:dyDescent="0.2">
      <c r="A31" s="306" t="s">
        <v>249</v>
      </c>
      <c r="B31" s="307" t="s">
        <v>250</v>
      </c>
      <c r="C31" s="308"/>
      <c r="D31" s="113">
        <v>1.9519953730480046</v>
      </c>
      <c r="E31" s="115">
        <v>135</v>
      </c>
      <c r="F31" s="114">
        <v>155</v>
      </c>
      <c r="G31" s="114">
        <v>154</v>
      </c>
      <c r="H31" s="114">
        <v>159</v>
      </c>
      <c r="I31" s="140">
        <v>157</v>
      </c>
      <c r="J31" s="115">
        <v>-22</v>
      </c>
      <c r="K31" s="116">
        <v>-14.012738853503185</v>
      </c>
    </row>
    <row r="32" spans="1:11" ht="14.1" customHeight="1" x14ac:dyDescent="0.2">
      <c r="A32" s="306">
        <v>31</v>
      </c>
      <c r="B32" s="307" t="s">
        <v>251</v>
      </c>
      <c r="C32" s="308"/>
      <c r="D32" s="113">
        <v>0.63620589936379413</v>
      </c>
      <c r="E32" s="115">
        <v>44</v>
      </c>
      <c r="F32" s="114">
        <v>39</v>
      </c>
      <c r="G32" s="114">
        <v>40</v>
      </c>
      <c r="H32" s="114">
        <v>45</v>
      </c>
      <c r="I32" s="140">
        <v>50</v>
      </c>
      <c r="J32" s="115">
        <v>-6</v>
      </c>
      <c r="K32" s="116">
        <v>-12</v>
      </c>
    </row>
    <row r="33" spans="1:11" ht="14.1" customHeight="1" x14ac:dyDescent="0.2">
      <c r="A33" s="306">
        <v>32</v>
      </c>
      <c r="B33" s="307" t="s">
        <v>252</v>
      </c>
      <c r="C33" s="308"/>
      <c r="D33" s="113">
        <v>0.49161364950838637</v>
      </c>
      <c r="E33" s="115">
        <v>34</v>
      </c>
      <c r="F33" s="114">
        <v>37</v>
      </c>
      <c r="G33" s="114">
        <v>37</v>
      </c>
      <c r="H33" s="114">
        <v>37</v>
      </c>
      <c r="I33" s="140">
        <v>35</v>
      </c>
      <c r="J33" s="115">
        <v>-1</v>
      </c>
      <c r="K33" s="116">
        <v>-2.8571428571428572</v>
      </c>
    </row>
    <row r="34" spans="1:11" ht="14.1" customHeight="1" x14ac:dyDescent="0.2">
      <c r="A34" s="306">
        <v>33</v>
      </c>
      <c r="B34" s="307" t="s">
        <v>253</v>
      </c>
      <c r="C34" s="308"/>
      <c r="D34" s="113">
        <v>0.34702139965297862</v>
      </c>
      <c r="E34" s="115">
        <v>24</v>
      </c>
      <c r="F34" s="114">
        <v>33</v>
      </c>
      <c r="G34" s="114">
        <v>33</v>
      </c>
      <c r="H34" s="114">
        <v>34</v>
      </c>
      <c r="I34" s="140">
        <v>39</v>
      </c>
      <c r="J34" s="115">
        <v>-15</v>
      </c>
      <c r="K34" s="116">
        <v>-38.46153846153846</v>
      </c>
    </row>
    <row r="35" spans="1:11" ht="14.1" customHeight="1" x14ac:dyDescent="0.2">
      <c r="A35" s="306">
        <v>34</v>
      </c>
      <c r="B35" s="307" t="s">
        <v>254</v>
      </c>
      <c r="C35" s="308"/>
      <c r="D35" s="113">
        <v>3.8895315211104684</v>
      </c>
      <c r="E35" s="115">
        <v>269</v>
      </c>
      <c r="F35" s="114">
        <v>276</v>
      </c>
      <c r="G35" s="114">
        <v>250</v>
      </c>
      <c r="H35" s="114">
        <v>245</v>
      </c>
      <c r="I35" s="140">
        <v>233</v>
      </c>
      <c r="J35" s="115">
        <v>36</v>
      </c>
      <c r="K35" s="116">
        <v>15.450643776824034</v>
      </c>
    </row>
    <row r="36" spans="1:11" ht="14.1" customHeight="1" x14ac:dyDescent="0.2">
      <c r="A36" s="306">
        <v>41</v>
      </c>
      <c r="B36" s="307" t="s">
        <v>255</v>
      </c>
      <c r="C36" s="308"/>
      <c r="D36" s="113">
        <v>0.31810294968189706</v>
      </c>
      <c r="E36" s="115">
        <v>22</v>
      </c>
      <c r="F36" s="114">
        <v>21</v>
      </c>
      <c r="G36" s="114">
        <v>24</v>
      </c>
      <c r="H36" s="114">
        <v>22</v>
      </c>
      <c r="I36" s="140">
        <v>21</v>
      </c>
      <c r="J36" s="115">
        <v>1</v>
      </c>
      <c r="K36" s="116">
        <v>4.7619047619047619</v>
      </c>
    </row>
    <row r="37" spans="1:11" ht="14.1" customHeight="1" x14ac:dyDescent="0.2">
      <c r="A37" s="306">
        <v>42</v>
      </c>
      <c r="B37" s="307" t="s">
        <v>256</v>
      </c>
      <c r="C37" s="308"/>
      <c r="D37" s="113">
        <v>0.20242914979757085</v>
      </c>
      <c r="E37" s="115">
        <v>14</v>
      </c>
      <c r="F37" s="114">
        <v>16</v>
      </c>
      <c r="G37" s="114">
        <v>15</v>
      </c>
      <c r="H37" s="114">
        <v>14</v>
      </c>
      <c r="I37" s="140">
        <v>11</v>
      </c>
      <c r="J37" s="115">
        <v>3</v>
      </c>
      <c r="K37" s="116">
        <v>27.272727272727273</v>
      </c>
    </row>
    <row r="38" spans="1:11" ht="14.1" customHeight="1" x14ac:dyDescent="0.2">
      <c r="A38" s="306">
        <v>43</v>
      </c>
      <c r="B38" s="307" t="s">
        <v>257</v>
      </c>
      <c r="C38" s="308"/>
      <c r="D38" s="113">
        <v>0.37593984962406013</v>
      </c>
      <c r="E38" s="115">
        <v>26</v>
      </c>
      <c r="F38" s="114">
        <v>27</v>
      </c>
      <c r="G38" s="114">
        <v>26</v>
      </c>
      <c r="H38" s="114">
        <v>20</v>
      </c>
      <c r="I38" s="140">
        <v>19</v>
      </c>
      <c r="J38" s="115">
        <v>7</v>
      </c>
      <c r="K38" s="116">
        <v>36.842105263157897</v>
      </c>
    </row>
    <row r="39" spans="1:11" ht="14.1" customHeight="1" x14ac:dyDescent="0.2">
      <c r="A39" s="306">
        <v>51</v>
      </c>
      <c r="B39" s="307" t="s">
        <v>258</v>
      </c>
      <c r="C39" s="308"/>
      <c r="D39" s="113">
        <v>21.905725853094275</v>
      </c>
      <c r="E39" s="115">
        <v>1515</v>
      </c>
      <c r="F39" s="114">
        <v>1504</v>
      </c>
      <c r="G39" s="114">
        <v>1562</v>
      </c>
      <c r="H39" s="114">
        <v>1595</v>
      </c>
      <c r="I39" s="140">
        <v>1707</v>
      </c>
      <c r="J39" s="115">
        <v>-192</v>
      </c>
      <c r="K39" s="116">
        <v>-11.24780316344464</v>
      </c>
    </row>
    <row r="40" spans="1:11" ht="14.1" customHeight="1" x14ac:dyDescent="0.2">
      <c r="A40" s="306" t="s">
        <v>259</v>
      </c>
      <c r="B40" s="307" t="s">
        <v>260</v>
      </c>
      <c r="C40" s="308"/>
      <c r="D40" s="113">
        <v>21.761133603238868</v>
      </c>
      <c r="E40" s="115">
        <v>1505</v>
      </c>
      <c r="F40" s="114">
        <v>1498</v>
      </c>
      <c r="G40" s="114">
        <v>1556</v>
      </c>
      <c r="H40" s="114">
        <v>1590</v>
      </c>
      <c r="I40" s="140">
        <v>1703</v>
      </c>
      <c r="J40" s="115">
        <v>-198</v>
      </c>
      <c r="K40" s="116">
        <v>-11.626541397533764</v>
      </c>
    </row>
    <row r="41" spans="1:11" ht="14.1" customHeight="1" x14ac:dyDescent="0.2">
      <c r="A41" s="306"/>
      <c r="B41" s="307" t="s">
        <v>261</v>
      </c>
      <c r="C41" s="308"/>
      <c r="D41" s="113">
        <v>3.7449392712550607</v>
      </c>
      <c r="E41" s="115">
        <v>259</v>
      </c>
      <c r="F41" s="114">
        <v>259</v>
      </c>
      <c r="G41" s="114">
        <v>268</v>
      </c>
      <c r="H41" s="114">
        <v>258</v>
      </c>
      <c r="I41" s="140">
        <v>244</v>
      </c>
      <c r="J41" s="115">
        <v>15</v>
      </c>
      <c r="K41" s="116">
        <v>6.1475409836065573</v>
      </c>
    </row>
    <row r="42" spans="1:11" ht="14.1" customHeight="1" x14ac:dyDescent="0.2">
      <c r="A42" s="306">
        <v>52</v>
      </c>
      <c r="B42" s="307" t="s">
        <v>262</v>
      </c>
      <c r="C42" s="308"/>
      <c r="D42" s="113">
        <v>5.668016194331984</v>
      </c>
      <c r="E42" s="115">
        <v>392</v>
      </c>
      <c r="F42" s="114">
        <v>394</v>
      </c>
      <c r="G42" s="114">
        <v>407</v>
      </c>
      <c r="H42" s="114">
        <v>409</v>
      </c>
      <c r="I42" s="140">
        <v>427</v>
      </c>
      <c r="J42" s="115">
        <v>-35</v>
      </c>
      <c r="K42" s="116">
        <v>-8.1967213114754092</v>
      </c>
    </row>
    <row r="43" spans="1:11" ht="14.1" customHeight="1" x14ac:dyDescent="0.2">
      <c r="A43" s="306" t="s">
        <v>263</v>
      </c>
      <c r="B43" s="307" t="s">
        <v>264</v>
      </c>
      <c r="C43" s="308"/>
      <c r="D43" s="113">
        <v>5.3932909196067094</v>
      </c>
      <c r="E43" s="115">
        <v>373</v>
      </c>
      <c r="F43" s="114">
        <v>376</v>
      </c>
      <c r="G43" s="114">
        <v>390</v>
      </c>
      <c r="H43" s="114">
        <v>391</v>
      </c>
      <c r="I43" s="140">
        <v>411</v>
      </c>
      <c r="J43" s="115">
        <v>-38</v>
      </c>
      <c r="K43" s="116">
        <v>-9.2457420924574212</v>
      </c>
    </row>
    <row r="44" spans="1:11" ht="14.1" customHeight="1" x14ac:dyDescent="0.2">
      <c r="A44" s="306">
        <v>53</v>
      </c>
      <c r="B44" s="307" t="s">
        <v>265</v>
      </c>
      <c r="C44" s="308"/>
      <c r="D44" s="113">
        <v>3.9473684210526314</v>
      </c>
      <c r="E44" s="115">
        <v>273</v>
      </c>
      <c r="F44" s="114">
        <v>277</v>
      </c>
      <c r="G44" s="114">
        <v>297</v>
      </c>
      <c r="H44" s="114">
        <v>284</v>
      </c>
      <c r="I44" s="140">
        <v>287</v>
      </c>
      <c r="J44" s="115">
        <v>-14</v>
      </c>
      <c r="K44" s="116">
        <v>-4.8780487804878048</v>
      </c>
    </row>
    <row r="45" spans="1:11" ht="14.1" customHeight="1" x14ac:dyDescent="0.2">
      <c r="A45" s="306" t="s">
        <v>266</v>
      </c>
      <c r="B45" s="307" t="s">
        <v>267</v>
      </c>
      <c r="C45" s="308"/>
      <c r="D45" s="113">
        <v>3.9473684210526314</v>
      </c>
      <c r="E45" s="115">
        <v>273</v>
      </c>
      <c r="F45" s="114">
        <v>277</v>
      </c>
      <c r="G45" s="114">
        <v>297</v>
      </c>
      <c r="H45" s="114">
        <v>283</v>
      </c>
      <c r="I45" s="140">
        <v>286</v>
      </c>
      <c r="J45" s="115">
        <v>-13</v>
      </c>
      <c r="K45" s="116">
        <v>-4.5454545454545459</v>
      </c>
    </row>
    <row r="46" spans="1:11" ht="14.1" customHeight="1" x14ac:dyDescent="0.2">
      <c r="A46" s="306">
        <v>54</v>
      </c>
      <c r="B46" s="307" t="s">
        <v>268</v>
      </c>
      <c r="C46" s="308"/>
      <c r="D46" s="113">
        <v>9.037015615962984</v>
      </c>
      <c r="E46" s="115">
        <v>625</v>
      </c>
      <c r="F46" s="114">
        <v>640</v>
      </c>
      <c r="G46" s="114">
        <v>603</v>
      </c>
      <c r="H46" s="114">
        <v>615</v>
      </c>
      <c r="I46" s="140">
        <v>657</v>
      </c>
      <c r="J46" s="115">
        <v>-32</v>
      </c>
      <c r="K46" s="116">
        <v>-4.8706240487062402</v>
      </c>
    </row>
    <row r="47" spans="1:11" ht="14.1" customHeight="1" x14ac:dyDescent="0.2">
      <c r="A47" s="306">
        <v>61</v>
      </c>
      <c r="B47" s="307" t="s">
        <v>269</v>
      </c>
      <c r="C47" s="308"/>
      <c r="D47" s="113">
        <v>0.578368999421631</v>
      </c>
      <c r="E47" s="115">
        <v>40</v>
      </c>
      <c r="F47" s="114">
        <v>44</v>
      </c>
      <c r="G47" s="114">
        <v>45</v>
      </c>
      <c r="H47" s="114">
        <v>49</v>
      </c>
      <c r="I47" s="140">
        <v>49</v>
      </c>
      <c r="J47" s="115">
        <v>-9</v>
      </c>
      <c r="K47" s="116">
        <v>-18.367346938775512</v>
      </c>
    </row>
    <row r="48" spans="1:11" ht="14.1" customHeight="1" x14ac:dyDescent="0.2">
      <c r="A48" s="306">
        <v>62</v>
      </c>
      <c r="B48" s="307" t="s">
        <v>270</v>
      </c>
      <c r="C48" s="308"/>
      <c r="D48" s="113">
        <v>7.301908617698091</v>
      </c>
      <c r="E48" s="115">
        <v>505</v>
      </c>
      <c r="F48" s="114">
        <v>612</v>
      </c>
      <c r="G48" s="114">
        <v>551</v>
      </c>
      <c r="H48" s="114">
        <v>581</v>
      </c>
      <c r="I48" s="140">
        <v>587</v>
      </c>
      <c r="J48" s="115">
        <v>-82</v>
      </c>
      <c r="K48" s="116">
        <v>-13.969335604770016</v>
      </c>
    </row>
    <row r="49" spans="1:11" ht="14.1" customHeight="1" x14ac:dyDescent="0.2">
      <c r="A49" s="306">
        <v>63</v>
      </c>
      <c r="B49" s="307" t="s">
        <v>271</v>
      </c>
      <c r="C49" s="308"/>
      <c r="D49" s="113">
        <v>9.7455176402544819</v>
      </c>
      <c r="E49" s="115">
        <v>674</v>
      </c>
      <c r="F49" s="114">
        <v>758</v>
      </c>
      <c r="G49" s="114">
        <v>795</v>
      </c>
      <c r="H49" s="114">
        <v>813</v>
      </c>
      <c r="I49" s="140">
        <v>705</v>
      </c>
      <c r="J49" s="115">
        <v>-31</v>
      </c>
      <c r="K49" s="116">
        <v>-4.3971631205673756</v>
      </c>
    </row>
    <row r="50" spans="1:11" ht="14.1" customHeight="1" x14ac:dyDescent="0.2">
      <c r="A50" s="306" t="s">
        <v>272</v>
      </c>
      <c r="B50" s="307" t="s">
        <v>273</v>
      </c>
      <c r="C50" s="308"/>
      <c r="D50" s="113">
        <v>0.30364372469635625</v>
      </c>
      <c r="E50" s="115">
        <v>21</v>
      </c>
      <c r="F50" s="114">
        <v>23</v>
      </c>
      <c r="G50" s="114">
        <v>27</v>
      </c>
      <c r="H50" s="114">
        <v>28</v>
      </c>
      <c r="I50" s="140">
        <v>22</v>
      </c>
      <c r="J50" s="115">
        <v>-1</v>
      </c>
      <c r="K50" s="116">
        <v>-4.5454545454545459</v>
      </c>
    </row>
    <row r="51" spans="1:11" ht="14.1" customHeight="1" x14ac:dyDescent="0.2">
      <c r="A51" s="306" t="s">
        <v>274</v>
      </c>
      <c r="B51" s="307" t="s">
        <v>275</v>
      </c>
      <c r="C51" s="308"/>
      <c r="D51" s="113">
        <v>8.1694621168305375</v>
      </c>
      <c r="E51" s="115">
        <v>565</v>
      </c>
      <c r="F51" s="114">
        <v>641</v>
      </c>
      <c r="G51" s="114">
        <v>676</v>
      </c>
      <c r="H51" s="114">
        <v>703</v>
      </c>
      <c r="I51" s="140">
        <v>601</v>
      </c>
      <c r="J51" s="115">
        <v>-36</v>
      </c>
      <c r="K51" s="116">
        <v>-5.9900166389351082</v>
      </c>
    </row>
    <row r="52" spans="1:11" ht="14.1" customHeight="1" x14ac:dyDescent="0.2">
      <c r="A52" s="306">
        <v>71</v>
      </c>
      <c r="B52" s="307" t="s">
        <v>276</v>
      </c>
      <c r="C52" s="308"/>
      <c r="D52" s="113">
        <v>11.336032388663968</v>
      </c>
      <c r="E52" s="115">
        <v>784</v>
      </c>
      <c r="F52" s="114">
        <v>803</v>
      </c>
      <c r="G52" s="114">
        <v>805</v>
      </c>
      <c r="H52" s="114">
        <v>797</v>
      </c>
      <c r="I52" s="140">
        <v>802</v>
      </c>
      <c r="J52" s="115">
        <v>-18</v>
      </c>
      <c r="K52" s="116">
        <v>-2.2443890274314215</v>
      </c>
    </row>
    <row r="53" spans="1:11" ht="14.1" customHeight="1" x14ac:dyDescent="0.2">
      <c r="A53" s="306" t="s">
        <v>277</v>
      </c>
      <c r="B53" s="307" t="s">
        <v>278</v>
      </c>
      <c r="C53" s="308"/>
      <c r="D53" s="113">
        <v>1.4893001735106999</v>
      </c>
      <c r="E53" s="115">
        <v>103</v>
      </c>
      <c r="F53" s="114">
        <v>113</v>
      </c>
      <c r="G53" s="114">
        <v>116</v>
      </c>
      <c r="H53" s="114">
        <v>116</v>
      </c>
      <c r="I53" s="140">
        <v>118</v>
      </c>
      <c r="J53" s="115">
        <v>-15</v>
      </c>
      <c r="K53" s="116">
        <v>-12.711864406779661</v>
      </c>
    </row>
    <row r="54" spans="1:11" ht="14.1" customHeight="1" x14ac:dyDescent="0.2">
      <c r="A54" s="306" t="s">
        <v>279</v>
      </c>
      <c r="B54" s="307" t="s">
        <v>280</v>
      </c>
      <c r="C54" s="308"/>
      <c r="D54" s="113">
        <v>9.3551185656448812</v>
      </c>
      <c r="E54" s="115">
        <v>647</v>
      </c>
      <c r="F54" s="114">
        <v>651</v>
      </c>
      <c r="G54" s="114">
        <v>648</v>
      </c>
      <c r="H54" s="114">
        <v>641</v>
      </c>
      <c r="I54" s="140">
        <v>647</v>
      </c>
      <c r="J54" s="115">
        <v>0</v>
      </c>
      <c r="K54" s="116">
        <v>0</v>
      </c>
    </row>
    <row r="55" spans="1:11" ht="14.1" customHeight="1" x14ac:dyDescent="0.2">
      <c r="A55" s="306">
        <v>72</v>
      </c>
      <c r="B55" s="307" t="s">
        <v>281</v>
      </c>
      <c r="C55" s="308"/>
      <c r="D55" s="113">
        <v>2.0965876229034124</v>
      </c>
      <c r="E55" s="115">
        <v>145</v>
      </c>
      <c r="F55" s="114">
        <v>141</v>
      </c>
      <c r="G55" s="114">
        <v>143</v>
      </c>
      <c r="H55" s="114">
        <v>141</v>
      </c>
      <c r="I55" s="140">
        <v>135</v>
      </c>
      <c r="J55" s="115">
        <v>10</v>
      </c>
      <c r="K55" s="116">
        <v>7.4074074074074074</v>
      </c>
    </row>
    <row r="56" spans="1:11" ht="14.1" customHeight="1" x14ac:dyDescent="0.2">
      <c r="A56" s="306" t="s">
        <v>282</v>
      </c>
      <c r="B56" s="307" t="s">
        <v>283</v>
      </c>
      <c r="C56" s="308"/>
      <c r="D56" s="113">
        <v>0.24580682475419319</v>
      </c>
      <c r="E56" s="115">
        <v>17</v>
      </c>
      <c r="F56" s="114">
        <v>17</v>
      </c>
      <c r="G56" s="114">
        <v>17</v>
      </c>
      <c r="H56" s="114">
        <v>17</v>
      </c>
      <c r="I56" s="140">
        <v>17</v>
      </c>
      <c r="J56" s="115">
        <v>0</v>
      </c>
      <c r="K56" s="116">
        <v>0</v>
      </c>
    </row>
    <row r="57" spans="1:11" ht="14.1" customHeight="1" x14ac:dyDescent="0.2">
      <c r="A57" s="306" t="s">
        <v>284</v>
      </c>
      <c r="B57" s="307" t="s">
        <v>285</v>
      </c>
      <c r="C57" s="308"/>
      <c r="D57" s="113">
        <v>1.2290341237709659</v>
      </c>
      <c r="E57" s="115">
        <v>85</v>
      </c>
      <c r="F57" s="114">
        <v>87</v>
      </c>
      <c r="G57" s="114">
        <v>88</v>
      </c>
      <c r="H57" s="114">
        <v>90</v>
      </c>
      <c r="I57" s="140">
        <v>85</v>
      </c>
      <c r="J57" s="115">
        <v>0</v>
      </c>
      <c r="K57" s="116">
        <v>0</v>
      </c>
    </row>
    <row r="58" spans="1:11" ht="14.1" customHeight="1" x14ac:dyDescent="0.2">
      <c r="A58" s="306">
        <v>73</v>
      </c>
      <c r="B58" s="307" t="s">
        <v>286</v>
      </c>
      <c r="C58" s="308"/>
      <c r="D58" s="113">
        <v>0.63620589936379413</v>
      </c>
      <c r="E58" s="115">
        <v>44</v>
      </c>
      <c r="F58" s="114">
        <v>49</v>
      </c>
      <c r="G58" s="114">
        <v>49</v>
      </c>
      <c r="H58" s="114">
        <v>47</v>
      </c>
      <c r="I58" s="140">
        <v>47</v>
      </c>
      <c r="J58" s="115">
        <v>-3</v>
      </c>
      <c r="K58" s="116">
        <v>-6.3829787234042552</v>
      </c>
    </row>
    <row r="59" spans="1:11" ht="14.1" customHeight="1" x14ac:dyDescent="0.2">
      <c r="A59" s="306" t="s">
        <v>287</v>
      </c>
      <c r="B59" s="307" t="s">
        <v>288</v>
      </c>
      <c r="C59" s="308"/>
      <c r="D59" s="113">
        <v>0.4193175245806825</v>
      </c>
      <c r="E59" s="115">
        <v>29</v>
      </c>
      <c r="F59" s="114">
        <v>33</v>
      </c>
      <c r="G59" s="114">
        <v>33</v>
      </c>
      <c r="H59" s="114">
        <v>32</v>
      </c>
      <c r="I59" s="140">
        <v>31</v>
      </c>
      <c r="J59" s="115">
        <v>-2</v>
      </c>
      <c r="K59" s="116">
        <v>-6.4516129032258061</v>
      </c>
    </row>
    <row r="60" spans="1:11" ht="14.1" customHeight="1" x14ac:dyDescent="0.2">
      <c r="A60" s="306">
        <v>81</v>
      </c>
      <c r="B60" s="307" t="s">
        <v>289</v>
      </c>
      <c r="C60" s="308"/>
      <c r="D60" s="113">
        <v>2.3279352226720649</v>
      </c>
      <c r="E60" s="115">
        <v>161</v>
      </c>
      <c r="F60" s="114">
        <v>161</v>
      </c>
      <c r="G60" s="114">
        <v>159</v>
      </c>
      <c r="H60" s="114">
        <v>156</v>
      </c>
      <c r="I60" s="140">
        <v>151</v>
      </c>
      <c r="J60" s="115">
        <v>10</v>
      </c>
      <c r="K60" s="116">
        <v>6.6225165562913908</v>
      </c>
    </row>
    <row r="61" spans="1:11" ht="14.1" customHeight="1" x14ac:dyDescent="0.2">
      <c r="A61" s="306" t="s">
        <v>290</v>
      </c>
      <c r="B61" s="307" t="s">
        <v>291</v>
      </c>
      <c r="C61" s="308"/>
      <c r="D61" s="113">
        <v>0.92539039907460963</v>
      </c>
      <c r="E61" s="115">
        <v>64</v>
      </c>
      <c r="F61" s="114">
        <v>59</v>
      </c>
      <c r="G61" s="114">
        <v>57</v>
      </c>
      <c r="H61" s="114">
        <v>55</v>
      </c>
      <c r="I61" s="140">
        <v>54</v>
      </c>
      <c r="J61" s="115">
        <v>10</v>
      </c>
      <c r="K61" s="116">
        <v>18.518518518518519</v>
      </c>
    </row>
    <row r="62" spans="1:11" ht="14.1" customHeight="1" x14ac:dyDescent="0.2">
      <c r="A62" s="306" t="s">
        <v>292</v>
      </c>
      <c r="B62" s="307" t="s">
        <v>293</v>
      </c>
      <c r="C62" s="308"/>
      <c r="D62" s="113">
        <v>0.78079814921920188</v>
      </c>
      <c r="E62" s="115">
        <v>54</v>
      </c>
      <c r="F62" s="114">
        <v>55</v>
      </c>
      <c r="G62" s="114">
        <v>62</v>
      </c>
      <c r="H62" s="114">
        <v>62</v>
      </c>
      <c r="I62" s="140">
        <v>60</v>
      </c>
      <c r="J62" s="115">
        <v>-6</v>
      </c>
      <c r="K62" s="116">
        <v>-10</v>
      </c>
    </row>
    <row r="63" spans="1:11" ht="14.1" customHeight="1" x14ac:dyDescent="0.2">
      <c r="A63" s="306"/>
      <c r="B63" s="307" t="s">
        <v>294</v>
      </c>
      <c r="C63" s="308"/>
      <c r="D63" s="113">
        <v>0.62174667437825337</v>
      </c>
      <c r="E63" s="115">
        <v>43</v>
      </c>
      <c r="F63" s="114">
        <v>45</v>
      </c>
      <c r="G63" s="114">
        <v>50</v>
      </c>
      <c r="H63" s="114">
        <v>50</v>
      </c>
      <c r="I63" s="140">
        <v>47</v>
      </c>
      <c r="J63" s="115">
        <v>-4</v>
      </c>
      <c r="K63" s="116">
        <v>-8.5106382978723403</v>
      </c>
    </row>
    <row r="64" spans="1:11" ht="14.1" customHeight="1" x14ac:dyDescent="0.2">
      <c r="A64" s="306" t="s">
        <v>295</v>
      </c>
      <c r="B64" s="307" t="s">
        <v>296</v>
      </c>
      <c r="C64" s="308"/>
      <c r="D64" s="113">
        <v>0.1156737998843262</v>
      </c>
      <c r="E64" s="115">
        <v>8</v>
      </c>
      <c r="F64" s="114">
        <v>4</v>
      </c>
      <c r="G64" s="114">
        <v>4</v>
      </c>
      <c r="H64" s="114">
        <v>5</v>
      </c>
      <c r="I64" s="140">
        <v>5</v>
      </c>
      <c r="J64" s="115">
        <v>3</v>
      </c>
      <c r="K64" s="116">
        <v>60</v>
      </c>
    </row>
    <row r="65" spans="1:11" ht="14.1" customHeight="1" x14ac:dyDescent="0.2">
      <c r="A65" s="306" t="s">
        <v>297</v>
      </c>
      <c r="B65" s="307" t="s">
        <v>298</v>
      </c>
      <c r="C65" s="308"/>
      <c r="D65" s="113">
        <v>0.2891844997108155</v>
      </c>
      <c r="E65" s="115">
        <v>20</v>
      </c>
      <c r="F65" s="114">
        <v>26</v>
      </c>
      <c r="G65" s="114">
        <v>20</v>
      </c>
      <c r="H65" s="114">
        <v>17</v>
      </c>
      <c r="I65" s="140">
        <v>20</v>
      </c>
      <c r="J65" s="115">
        <v>0</v>
      </c>
      <c r="K65" s="116">
        <v>0</v>
      </c>
    </row>
    <row r="66" spans="1:11" ht="14.1" customHeight="1" x14ac:dyDescent="0.2">
      <c r="A66" s="306">
        <v>82</v>
      </c>
      <c r="B66" s="307" t="s">
        <v>299</v>
      </c>
      <c r="C66" s="308"/>
      <c r="D66" s="113">
        <v>1.2724117987275883</v>
      </c>
      <c r="E66" s="115">
        <v>88</v>
      </c>
      <c r="F66" s="114">
        <v>97</v>
      </c>
      <c r="G66" s="114">
        <v>93</v>
      </c>
      <c r="H66" s="114">
        <v>100</v>
      </c>
      <c r="I66" s="140">
        <v>101</v>
      </c>
      <c r="J66" s="115">
        <v>-13</v>
      </c>
      <c r="K66" s="116">
        <v>-12.871287128712872</v>
      </c>
    </row>
    <row r="67" spans="1:11" ht="14.1" customHeight="1" x14ac:dyDescent="0.2">
      <c r="A67" s="306" t="s">
        <v>300</v>
      </c>
      <c r="B67" s="307" t="s">
        <v>301</v>
      </c>
      <c r="C67" s="308"/>
      <c r="D67" s="113">
        <v>0.578368999421631</v>
      </c>
      <c r="E67" s="115">
        <v>40</v>
      </c>
      <c r="F67" s="114">
        <v>47</v>
      </c>
      <c r="G67" s="114">
        <v>46</v>
      </c>
      <c r="H67" s="114">
        <v>47</v>
      </c>
      <c r="I67" s="140">
        <v>47</v>
      </c>
      <c r="J67" s="115">
        <v>-7</v>
      </c>
      <c r="K67" s="116">
        <v>-14.893617021276595</v>
      </c>
    </row>
    <row r="68" spans="1:11" ht="14.1" customHeight="1" x14ac:dyDescent="0.2">
      <c r="A68" s="306" t="s">
        <v>302</v>
      </c>
      <c r="B68" s="307" t="s">
        <v>303</v>
      </c>
      <c r="C68" s="308"/>
      <c r="D68" s="113">
        <v>0.34702139965297862</v>
      </c>
      <c r="E68" s="115">
        <v>24</v>
      </c>
      <c r="F68" s="114">
        <v>25</v>
      </c>
      <c r="G68" s="114">
        <v>23</v>
      </c>
      <c r="H68" s="114">
        <v>28</v>
      </c>
      <c r="I68" s="140">
        <v>27</v>
      </c>
      <c r="J68" s="115">
        <v>-3</v>
      </c>
      <c r="K68" s="116">
        <v>-11.111111111111111</v>
      </c>
    </row>
    <row r="69" spans="1:11" ht="14.1" customHeight="1" x14ac:dyDescent="0.2">
      <c r="A69" s="306">
        <v>83</v>
      </c>
      <c r="B69" s="307" t="s">
        <v>304</v>
      </c>
      <c r="C69" s="308"/>
      <c r="D69" s="113">
        <v>3.2677848467322153</v>
      </c>
      <c r="E69" s="115">
        <v>226</v>
      </c>
      <c r="F69" s="114">
        <v>223</v>
      </c>
      <c r="G69" s="114">
        <v>222</v>
      </c>
      <c r="H69" s="114">
        <v>215</v>
      </c>
      <c r="I69" s="140">
        <v>212</v>
      </c>
      <c r="J69" s="115">
        <v>14</v>
      </c>
      <c r="K69" s="116">
        <v>6.6037735849056602</v>
      </c>
    </row>
    <row r="70" spans="1:11" ht="14.1" customHeight="1" x14ac:dyDescent="0.2">
      <c r="A70" s="306" t="s">
        <v>305</v>
      </c>
      <c r="B70" s="307" t="s">
        <v>306</v>
      </c>
      <c r="C70" s="308"/>
      <c r="D70" s="113">
        <v>1.9230769230769231</v>
      </c>
      <c r="E70" s="115">
        <v>133</v>
      </c>
      <c r="F70" s="114">
        <v>122</v>
      </c>
      <c r="G70" s="114">
        <v>119</v>
      </c>
      <c r="H70" s="114">
        <v>114</v>
      </c>
      <c r="I70" s="140">
        <v>109</v>
      </c>
      <c r="J70" s="115">
        <v>24</v>
      </c>
      <c r="K70" s="116">
        <v>22.01834862385321</v>
      </c>
    </row>
    <row r="71" spans="1:11" ht="14.1" customHeight="1" x14ac:dyDescent="0.2">
      <c r="A71" s="306"/>
      <c r="B71" s="307" t="s">
        <v>307</v>
      </c>
      <c r="C71" s="308"/>
      <c r="D71" s="113">
        <v>1.0699826489300173</v>
      </c>
      <c r="E71" s="115">
        <v>74</v>
      </c>
      <c r="F71" s="114">
        <v>71</v>
      </c>
      <c r="G71" s="114">
        <v>70</v>
      </c>
      <c r="H71" s="114">
        <v>66</v>
      </c>
      <c r="I71" s="140">
        <v>61</v>
      </c>
      <c r="J71" s="115">
        <v>13</v>
      </c>
      <c r="K71" s="116">
        <v>21.311475409836067</v>
      </c>
    </row>
    <row r="72" spans="1:11" ht="14.1" customHeight="1" x14ac:dyDescent="0.2">
      <c r="A72" s="306">
        <v>84</v>
      </c>
      <c r="B72" s="307" t="s">
        <v>308</v>
      </c>
      <c r="C72" s="308"/>
      <c r="D72" s="113">
        <v>3.2388663967611335</v>
      </c>
      <c r="E72" s="115">
        <v>224</v>
      </c>
      <c r="F72" s="114">
        <v>292</v>
      </c>
      <c r="G72" s="114">
        <v>232</v>
      </c>
      <c r="H72" s="114">
        <v>300</v>
      </c>
      <c r="I72" s="140">
        <v>256</v>
      </c>
      <c r="J72" s="115">
        <v>-32</v>
      </c>
      <c r="K72" s="116">
        <v>-12.5</v>
      </c>
    </row>
    <row r="73" spans="1:11" ht="14.1" customHeight="1" x14ac:dyDescent="0.2">
      <c r="A73" s="306" t="s">
        <v>309</v>
      </c>
      <c r="B73" s="307" t="s">
        <v>310</v>
      </c>
      <c r="C73" s="308"/>
      <c r="D73" s="113">
        <v>5.7836899942163102E-2</v>
      </c>
      <c r="E73" s="115">
        <v>4</v>
      </c>
      <c r="F73" s="114">
        <v>4</v>
      </c>
      <c r="G73" s="114">
        <v>7</v>
      </c>
      <c r="H73" s="114">
        <v>5</v>
      </c>
      <c r="I73" s="140">
        <v>5</v>
      </c>
      <c r="J73" s="115">
        <v>-1</v>
      </c>
      <c r="K73" s="116">
        <v>-20</v>
      </c>
    </row>
    <row r="74" spans="1:11" ht="14.1" customHeight="1" x14ac:dyDescent="0.2">
      <c r="A74" s="306" t="s">
        <v>311</v>
      </c>
      <c r="B74" s="307" t="s">
        <v>312</v>
      </c>
      <c r="C74" s="308"/>
      <c r="D74" s="113" t="s">
        <v>513</v>
      </c>
      <c r="E74" s="115" t="s">
        <v>513</v>
      </c>
      <c r="F74" s="114" t="s">
        <v>513</v>
      </c>
      <c r="G74" s="114" t="s">
        <v>513</v>
      </c>
      <c r="H74" s="114" t="s">
        <v>513</v>
      </c>
      <c r="I74" s="140" t="s">
        <v>513</v>
      </c>
      <c r="J74" s="115" t="s">
        <v>513</v>
      </c>
      <c r="K74" s="116" t="s">
        <v>513</v>
      </c>
    </row>
    <row r="75" spans="1:11" ht="14.1" customHeight="1" x14ac:dyDescent="0.2">
      <c r="A75" s="306" t="s">
        <v>313</v>
      </c>
      <c r="B75" s="307" t="s">
        <v>314</v>
      </c>
      <c r="C75" s="308"/>
      <c r="D75" s="113">
        <v>2.2122614227877384</v>
      </c>
      <c r="E75" s="115">
        <v>153</v>
      </c>
      <c r="F75" s="114">
        <v>219</v>
      </c>
      <c r="G75" s="114">
        <v>156</v>
      </c>
      <c r="H75" s="114">
        <v>227</v>
      </c>
      <c r="I75" s="140">
        <v>188</v>
      </c>
      <c r="J75" s="115">
        <v>-35</v>
      </c>
      <c r="K75" s="116">
        <v>-18.617021276595743</v>
      </c>
    </row>
    <row r="76" spans="1:11" ht="14.1" customHeight="1" x14ac:dyDescent="0.2">
      <c r="A76" s="306">
        <v>91</v>
      </c>
      <c r="B76" s="307" t="s">
        <v>315</v>
      </c>
      <c r="C76" s="308"/>
      <c r="D76" s="113">
        <v>0.27472527472527475</v>
      </c>
      <c r="E76" s="115">
        <v>19</v>
      </c>
      <c r="F76" s="114">
        <v>10</v>
      </c>
      <c r="G76" s="114">
        <v>8</v>
      </c>
      <c r="H76" s="114">
        <v>7</v>
      </c>
      <c r="I76" s="140">
        <v>6</v>
      </c>
      <c r="J76" s="115">
        <v>13</v>
      </c>
      <c r="K76" s="116">
        <v>216.66666666666666</v>
      </c>
    </row>
    <row r="77" spans="1:11" ht="14.1" customHeight="1" x14ac:dyDescent="0.2">
      <c r="A77" s="306">
        <v>92</v>
      </c>
      <c r="B77" s="307" t="s">
        <v>316</v>
      </c>
      <c r="C77" s="308"/>
      <c r="D77" s="113">
        <v>0.39039907460960094</v>
      </c>
      <c r="E77" s="115">
        <v>27</v>
      </c>
      <c r="F77" s="114">
        <v>42</v>
      </c>
      <c r="G77" s="114">
        <v>50</v>
      </c>
      <c r="H77" s="114">
        <v>45</v>
      </c>
      <c r="I77" s="140">
        <v>41</v>
      </c>
      <c r="J77" s="115">
        <v>-14</v>
      </c>
      <c r="K77" s="116">
        <v>-34.146341463414636</v>
      </c>
    </row>
    <row r="78" spans="1:11" ht="14.1" customHeight="1" x14ac:dyDescent="0.2">
      <c r="A78" s="306">
        <v>93</v>
      </c>
      <c r="B78" s="307" t="s">
        <v>317</v>
      </c>
      <c r="C78" s="308"/>
      <c r="D78" s="113">
        <v>7.2296124927703875E-2</v>
      </c>
      <c r="E78" s="115">
        <v>5</v>
      </c>
      <c r="F78" s="114">
        <v>7</v>
      </c>
      <c r="G78" s="114">
        <v>5</v>
      </c>
      <c r="H78" s="114">
        <v>7</v>
      </c>
      <c r="I78" s="140">
        <v>7</v>
      </c>
      <c r="J78" s="115">
        <v>-2</v>
      </c>
      <c r="K78" s="116">
        <v>-28.571428571428573</v>
      </c>
    </row>
    <row r="79" spans="1:11" ht="14.1" customHeight="1" x14ac:dyDescent="0.2">
      <c r="A79" s="306">
        <v>94</v>
      </c>
      <c r="B79" s="307" t="s">
        <v>318</v>
      </c>
      <c r="C79" s="308"/>
      <c r="D79" s="113">
        <v>0.96876807403123189</v>
      </c>
      <c r="E79" s="115">
        <v>67</v>
      </c>
      <c r="F79" s="114">
        <v>68</v>
      </c>
      <c r="G79" s="114">
        <v>64</v>
      </c>
      <c r="H79" s="114">
        <v>55</v>
      </c>
      <c r="I79" s="140">
        <v>63</v>
      </c>
      <c r="J79" s="115">
        <v>4</v>
      </c>
      <c r="K79" s="116">
        <v>6.3492063492063489</v>
      </c>
    </row>
    <row r="80" spans="1:11" ht="14.1" customHeight="1" x14ac:dyDescent="0.2">
      <c r="A80" s="306" t="s">
        <v>319</v>
      </c>
      <c r="B80" s="307" t="s">
        <v>320</v>
      </c>
      <c r="C80" s="308"/>
      <c r="D80" s="113">
        <v>0.1156737998843262</v>
      </c>
      <c r="E80" s="115">
        <v>8</v>
      </c>
      <c r="F80" s="114">
        <v>11</v>
      </c>
      <c r="G80" s="114">
        <v>7</v>
      </c>
      <c r="H80" s="114">
        <v>6</v>
      </c>
      <c r="I80" s="140">
        <v>8</v>
      </c>
      <c r="J80" s="115">
        <v>0</v>
      </c>
      <c r="K80" s="116">
        <v>0</v>
      </c>
    </row>
    <row r="81" spans="1:11" ht="14.1" customHeight="1" x14ac:dyDescent="0.2">
      <c r="A81" s="310" t="s">
        <v>321</v>
      </c>
      <c r="B81" s="311" t="s">
        <v>333</v>
      </c>
      <c r="C81" s="312"/>
      <c r="D81" s="125">
        <v>2.1688837478311163</v>
      </c>
      <c r="E81" s="143">
        <v>150</v>
      </c>
      <c r="F81" s="144">
        <v>156</v>
      </c>
      <c r="G81" s="144">
        <v>170</v>
      </c>
      <c r="H81" s="144">
        <v>169</v>
      </c>
      <c r="I81" s="145">
        <v>168</v>
      </c>
      <c r="J81" s="143">
        <v>-18</v>
      </c>
      <c r="K81" s="146">
        <v>-10.714285714285714</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334</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335</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336</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335</v>
      </c>
      <c r="G8" s="640" t="s">
        <v>337</v>
      </c>
      <c r="H8" s="640" t="s">
        <v>338</v>
      </c>
      <c r="I8" s="640" t="s">
        <v>339</v>
      </c>
      <c r="J8" s="640" t="s">
        <v>340</v>
      </c>
      <c r="K8" s="642" t="s">
        <v>341</v>
      </c>
      <c r="L8" s="643"/>
    </row>
    <row r="9" spans="1:17" ht="12" customHeight="1" x14ac:dyDescent="0.2">
      <c r="A9" s="634"/>
      <c r="B9" s="634"/>
      <c r="C9" s="634"/>
      <c r="D9" s="634"/>
      <c r="E9" s="634"/>
      <c r="F9" s="641"/>
      <c r="G9" s="641"/>
      <c r="H9" s="641"/>
      <c r="I9" s="641"/>
      <c r="J9" s="641"/>
      <c r="K9" s="339" t="s">
        <v>102</v>
      </c>
      <c r="L9" s="340" t="s">
        <v>342</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343</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3419</v>
      </c>
      <c r="G12" s="536">
        <v>3314</v>
      </c>
      <c r="H12" s="536">
        <v>3889</v>
      </c>
      <c r="I12" s="536">
        <v>3121</v>
      </c>
      <c r="J12" s="537">
        <v>3422</v>
      </c>
      <c r="K12" s="538">
        <v>-3</v>
      </c>
      <c r="L12" s="349">
        <v>-8.766803039158387E-2</v>
      </c>
    </row>
    <row r="13" spans="1:17" s="110" customFormat="1" ht="15" customHeight="1" x14ac:dyDescent="0.2">
      <c r="A13" s="350" t="s">
        <v>344</v>
      </c>
      <c r="B13" s="351" t="s">
        <v>345</v>
      </c>
      <c r="C13" s="347"/>
      <c r="D13" s="347"/>
      <c r="E13" s="348"/>
      <c r="F13" s="536">
        <v>1874</v>
      </c>
      <c r="G13" s="536">
        <v>1606</v>
      </c>
      <c r="H13" s="536">
        <v>2101</v>
      </c>
      <c r="I13" s="536">
        <v>1786</v>
      </c>
      <c r="J13" s="537">
        <v>1878</v>
      </c>
      <c r="K13" s="538">
        <v>-4</v>
      </c>
      <c r="L13" s="349">
        <v>-0.21299254526091588</v>
      </c>
    </row>
    <row r="14" spans="1:17" s="110" customFormat="1" ht="22.5" customHeight="1" x14ac:dyDescent="0.2">
      <c r="A14" s="350"/>
      <c r="B14" s="351" t="s">
        <v>346</v>
      </c>
      <c r="C14" s="347"/>
      <c r="D14" s="347"/>
      <c r="E14" s="348"/>
      <c r="F14" s="536">
        <v>1545</v>
      </c>
      <c r="G14" s="536">
        <v>1708</v>
      </c>
      <c r="H14" s="536">
        <v>1788</v>
      </c>
      <c r="I14" s="536">
        <v>1335</v>
      </c>
      <c r="J14" s="537">
        <v>1544</v>
      </c>
      <c r="K14" s="538">
        <v>1</v>
      </c>
      <c r="L14" s="349">
        <v>6.4766839378238336E-2</v>
      </c>
    </row>
    <row r="15" spans="1:17" s="110" customFormat="1" ht="15" customHeight="1" x14ac:dyDescent="0.2">
      <c r="A15" s="350" t="s">
        <v>347</v>
      </c>
      <c r="B15" s="351" t="s">
        <v>108</v>
      </c>
      <c r="C15" s="347"/>
      <c r="D15" s="347"/>
      <c r="E15" s="348"/>
      <c r="F15" s="536">
        <v>506</v>
      </c>
      <c r="G15" s="536">
        <v>790</v>
      </c>
      <c r="H15" s="536">
        <v>1287</v>
      </c>
      <c r="I15" s="536">
        <v>503</v>
      </c>
      <c r="J15" s="537">
        <v>452</v>
      </c>
      <c r="K15" s="538">
        <v>54</v>
      </c>
      <c r="L15" s="349">
        <v>11.946902654867257</v>
      </c>
    </row>
    <row r="16" spans="1:17" s="110" customFormat="1" ht="15" customHeight="1" x14ac:dyDescent="0.2">
      <c r="A16" s="350"/>
      <c r="B16" s="351" t="s">
        <v>109</v>
      </c>
      <c r="C16" s="347"/>
      <c r="D16" s="347"/>
      <c r="E16" s="348"/>
      <c r="F16" s="536">
        <v>2395</v>
      </c>
      <c r="G16" s="536">
        <v>2092</v>
      </c>
      <c r="H16" s="536">
        <v>2249</v>
      </c>
      <c r="I16" s="536">
        <v>2211</v>
      </c>
      <c r="J16" s="537">
        <v>2474</v>
      </c>
      <c r="K16" s="538">
        <v>-79</v>
      </c>
      <c r="L16" s="349">
        <v>-3.1932093775262733</v>
      </c>
    </row>
    <row r="17" spans="1:12" s="110" customFormat="1" ht="15" customHeight="1" x14ac:dyDescent="0.2">
      <c r="A17" s="350"/>
      <c r="B17" s="351" t="s">
        <v>110</v>
      </c>
      <c r="C17" s="347"/>
      <c r="D17" s="347"/>
      <c r="E17" s="348"/>
      <c r="F17" s="536">
        <v>450</v>
      </c>
      <c r="G17" s="536">
        <v>349</v>
      </c>
      <c r="H17" s="536">
        <v>306</v>
      </c>
      <c r="I17" s="536">
        <v>353</v>
      </c>
      <c r="J17" s="537">
        <v>437</v>
      </c>
      <c r="K17" s="538">
        <v>13</v>
      </c>
      <c r="L17" s="349">
        <v>2.9748283752860414</v>
      </c>
    </row>
    <row r="18" spans="1:12" s="110" customFormat="1" ht="15" customHeight="1" x14ac:dyDescent="0.2">
      <c r="A18" s="350"/>
      <c r="B18" s="351" t="s">
        <v>111</v>
      </c>
      <c r="C18" s="347"/>
      <c r="D18" s="347"/>
      <c r="E18" s="348"/>
      <c r="F18" s="536">
        <v>68</v>
      </c>
      <c r="G18" s="536">
        <v>83</v>
      </c>
      <c r="H18" s="536">
        <v>47</v>
      </c>
      <c r="I18" s="536">
        <v>54</v>
      </c>
      <c r="J18" s="537">
        <v>59</v>
      </c>
      <c r="K18" s="538">
        <v>9</v>
      </c>
      <c r="L18" s="349">
        <v>15.254237288135593</v>
      </c>
    </row>
    <row r="19" spans="1:12" s="110" customFormat="1" ht="15" customHeight="1" x14ac:dyDescent="0.2">
      <c r="A19" s="118" t="s">
        <v>113</v>
      </c>
      <c r="B19" s="119" t="s">
        <v>181</v>
      </c>
      <c r="C19" s="347"/>
      <c r="D19" s="347"/>
      <c r="E19" s="348"/>
      <c r="F19" s="536">
        <v>2111</v>
      </c>
      <c r="G19" s="536">
        <v>1952</v>
      </c>
      <c r="H19" s="536">
        <v>2617</v>
      </c>
      <c r="I19" s="536">
        <v>1816</v>
      </c>
      <c r="J19" s="537">
        <v>1995</v>
      </c>
      <c r="K19" s="538">
        <v>116</v>
      </c>
      <c r="L19" s="349">
        <v>5.81453634085213</v>
      </c>
    </row>
    <row r="20" spans="1:12" s="110" customFormat="1" ht="15" customHeight="1" x14ac:dyDescent="0.2">
      <c r="A20" s="118"/>
      <c r="B20" s="119" t="s">
        <v>182</v>
      </c>
      <c r="C20" s="347"/>
      <c r="D20" s="347"/>
      <c r="E20" s="348"/>
      <c r="F20" s="536">
        <v>1308</v>
      </c>
      <c r="G20" s="536">
        <v>1362</v>
      </c>
      <c r="H20" s="536">
        <v>1272</v>
      </c>
      <c r="I20" s="536">
        <v>1305</v>
      </c>
      <c r="J20" s="537">
        <v>1427</v>
      </c>
      <c r="K20" s="538">
        <v>-119</v>
      </c>
      <c r="L20" s="349">
        <v>-8.3391730903994397</v>
      </c>
    </row>
    <row r="21" spans="1:12" s="110" customFormat="1" ht="15" customHeight="1" x14ac:dyDescent="0.2">
      <c r="A21" s="118" t="s">
        <v>113</v>
      </c>
      <c r="B21" s="119" t="s">
        <v>116</v>
      </c>
      <c r="C21" s="347"/>
      <c r="D21" s="347"/>
      <c r="E21" s="348"/>
      <c r="F21" s="536">
        <v>2899</v>
      </c>
      <c r="G21" s="536">
        <v>2829</v>
      </c>
      <c r="H21" s="536">
        <v>3297</v>
      </c>
      <c r="I21" s="536">
        <v>2660</v>
      </c>
      <c r="J21" s="537">
        <v>2990</v>
      </c>
      <c r="K21" s="538">
        <v>-91</v>
      </c>
      <c r="L21" s="349">
        <v>-3.0434782608695654</v>
      </c>
    </row>
    <row r="22" spans="1:12" s="110" customFormat="1" ht="15" customHeight="1" x14ac:dyDescent="0.2">
      <c r="A22" s="118"/>
      <c r="B22" s="119" t="s">
        <v>117</v>
      </c>
      <c r="C22" s="347"/>
      <c r="D22" s="347"/>
      <c r="E22" s="348"/>
      <c r="F22" s="536">
        <v>518</v>
      </c>
      <c r="G22" s="536">
        <v>483</v>
      </c>
      <c r="H22" s="536">
        <v>586</v>
      </c>
      <c r="I22" s="536">
        <v>458</v>
      </c>
      <c r="J22" s="537">
        <v>428</v>
      </c>
      <c r="K22" s="538">
        <v>90</v>
      </c>
      <c r="L22" s="349">
        <v>21.028037383177569</v>
      </c>
    </row>
    <row r="23" spans="1:12" s="110" customFormat="1" ht="15" customHeight="1" x14ac:dyDescent="0.2">
      <c r="A23" s="352" t="s">
        <v>347</v>
      </c>
      <c r="B23" s="353" t="s">
        <v>193</v>
      </c>
      <c r="C23" s="354"/>
      <c r="D23" s="354"/>
      <c r="E23" s="355"/>
      <c r="F23" s="539">
        <v>48</v>
      </c>
      <c r="G23" s="539">
        <v>383</v>
      </c>
      <c r="H23" s="539">
        <v>630</v>
      </c>
      <c r="I23" s="539">
        <v>66</v>
      </c>
      <c r="J23" s="540">
        <v>52</v>
      </c>
      <c r="K23" s="541">
        <v>-4</v>
      </c>
      <c r="L23" s="356">
        <v>-7.6923076923076925</v>
      </c>
    </row>
    <row r="24" spans="1:12" s="110" customFormat="1" ht="15" customHeight="1" x14ac:dyDescent="0.2">
      <c r="A24" s="623" t="s">
        <v>348</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36.6</v>
      </c>
      <c r="G25" s="542">
        <v>40.200000000000003</v>
      </c>
      <c r="H25" s="542">
        <v>40.6</v>
      </c>
      <c r="I25" s="542">
        <v>37.700000000000003</v>
      </c>
      <c r="J25" s="542">
        <v>34.1</v>
      </c>
      <c r="K25" s="543" t="s">
        <v>349</v>
      </c>
      <c r="L25" s="364">
        <v>2.5</v>
      </c>
    </row>
    <row r="26" spans="1:12" s="110" customFormat="1" ht="15" customHeight="1" x14ac:dyDescent="0.2">
      <c r="A26" s="365" t="s">
        <v>105</v>
      </c>
      <c r="B26" s="366" t="s">
        <v>345</v>
      </c>
      <c r="C26" s="362"/>
      <c r="D26" s="362"/>
      <c r="E26" s="363"/>
      <c r="F26" s="542">
        <v>33.799999999999997</v>
      </c>
      <c r="G26" s="542">
        <v>37.5</v>
      </c>
      <c r="H26" s="542">
        <v>37.4</v>
      </c>
      <c r="I26" s="542">
        <v>35</v>
      </c>
      <c r="J26" s="544">
        <v>31.5</v>
      </c>
      <c r="K26" s="543" t="s">
        <v>349</v>
      </c>
      <c r="L26" s="364">
        <v>2.2999999999999972</v>
      </c>
    </row>
    <row r="27" spans="1:12" s="110" customFormat="1" ht="15" customHeight="1" x14ac:dyDescent="0.2">
      <c r="A27" s="365"/>
      <c r="B27" s="366" t="s">
        <v>346</v>
      </c>
      <c r="C27" s="362"/>
      <c r="D27" s="362"/>
      <c r="E27" s="363"/>
      <c r="F27" s="542">
        <v>40</v>
      </c>
      <c r="G27" s="542">
        <v>42.9</v>
      </c>
      <c r="H27" s="542">
        <v>44.2</v>
      </c>
      <c r="I27" s="542">
        <v>41.3</v>
      </c>
      <c r="J27" s="542">
        <v>37.299999999999997</v>
      </c>
      <c r="K27" s="543" t="s">
        <v>349</v>
      </c>
      <c r="L27" s="364">
        <v>2.7000000000000028</v>
      </c>
    </row>
    <row r="28" spans="1:12" s="110" customFormat="1" ht="15" customHeight="1" x14ac:dyDescent="0.2">
      <c r="A28" s="365" t="s">
        <v>113</v>
      </c>
      <c r="B28" s="366" t="s">
        <v>108</v>
      </c>
      <c r="C28" s="362"/>
      <c r="D28" s="362"/>
      <c r="E28" s="363"/>
      <c r="F28" s="542">
        <v>47</v>
      </c>
      <c r="G28" s="542">
        <v>49.1</v>
      </c>
      <c r="H28" s="542">
        <v>46.7</v>
      </c>
      <c r="I28" s="542">
        <v>42.4</v>
      </c>
      <c r="J28" s="542">
        <v>43.9</v>
      </c>
      <c r="K28" s="543" t="s">
        <v>349</v>
      </c>
      <c r="L28" s="364">
        <v>3.1000000000000014</v>
      </c>
    </row>
    <row r="29" spans="1:12" s="110" customFormat="1" ht="11.25" x14ac:dyDescent="0.2">
      <c r="A29" s="365"/>
      <c r="B29" s="366" t="s">
        <v>109</v>
      </c>
      <c r="C29" s="362"/>
      <c r="D29" s="362"/>
      <c r="E29" s="363"/>
      <c r="F29" s="542">
        <v>36</v>
      </c>
      <c r="G29" s="542">
        <v>41.1</v>
      </c>
      <c r="H29" s="542">
        <v>39.700000000000003</v>
      </c>
      <c r="I29" s="542">
        <v>38</v>
      </c>
      <c r="J29" s="544">
        <v>34.799999999999997</v>
      </c>
      <c r="K29" s="543" t="s">
        <v>349</v>
      </c>
      <c r="L29" s="364">
        <v>1.2000000000000028</v>
      </c>
    </row>
    <row r="30" spans="1:12" s="110" customFormat="1" ht="15" customHeight="1" x14ac:dyDescent="0.2">
      <c r="A30" s="365"/>
      <c r="B30" s="366" t="s">
        <v>110</v>
      </c>
      <c r="C30" s="362"/>
      <c r="D30" s="362"/>
      <c r="E30" s="363"/>
      <c r="F30" s="542">
        <v>26.8</v>
      </c>
      <c r="G30" s="542">
        <v>23.5</v>
      </c>
      <c r="H30" s="542">
        <v>35.5</v>
      </c>
      <c r="I30" s="542">
        <v>29.7</v>
      </c>
      <c r="J30" s="542">
        <v>21.3</v>
      </c>
      <c r="K30" s="543" t="s">
        <v>349</v>
      </c>
      <c r="L30" s="364">
        <v>5.5</v>
      </c>
    </row>
    <row r="31" spans="1:12" s="110" customFormat="1" ht="15" customHeight="1" x14ac:dyDescent="0.2">
      <c r="A31" s="365"/>
      <c r="B31" s="366" t="s">
        <v>111</v>
      </c>
      <c r="C31" s="362"/>
      <c r="D31" s="362"/>
      <c r="E31" s="363"/>
      <c r="F31" s="542">
        <v>55.9</v>
      </c>
      <c r="G31" s="542">
        <v>38.6</v>
      </c>
      <c r="H31" s="542">
        <v>34</v>
      </c>
      <c r="I31" s="542">
        <v>37</v>
      </c>
      <c r="J31" s="542">
        <v>34.5</v>
      </c>
      <c r="K31" s="543" t="s">
        <v>349</v>
      </c>
      <c r="L31" s="364">
        <v>21.4</v>
      </c>
    </row>
    <row r="32" spans="1:12" s="110" customFormat="1" ht="15" customHeight="1" x14ac:dyDescent="0.2">
      <c r="A32" s="367" t="s">
        <v>113</v>
      </c>
      <c r="B32" s="368" t="s">
        <v>181</v>
      </c>
      <c r="C32" s="362"/>
      <c r="D32" s="362"/>
      <c r="E32" s="363"/>
      <c r="F32" s="542">
        <v>30.2</v>
      </c>
      <c r="G32" s="542">
        <v>35</v>
      </c>
      <c r="H32" s="542">
        <v>34.1</v>
      </c>
      <c r="I32" s="542">
        <v>31.9</v>
      </c>
      <c r="J32" s="544">
        <v>29.9</v>
      </c>
      <c r="K32" s="543" t="s">
        <v>349</v>
      </c>
      <c r="L32" s="364">
        <v>0.30000000000000071</v>
      </c>
    </row>
    <row r="33" spans="1:12" s="110" customFormat="1" ht="15" customHeight="1" x14ac:dyDescent="0.2">
      <c r="A33" s="367"/>
      <c r="B33" s="368" t="s">
        <v>182</v>
      </c>
      <c r="C33" s="362"/>
      <c r="D33" s="362"/>
      <c r="E33" s="363"/>
      <c r="F33" s="542">
        <v>46.8</v>
      </c>
      <c r="G33" s="542">
        <v>46.2</v>
      </c>
      <c r="H33" s="542">
        <v>50.3</v>
      </c>
      <c r="I33" s="542">
        <v>45.5</v>
      </c>
      <c r="J33" s="542">
        <v>39.9</v>
      </c>
      <c r="K33" s="543" t="s">
        <v>349</v>
      </c>
      <c r="L33" s="364">
        <v>6.8999999999999986</v>
      </c>
    </row>
    <row r="34" spans="1:12" s="369" customFormat="1" ht="15" customHeight="1" x14ac:dyDescent="0.2">
      <c r="A34" s="367" t="s">
        <v>113</v>
      </c>
      <c r="B34" s="368" t="s">
        <v>116</v>
      </c>
      <c r="C34" s="362"/>
      <c r="D34" s="362"/>
      <c r="E34" s="363"/>
      <c r="F34" s="542">
        <v>34.5</v>
      </c>
      <c r="G34" s="542">
        <v>37.5</v>
      </c>
      <c r="H34" s="542">
        <v>38.5</v>
      </c>
      <c r="I34" s="542">
        <v>35.9</v>
      </c>
      <c r="J34" s="542">
        <v>32.1</v>
      </c>
      <c r="K34" s="543" t="s">
        <v>349</v>
      </c>
      <c r="L34" s="364">
        <v>2.3999999999999986</v>
      </c>
    </row>
    <row r="35" spans="1:12" s="369" customFormat="1" ht="11.25" x14ac:dyDescent="0.2">
      <c r="A35" s="370"/>
      <c r="B35" s="371" t="s">
        <v>117</v>
      </c>
      <c r="C35" s="372"/>
      <c r="D35" s="372"/>
      <c r="E35" s="373"/>
      <c r="F35" s="545">
        <v>48.4</v>
      </c>
      <c r="G35" s="545">
        <v>54.9</v>
      </c>
      <c r="H35" s="545">
        <v>50.3</v>
      </c>
      <c r="I35" s="545">
        <v>48.1</v>
      </c>
      <c r="J35" s="546">
        <v>48.2</v>
      </c>
      <c r="K35" s="547" t="s">
        <v>349</v>
      </c>
      <c r="L35" s="374">
        <v>0.19999999999999574</v>
      </c>
    </row>
    <row r="36" spans="1:12" s="369" customFormat="1" ht="15.95" customHeight="1" x14ac:dyDescent="0.2">
      <c r="A36" s="375" t="s">
        <v>350</v>
      </c>
      <c r="B36" s="376"/>
      <c r="C36" s="377"/>
      <c r="D36" s="376"/>
      <c r="E36" s="378"/>
      <c r="F36" s="548">
        <v>3343</v>
      </c>
      <c r="G36" s="548">
        <v>2869</v>
      </c>
      <c r="H36" s="548">
        <v>3124</v>
      </c>
      <c r="I36" s="548">
        <v>3034</v>
      </c>
      <c r="J36" s="548">
        <v>3332</v>
      </c>
      <c r="K36" s="549">
        <v>11</v>
      </c>
      <c r="L36" s="380">
        <v>0.33013205282112845</v>
      </c>
    </row>
    <row r="37" spans="1:12" s="369" customFormat="1" ht="15.95" customHeight="1" x14ac:dyDescent="0.2">
      <c r="A37" s="381"/>
      <c r="B37" s="382" t="s">
        <v>113</v>
      </c>
      <c r="C37" s="382" t="s">
        <v>351</v>
      </c>
      <c r="D37" s="382"/>
      <c r="E37" s="383"/>
      <c r="F37" s="548">
        <v>1224</v>
      </c>
      <c r="G37" s="548">
        <v>1153</v>
      </c>
      <c r="H37" s="548">
        <v>1267</v>
      </c>
      <c r="I37" s="548">
        <v>1143</v>
      </c>
      <c r="J37" s="548">
        <v>1137</v>
      </c>
      <c r="K37" s="549">
        <v>87</v>
      </c>
      <c r="L37" s="380">
        <v>7.6517150395778364</v>
      </c>
    </row>
    <row r="38" spans="1:12" s="369" customFormat="1" ht="15.95" customHeight="1" x14ac:dyDescent="0.2">
      <c r="A38" s="381"/>
      <c r="B38" s="384" t="s">
        <v>105</v>
      </c>
      <c r="C38" s="384" t="s">
        <v>106</v>
      </c>
      <c r="D38" s="385"/>
      <c r="E38" s="383"/>
      <c r="F38" s="548">
        <v>1842</v>
      </c>
      <c r="G38" s="548">
        <v>1431</v>
      </c>
      <c r="H38" s="548">
        <v>1684</v>
      </c>
      <c r="I38" s="548">
        <v>1752</v>
      </c>
      <c r="J38" s="550">
        <v>1836</v>
      </c>
      <c r="K38" s="549">
        <v>6</v>
      </c>
      <c r="L38" s="380">
        <v>0.32679738562091504</v>
      </c>
    </row>
    <row r="39" spans="1:12" s="369" customFormat="1" ht="15.95" customHeight="1" x14ac:dyDescent="0.2">
      <c r="A39" s="381"/>
      <c r="B39" s="385"/>
      <c r="C39" s="382" t="s">
        <v>352</v>
      </c>
      <c r="D39" s="385"/>
      <c r="E39" s="383"/>
      <c r="F39" s="548">
        <v>623</v>
      </c>
      <c r="G39" s="548">
        <v>536</v>
      </c>
      <c r="H39" s="548">
        <v>630</v>
      </c>
      <c r="I39" s="548">
        <v>614</v>
      </c>
      <c r="J39" s="548">
        <v>579</v>
      </c>
      <c r="K39" s="549">
        <v>44</v>
      </c>
      <c r="L39" s="380">
        <v>7.5993091537132988</v>
      </c>
    </row>
    <row r="40" spans="1:12" s="369" customFormat="1" ht="15.95" customHeight="1" x14ac:dyDescent="0.2">
      <c r="A40" s="381"/>
      <c r="B40" s="384"/>
      <c r="C40" s="384" t="s">
        <v>107</v>
      </c>
      <c r="D40" s="385"/>
      <c r="E40" s="383"/>
      <c r="F40" s="548">
        <v>1501</v>
      </c>
      <c r="G40" s="548">
        <v>1438</v>
      </c>
      <c r="H40" s="548">
        <v>1440</v>
      </c>
      <c r="I40" s="548">
        <v>1282</v>
      </c>
      <c r="J40" s="548">
        <v>1496</v>
      </c>
      <c r="K40" s="549">
        <v>5</v>
      </c>
      <c r="L40" s="380">
        <v>0.33422459893048129</v>
      </c>
    </row>
    <row r="41" spans="1:12" s="369" customFormat="1" ht="24" customHeight="1" x14ac:dyDescent="0.2">
      <c r="A41" s="381"/>
      <c r="B41" s="385"/>
      <c r="C41" s="382" t="s">
        <v>352</v>
      </c>
      <c r="D41" s="385"/>
      <c r="E41" s="383"/>
      <c r="F41" s="548">
        <v>601</v>
      </c>
      <c r="G41" s="548">
        <v>617</v>
      </c>
      <c r="H41" s="548">
        <v>637</v>
      </c>
      <c r="I41" s="548">
        <v>529</v>
      </c>
      <c r="J41" s="550">
        <v>558</v>
      </c>
      <c r="K41" s="549">
        <v>43</v>
      </c>
      <c r="L41" s="380">
        <v>7.7060931899641574</v>
      </c>
    </row>
    <row r="42" spans="1:12" s="110" customFormat="1" ht="15" customHeight="1" x14ac:dyDescent="0.2">
      <c r="A42" s="381"/>
      <c r="B42" s="384" t="s">
        <v>113</v>
      </c>
      <c r="C42" s="384" t="s">
        <v>353</v>
      </c>
      <c r="D42" s="385"/>
      <c r="E42" s="383"/>
      <c r="F42" s="548">
        <v>445</v>
      </c>
      <c r="G42" s="548">
        <v>440</v>
      </c>
      <c r="H42" s="548">
        <v>597</v>
      </c>
      <c r="I42" s="548">
        <v>453</v>
      </c>
      <c r="J42" s="548">
        <v>392</v>
      </c>
      <c r="K42" s="549">
        <v>53</v>
      </c>
      <c r="L42" s="380">
        <v>13.520408163265307</v>
      </c>
    </row>
    <row r="43" spans="1:12" s="110" customFormat="1" ht="15" customHeight="1" x14ac:dyDescent="0.2">
      <c r="A43" s="381"/>
      <c r="B43" s="385"/>
      <c r="C43" s="382" t="s">
        <v>352</v>
      </c>
      <c r="D43" s="385"/>
      <c r="E43" s="383"/>
      <c r="F43" s="548">
        <v>209</v>
      </c>
      <c r="G43" s="548">
        <v>216</v>
      </c>
      <c r="H43" s="548">
        <v>279</v>
      </c>
      <c r="I43" s="548">
        <v>192</v>
      </c>
      <c r="J43" s="548">
        <v>172</v>
      </c>
      <c r="K43" s="549">
        <v>37</v>
      </c>
      <c r="L43" s="380">
        <v>21.511627906976745</v>
      </c>
    </row>
    <row r="44" spans="1:12" s="110" customFormat="1" ht="15" customHeight="1" x14ac:dyDescent="0.2">
      <c r="A44" s="381"/>
      <c r="B44" s="384"/>
      <c r="C44" s="366" t="s">
        <v>109</v>
      </c>
      <c r="D44" s="385"/>
      <c r="E44" s="383"/>
      <c r="F44" s="548">
        <v>2382</v>
      </c>
      <c r="G44" s="548">
        <v>2006</v>
      </c>
      <c r="H44" s="548">
        <v>2176</v>
      </c>
      <c r="I44" s="548">
        <v>2174</v>
      </c>
      <c r="J44" s="550">
        <v>2450</v>
      </c>
      <c r="K44" s="549">
        <v>-68</v>
      </c>
      <c r="L44" s="380">
        <v>-2.7755102040816326</v>
      </c>
    </row>
    <row r="45" spans="1:12" s="110" customFormat="1" ht="15" customHeight="1" x14ac:dyDescent="0.2">
      <c r="A45" s="381"/>
      <c r="B45" s="385"/>
      <c r="C45" s="382" t="s">
        <v>352</v>
      </c>
      <c r="D45" s="385"/>
      <c r="E45" s="383"/>
      <c r="F45" s="548">
        <v>857</v>
      </c>
      <c r="G45" s="548">
        <v>825</v>
      </c>
      <c r="H45" s="548">
        <v>864</v>
      </c>
      <c r="I45" s="548">
        <v>826</v>
      </c>
      <c r="J45" s="548">
        <v>853</v>
      </c>
      <c r="K45" s="549">
        <v>4</v>
      </c>
      <c r="L45" s="380">
        <v>0.46893317702227433</v>
      </c>
    </row>
    <row r="46" spans="1:12" s="110" customFormat="1" ht="15" customHeight="1" x14ac:dyDescent="0.2">
      <c r="A46" s="381"/>
      <c r="B46" s="384"/>
      <c r="C46" s="366" t="s">
        <v>110</v>
      </c>
      <c r="D46" s="385"/>
      <c r="E46" s="383"/>
      <c r="F46" s="548">
        <v>448</v>
      </c>
      <c r="G46" s="548">
        <v>340</v>
      </c>
      <c r="H46" s="548">
        <v>304</v>
      </c>
      <c r="I46" s="548">
        <v>353</v>
      </c>
      <c r="J46" s="548">
        <v>432</v>
      </c>
      <c r="K46" s="549">
        <v>16</v>
      </c>
      <c r="L46" s="380">
        <v>3.7037037037037037</v>
      </c>
    </row>
    <row r="47" spans="1:12" s="110" customFormat="1" ht="15" customHeight="1" x14ac:dyDescent="0.2">
      <c r="A47" s="381"/>
      <c r="B47" s="385"/>
      <c r="C47" s="382" t="s">
        <v>352</v>
      </c>
      <c r="D47" s="385"/>
      <c r="E47" s="383"/>
      <c r="F47" s="548">
        <v>120</v>
      </c>
      <c r="G47" s="548">
        <v>80</v>
      </c>
      <c r="H47" s="548">
        <v>108</v>
      </c>
      <c r="I47" s="548">
        <v>105</v>
      </c>
      <c r="J47" s="550">
        <v>92</v>
      </c>
      <c r="K47" s="549">
        <v>28</v>
      </c>
      <c r="L47" s="380">
        <v>30.434782608695652</v>
      </c>
    </row>
    <row r="48" spans="1:12" s="110" customFormat="1" ht="15" customHeight="1" x14ac:dyDescent="0.2">
      <c r="A48" s="381"/>
      <c r="B48" s="385"/>
      <c r="C48" s="366" t="s">
        <v>111</v>
      </c>
      <c r="D48" s="386"/>
      <c r="E48" s="387"/>
      <c r="F48" s="548">
        <v>68</v>
      </c>
      <c r="G48" s="548">
        <v>83</v>
      </c>
      <c r="H48" s="548">
        <v>47</v>
      </c>
      <c r="I48" s="548">
        <v>54</v>
      </c>
      <c r="J48" s="548">
        <v>58</v>
      </c>
      <c r="K48" s="549">
        <v>10</v>
      </c>
      <c r="L48" s="380">
        <v>17.241379310344829</v>
      </c>
    </row>
    <row r="49" spans="1:12" s="110" customFormat="1" ht="15" customHeight="1" x14ac:dyDescent="0.2">
      <c r="A49" s="381"/>
      <c r="B49" s="385"/>
      <c r="C49" s="382" t="s">
        <v>352</v>
      </c>
      <c r="D49" s="385"/>
      <c r="E49" s="383"/>
      <c r="F49" s="548">
        <v>38</v>
      </c>
      <c r="G49" s="548">
        <v>32</v>
      </c>
      <c r="H49" s="548">
        <v>16</v>
      </c>
      <c r="I49" s="548">
        <v>20</v>
      </c>
      <c r="J49" s="548">
        <v>20</v>
      </c>
      <c r="K49" s="549">
        <v>18</v>
      </c>
      <c r="L49" s="380">
        <v>90</v>
      </c>
    </row>
    <row r="50" spans="1:12" s="110" customFormat="1" ht="15" customHeight="1" x14ac:dyDescent="0.2">
      <c r="A50" s="381"/>
      <c r="B50" s="384" t="s">
        <v>113</v>
      </c>
      <c r="C50" s="382" t="s">
        <v>181</v>
      </c>
      <c r="D50" s="385"/>
      <c r="E50" s="383"/>
      <c r="F50" s="548">
        <v>2045</v>
      </c>
      <c r="G50" s="548">
        <v>1547</v>
      </c>
      <c r="H50" s="548">
        <v>1882</v>
      </c>
      <c r="I50" s="548">
        <v>1739</v>
      </c>
      <c r="J50" s="550">
        <v>1926</v>
      </c>
      <c r="K50" s="549">
        <v>119</v>
      </c>
      <c r="L50" s="380">
        <v>6.1786085150571131</v>
      </c>
    </row>
    <row r="51" spans="1:12" s="110" customFormat="1" ht="15" customHeight="1" x14ac:dyDescent="0.2">
      <c r="A51" s="381"/>
      <c r="B51" s="385"/>
      <c r="C51" s="382" t="s">
        <v>352</v>
      </c>
      <c r="D51" s="385"/>
      <c r="E51" s="383"/>
      <c r="F51" s="548">
        <v>617</v>
      </c>
      <c r="G51" s="548">
        <v>542</v>
      </c>
      <c r="H51" s="548">
        <v>642</v>
      </c>
      <c r="I51" s="548">
        <v>554</v>
      </c>
      <c r="J51" s="548">
        <v>576</v>
      </c>
      <c r="K51" s="549">
        <v>41</v>
      </c>
      <c r="L51" s="380">
        <v>7.1180555555555554</v>
      </c>
    </row>
    <row r="52" spans="1:12" s="110" customFormat="1" ht="15" customHeight="1" x14ac:dyDescent="0.2">
      <c r="A52" s="381"/>
      <c r="B52" s="384"/>
      <c r="C52" s="382" t="s">
        <v>182</v>
      </c>
      <c r="D52" s="385"/>
      <c r="E52" s="383"/>
      <c r="F52" s="548">
        <v>1298</v>
      </c>
      <c r="G52" s="548">
        <v>1322</v>
      </c>
      <c r="H52" s="548">
        <v>1242</v>
      </c>
      <c r="I52" s="548">
        <v>1295</v>
      </c>
      <c r="J52" s="548">
        <v>1406</v>
      </c>
      <c r="K52" s="549">
        <v>-108</v>
      </c>
      <c r="L52" s="380">
        <v>-7.6813655761024178</v>
      </c>
    </row>
    <row r="53" spans="1:12" s="269" customFormat="1" ht="11.25" customHeight="1" x14ac:dyDescent="0.2">
      <c r="A53" s="381"/>
      <c r="B53" s="385"/>
      <c r="C53" s="382" t="s">
        <v>352</v>
      </c>
      <c r="D53" s="385"/>
      <c r="E53" s="383"/>
      <c r="F53" s="548">
        <v>607</v>
      </c>
      <c r="G53" s="548">
        <v>611</v>
      </c>
      <c r="H53" s="548">
        <v>625</v>
      </c>
      <c r="I53" s="548">
        <v>589</v>
      </c>
      <c r="J53" s="550">
        <v>561</v>
      </c>
      <c r="K53" s="549">
        <v>46</v>
      </c>
      <c r="L53" s="380">
        <v>8.1996434937611404</v>
      </c>
    </row>
    <row r="54" spans="1:12" s="151" customFormat="1" ht="12.75" customHeight="1" x14ac:dyDescent="0.2">
      <c r="A54" s="381"/>
      <c r="B54" s="384" t="s">
        <v>113</v>
      </c>
      <c r="C54" s="384" t="s">
        <v>116</v>
      </c>
      <c r="D54" s="385"/>
      <c r="E54" s="383"/>
      <c r="F54" s="548">
        <v>2829</v>
      </c>
      <c r="G54" s="548">
        <v>2419</v>
      </c>
      <c r="H54" s="548">
        <v>2569</v>
      </c>
      <c r="I54" s="548">
        <v>2580</v>
      </c>
      <c r="J54" s="548">
        <v>2911</v>
      </c>
      <c r="K54" s="549">
        <v>-82</v>
      </c>
      <c r="L54" s="380">
        <v>-2.816901408450704</v>
      </c>
    </row>
    <row r="55" spans="1:12" ht="11.25" x14ac:dyDescent="0.2">
      <c r="A55" s="381"/>
      <c r="B55" s="385"/>
      <c r="C55" s="382" t="s">
        <v>352</v>
      </c>
      <c r="D55" s="385"/>
      <c r="E55" s="383"/>
      <c r="F55" s="548">
        <v>975</v>
      </c>
      <c r="G55" s="548">
        <v>907</v>
      </c>
      <c r="H55" s="548">
        <v>989</v>
      </c>
      <c r="I55" s="548">
        <v>926</v>
      </c>
      <c r="J55" s="548">
        <v>935</v>
      </c>
      <c r="K55" s="549">
        <v>40</v>
      </c>
      <c r="L55" s="380">
        <v>4.2780748663101607</v>
      </c>
    </row>
    <row r="56" spans="1:12" ht="14.25" customHeight="1" x14ac:dyDescent="0.2">
      <c r="A56" s="381"/>
      <c r="B56" s="385"/>
      <c r="C56" s="384" t="s">
        <v>117</v>
      </c>
      <c r="D56" s="385"/>
      <c r="E56" s="383"/>
      <c r="F56" s="548">
        <v>512</v>
      </c>
      <c r="G56" s="548">
        <v>448</v>
      </c>
      <c r="H56" s="548">
        <v>551</v>
      </c>
      <c r="I56" s="548">
        <v>451</v>
      </c>
      <c r="J56" s="548">
        <v>417</v>
      </c>
      <c r="K56" s="549">
        <v>95</v>
      </c>
      <c r="L56" s="380">
        <v>22.781774580335732</v>
      </c>
    </row>
    <row r="57" spans="1:12" ht="18.75" customHeight="1" x14ac:dyDescent="0.2">
      <c r="A57" s="388"/>
      <c r="B57" s="389"/>
      <c r="C57" s="390" t="s">
        <v>352</v>
      </c>
      <c r="D57" s="389"/>
      <c r="E57" s="391"/>
      <c r="F57" s="551">
        <v>248</v>
      </c>
      <c r="G57" s="552">
        <v>246</v>
      </c>
      <c r="H57" s="552">
        <v>277</v>
      </c>
      <c r="I57" s="552">
        <v>217</v>
      </c>
      <c r="J57" s="552">
        <v>201</v>
      </c>
      <c r="K57" s="553">
        <f t="shared" ref="K57" si="0">IF(OR(F57=".",J57=".")=TRUE,".",IF(OR(F57="*",J57="*")=TRUE,"*",IF(AND(F57="-",J57="-")=TRUE,"-",IF(AND(ISNUMBER(J57),ISNUMBER(F57))=TRUE,IF(F57-J57=0,0,F57-J57),IF(ISNUMBER(F57)=TRUE,F57,-J57)))))</f>
        <v>47</v>
      </c>
      <c r="L57" s="392">
        <f t="shared" ref="L57" si="1">IF(K57 =".",".",IF(K57 ="*","*",IF(K57="-","-",IF(K57=0,0,IF(OR(J57="-",J57=".",F57="-",F57=".")=TRUE,"X",IF(J57=0,"0,0",IF(ABS(K57*100/J57)&gt;250,".X",(K57*100/J57))))))))</f>
        <v>23.383084577114428</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354</v>
      </c>
      <c r="B59" s="627"/>
      <c r="C59" s="627"/>
      <c r="D59" s="626"/>
      <c r="E59" s="627"/>
      <c r="F59" s="627"/>
      <c r="G59" s="627"/>
      <c r="H59" s="627"/>
      <c r="I59" s="627"/>
      <c r="J59" s="627"/>
      <c r="K59" s="627"/>
      <c r="L59" s="627"/>
    </row>
    <row r="60" spans="1:12" ht="11.25" customHeight="1" x14ac:dyDescent="0.2">
      <c r="A60" s="628" t="s">
        <v>355</v>
      </c>
      <c r="B60" s="629"/>
      <c r="C60" s="629"/>
      <c r="D60" s="629"/>
      <c r="E60" s="629"/>
      <c r="F60" s="629"/>
      <c r="G60" s="629"/>
      <c r="H60" s="629"/>
      <c r="I60" s="629"/>
      <c r="J60" s="629"/>
      <c r="K60" s="629"/>
      <c r="L60" s="629"/>
    </row>
    <row r="61" spans="1:12" ht="12.75" customHeight="1" x14ac:dyDescent="0.2">
      <c r="A61" s="630" t="s">
        <v>356</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358</v>
      </c>
      <c r="E7" s="648"/>
      <c r="F7" s="648"/>
      <c r="G7" s="648"/>
      <c r="H7" s="649"/>
      <c r="I7" s="650" t="s">
        <v>359</v>
      </c>
      <c r="J7" s="651"/>
      <c r="K7" s="96"/>
      <c r="L7" s="96"/>
      <c r="M7" s="96"/>
      <c r="N7" s="96"/>
      <c r="O7" s="96"/>
    </row>
    <row r="8" spans="1:15" ht="21.75" customHeight="1" x14ac:dyDescent="0.2">
      <c r="A8" s="616"/>
      <c r="B8" s="617"/>
      <c r="C8" s="583"/>
      <c r="D8" s="566" t="s">
        <v>335</v>
      </c>
      <c r="E8" s="566" t="s">
        <v>337</v>
      </c>
      <c r="F8" s="566" t="s">
        <v>338</v>
      </c>
      <c r="G8" s="566" t="s">
        <v>339</v>
      </c>
      <c r="H8" s="566" t="s">
        <v>340</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3419</v>
      </c>
      <c r="E11" s="114">
        <v>3314</v>
      </c>
      <c r="F11" s="114">
        <v>3889</v>
      </c>
      <c r="G11" s="114">
        <v>3121</v>
      </c>
      <c r="H11" s="140">
        <v>3422</v>
      </c>
      <c r="I11" s="115">
        <v>-3</v>
      </c>
      <c r="J11" s="116">
        <v>-8.766803039158387E-2</v>
      </c>
    </row>
    <row r="12" spans="1:15" s="110" customFormat="1" ht="24.95" customHeight="1" x14ac:dyDescent="0.2">
      <c r="A12" s="193" t="s">
        <v>132</v>
      </c>
      <c r="B12" s="194" t="s">
        <v>133</v>
      </c>
      <c r="C12" s="113">
        <v>0.29248318221702252</v>
      </c>
      <c r="D12" s="115">
        <v>10</v>
      </c>
      <c r="E12" s="114">
        <v>42</v>
      </c>
      <c r="F12" s="114" t="s">
        <v>513</v>
      </c>
      <c r="G12" s="114">
        <v>11</v>
      </c>
      <c r="H12" s="140">
        <v>24</v>
      </c>
      <c r="I12" s="115">
        <v>-14</v>
      </c>
      <c r="J12" s="116">
        <v>-58.333333333333336</v>
      </c>
    </row>
    <row r="13" spans="1:15" s="110" customFormat="1" ht="24.95" customHeight="1" x14ac:dyDescent="0.2">
      <c r="A13" s="193" t="s">
        <v>134</v>
      </c>
      <c r="B13" s="199" t="s">
        <v>214</v>
      </c>
      <c r="C13" s="113">
        <v>1.6964024568587306</v>
      </c>
      <c r="D13" s="115">
        <v>58</v>
      </c>
      <c r="E13" s="114">
        <v>62</v>
      </c>
      <c r="F13" s="114">
        <v>161</v>
      </c>
      <c r="G13" s="114">
        <v>44</v>
      </c>
      <c r="H13" s="140">
        <v>53</v>
      </c>
      <c r="I13" s="115">
        <v>5</v>
      </c>
      <c r="J13" s="116">
        <v>9.433962264150944</v>
      </c>
    </row>
    <row r="14" spans="1:15" s="287" customFormat="1" ht="24.95" customHeight="1" x14ac:dyDescent="0.2">
      <c r="A14" s="193" t="s">
        <v>215</v>
      </c>
      <c r="B14" s="199" t="s">
        <v>137</v>
      </c>
      <c r="C14" s="113">
        <v>2.4276104124012869</v>
      </c>
      <c r="D14" s="115">
        <v>83</v>
      </c>
      <c r="E14" s="114">
        <v>56</v>
      </c>
      <c r="F14" s="114" t="s">
        <v>513</v>
      </c>
      <c r="G14" s="114">
        <v>62</v>
      </c>
      <c r="H14" s="140">
        <v>88</v>
      </c>
      <c r="I14" s="115">
        <v>-5</v>
      </c>
      <c r="J14" s="116">
        <v>-5.6818181818181817</v>
      </c>
      <c r="K14" s="110"/>
      <c r="L14" s="110"/>
      <c r="M14" s="110"/>
      <c r="N14" s="110"/>
      <c r="O14" s="110"/>
    </row>
    <row r="15" spans="1:15" s="110" customFormat="1" ht="24.95" customHeight="1" x14ac:dyDescent="0.2">
      <c r="A15" s="193" t="s">
        <v>216</v>
      </c>
      <c r="B15" s="199" t="s">
        <v>217</v>
      </c>
      <c r="C15" s="113">
        <v>0.67271131909915183</v>
      </c>
      <c r="D15" s="115">
        <v>23</v>
      </c>
      <c r="E15" s="114" t="s">
        <v>513</v>
      </c>
      <c r="F15" s="114">
        <v>41</v>
      </c>
      <c r="G15" s="114">
        <v>23</v>
      </c>
      <c r="H15" s="140" t="s">
        <v>513</v>
      </c>
      <c r="I15" s="115" t="s">
        <v>513</v>
      </c>
      <c r="J15" s="116" t="s">
        <v>513</v>
      </c>
    </row>
    <row r="16" spans="1:15" s="287" customFormat="1" ht="24.95" customHeight="1" x14ac:dyDescent="0.2">
      <c r="A16" s="193" t="s">
        <v>218</v>
      </c>
      <c r="B16" s="199" t="s">
        <v>141</v>
      </c>
      <c r="C16" s="113">
        <v>1.5794091839719215</v>
      </c>
      <c r="D16" s="115">
        <v>54</v>
      </c>
      <c r="E16" s="114">
        <v>35</v>
      </c>
      <c r="F16" s="114">
        <v>58</v>
      </c>
      <c r="G16" s="114">
        <v>34</v>
      </c>
      <c r="H16" s="140">
        <v>72</v>
      </c>
      <c r="I16" s="115">
        <v>-18</v>
      </c>
      <c r="J16" s="116">
        <v>-25</v>
      </c>
      <c r="K16" s="110"/>
      <c r="L16" s="110"/>
      <c r="M16" s="110"/>
      <c r="N16" s="110"/>
      <c r="O16" s="110"/>
    </row>
    <row r="17" spans="1:15" s="110" customFormat="1" ht="24.95" customHeight="1" x14ac:dyDescent="0.2">
      <c r="A17" s="193" t="s">
        <v>142</v>
      </c>
      <c r="B17" s="199" t="s">
        <v>220</v>
      </c>
      <c r="C17" s="113">
        <v>0.17548990933021352</v>
      </c>
      <c r="D17" s="115">
        <v>6</v>
      </c>
      <c r="E17" s="114" t="s">
        <v>513</v>
      </c>
      <c r="F17" s="114" t="s">
        <v>513</v>
      </c>
      <c r="G17" s="114">
        <v>5</v>
      </c>
      <c r="H17" s="140" t="s">
        <v>513</v>
      </c>
      <c r="I17" s="115" t="s">
        <v>513</v>
      </c>
      <c r="J17" s="116" t="s">
        <v>513</v>
      </c>
    </row>
    <row r="18" spans="1:15" s="287" customFormat="1" ht="24.95" customHeight="1" x14ac:dyDescent="0.2">
      <c r="A18" s="201" t="s">
        <v>144</v>
      </c>
      <c r="B18" s="202" t="s">
        <v>145</v>
      </c>
      <c r="C18" s="113">
        <v>6.5516232816613043</v>
      </c>
      <c r="D18" s="115">
        <v>224</v>
      </c>
      <c r="E18" s="114">
        <v>148</v>
      </c>
      <c r="F18" s="114">
        <v>261</v>
      </c>
      <c r="G18" s="114">
        <v>205</v>
      </c>
      <c r="H18" s="140">
        <v>281</v>
      </c>
      <c r="I18" s="115">
        <v>-57</v>
      </c>
      <c r="J18" s="116">
        <v>-20.284697508896798</v>
      </c>
      <c r="K18" s="110"/>
      <c r="L18" s="110"/>
      <c r="M18" s="110"/>
      <c r="N18" s="110"/>
      <c r="O18" s="110"/>
    </row>
    <row r="19" spans="1:15" s="110" customFormat="1" ht="24.95" customHeight="1" x14ac:dyDescent="0.2">
      <c r="A19" s="193" t="s">
        <v>146</v>
      </c>
      <c r="B19" s="199" t="s">
        <v>147</v>
      </c>
      <c r="C19" s="113">
        <v>9.7689382860485523</v>
      </c>
      <c r="D19" s="115">
        <v>334</v>
      </c>
      <c r="E19" s="114">
        <v>337</v>
      </c>
      <c r="F19" s="114">
        <v>405</v>
      </c>
      <c r="G19" s="114">
        <v>296</v>
      </c>
      <c r="H19" s="140">
        <v>369</v>
      </c>
      <c r="I19" s="115">
        <v>-35</v>
      </c>
      <c r="J19" s="116">
        <v>-9.48509485094851</v>
      </c>
    </row>
    <row r="20" spans="1:15" s="287" customFormat="1" ht="24.95" customHeight="1" x14ac:dyDescent="0.2">
      <c r="A20" s="193" t="s">
        <v>148</v>
      </c>
      <c r="B20" s="199" t="s">
        <v>149</v>
      </c>
      <c r="C20" s="113">
        <v>6.1421468265574726</v>
      </c>
      <c r="D20" s="115">
        <v>210</v>
      </c>
      <c r="E20" s="114">
        <v>220</v>
      </c>
      <c r="F20" s="114">
        <v>268</v>
      </c>
      <c r="G20" s="114">
        <v>236</v>
      </c>
      <c r="H20" s="140">
        <v>254</v>
      </c>
      <c r="I20" s="115">
        <v>-44</v>
      </c>
      <c r="J20" s="116">
        <v>-17.322834645669293</v>
      </c>
      <c r="K20" s="110"/>
      <c r="L20" s="110"/>
      <c r="M20" s="110"/>
      <c r="N20" s="110"/>
      <c r="O20" s="110"/>
    </row>
    <row r="21" spans="1:15" s="110" customFormat="1" ht="24.95" customHeight="1" x14ac:dyDescent="0.2">
      <c r="A21" s="201" t="s">
        <v>150</v>
      </c>
      <c r="B21" s="202" t="s">
        <v>151</v>
      </c>
      <c r="C21" s="113">
        <v>4.4749926879204445</v>
      </c>
      <c r="D21" s="115">
        <v>153</v>
      </c>
      <c r="E21" s="114">
        <v>149</v>
      </c>
      <c r="F21" s="114">
        <v>193</v>
      </c>
      <c r="G21" s="114">
        <v>208</v>
      </c>
      <c r="H21" s="140">
        <v>115</v>
      </c>
      <c r="I21" s="115">
        <v>38</v>
      </c>
      <c r="J21" s="116">
        <v>33.043478260869563</v>
      </c>
    </row>
    <row r="22" spans="1:15" s="110" customFormat="1" ht="24.95" customHeight="1" x14ac:dyDescent="0.2">
      <c r="A22" s="201" t="s">
        <v>152</v>
      </c>
      <c r="B22" s="199" t="s">
        <v>153</v>
      </c>
      <c r="C22" s="113">
        <v>1.052939455981281</v>
      </c>
      <c r="D22" s="115">
        <v>36</v>
      </c>
      <c r="E22" s="114">
        <v>33</v>
      </c>
      <c r="F22" s="114" t="s">
        <v>513</v>
      </c>
      <c r="G22" s="114">
        <v>45</v>
      </c>
      <c r="H22" s="140">
        <v>29</v>
      </c>
      <c r="I22" s="115">
        <v>7</v>
      </c>
      <c r="J22" s="116">
        <v>24.137931034482758</v>
      </c>
    </row>
    <row r="23" spans="1:15" s="110" customFormat="1" ht="24.95" customHeight="1" x14ac:dyDescent="0.2">
      <c r="A23" s="193" t="s">
        <v>154</v>
      </c>
      <c r="B23" s="199" t="s">
        <v>155</v>
      </c>
      <c r="C23" s="113">
        <v>0.52646972799064051</v>
      </c>
      <c r="D23" s="115">
        <v>18</v>
      </c>
      <c r="E23" s="114">
        <v>16</v>
      </c>
      <c r="F23" s="114" t="s">
        <v>513</v>
      </c>
      <c r="G23" s="114">
        <v>15</v>
      </c>
      <c r="H23" s="140">
        <v>28</v>
      </c>
      <c r="I23" s="115">
        <v>-10</v>
      </c>
      <c r="J23" s="116">
        <v>-35.714285714285715</v>
      </c>
    </row>
    <row r="24" spans="1:15" s="110" customFormat="1" ht="24.95" customHeight="1" x14ac:dyDescent="0.2">
      <c r="A24" s="193" t="s">
        <v>156</v>
      </c>
      <c r="B24" s="199" t="s">
        <v>221</v>
      </c>
      <c r="C24" s="113">
        <v>7.5168177829774789</v>
      </c>
      <c r="D24" s="115">
        <v>257</v>
      </c>
      <c r="E24" s="114">
        <v>157</v>
      </c>
      <c r="F24" s="114">
        <v>181</v>
      </c>
      <c r="G24" s="114">
        <v>193</v>
      </c>
      <c r="H24" s="140">
        <v>186</v>
      </c>
      <c r="I24" s="115">
        <v>71</v>
      </c>
      <c r="J24" s="116">
        <v>38.172043010752688</v>
      </c>
    </row>
    <row r="25" spans="1:15" s="110" customFormat="1" ht="24.95" customHeight="1" x14ac:dyDescent="0.2">
      <c r="A25" s="193" t="s">
        <v>222</v>
      </c>
      <c r="B25" s="204" t="s">
        <v>159</v>
      </c>
      <c r="C25" s="113">
        <v>11.114360924246856</v>
      </c>
      <c r="D25" s="115">
        <v>380</v>
      </c>
      <c r="E25" s="114">
        <v>414</v>
      </c>
      <c r="F25" s="114">
        <v>385</v>
      </c>
      <c r="G25" s="114">
        <v>367</v>
      </c>
      <c r="H25" s="140">
        <v>490</v>
      </c>
      <c r="I25" s="115">
        <v>-110</v>
      </c>
      <c r="J25" s="116">
        <v>-22.448979591836736</v>
      </c>
    </row>
    <row r="26" spans="1:15" s="110" customFormat="1" ht="24.95" customHeight="1" x14ac:dyDescent="0.2">
      <c r="A26" s="201">
        <v>782.78300000000002</v>
      </c>
      <c r="B26" s="203" t="s">
        <v>160</v>
      </c>
      <c r="C26" s="113">
        <v>11.114360924246856</v>
      </c>
      <c r="D26" s="115">
        <v>380</v>
      </c>
      <c r="E26" s="114">
        <v>279</v>
      </c>
      <c r="F26" s="114">
        <v>439</v>
      </c>
      <c r="G26" s="114">
        <v>397</v>
      </c>
      <c r="H26" s="140">
        <v>334</v>
      </c>
      <c r="I26" s="115">
        <v>46</v>
      </c>
      <c r="J26" s="116">
        <v>13.77245508982036</v>
      </c>
    </row>
    <row r="27" spans="1:15" s="110" customFormat="1" ht="24.95" customHeight="1" x14ac:dyDescent="0.2">
      <c r="A27" s="193" t="s">
        <v>161</v>
      </c>
      <c r="B27" s="199" t="s">
        <v>162</v>
      </c>
      <c r="C27" s="113">
        <v>4.1240128692600173</v>
      </c>
      <c r="D27" s="115">
        <v>141</v>
      </c>
      <c r="E27" s="114">
        <v>137</v>
      </c>
      <c r="F27" s="114">
        <v>218</v>
      </c>
      <c r="G27" s="114">
        <v>139</v>
      </c>
      <c r="H27" s="140">
        <v>128</v>
      </c>
      <c r="I27" s="115">
        <v>13</v>
      </c>
      <c r="J27" s="116">
        <v>10.15625</v>
      </c>
    </row>
    <row r="28" spans="1:15" s="110" customFormat="1" ht="24.95" customHeight="1" x14ac:dyDescent="0.2">
      <c r="A28" s="193" t="s">
        <v>163</v>
      </c>
      <c r="B28" s="199" t="s">
        <v>164</v>
      </c>
      <c r="C28" s="113">
        <v>5.9374085990055576</v>
      </c>
      <c r="D28" s="115">
        <v>203</v>
      </c>
      <c r="E28" s="114">
        <v>191</v>
      </c>
      <c r="F28" s="114">
        <v>260</v>
      </c>
      <c r="G28" s="114">
        <v>173</v>
      </c>
      <c r="H28" s="140">
        <v>200</v>
      </c>
      <c r="I28" s="115">
        <v>3</v>
      </c>
      <c r="J28" s="116">
        <v>1.5</v>
      </c>
    </row>
    <row r="29" spans="1:15" s="110" customFormat="1" ht="24.95" customHeight="1" x14ac:dyDescent="0.2">
      <c r="A29" s="193">
        <v>86</v>
      </c>
      <c r="B29" s="199" t="s">
        <v>165</v>
      </c>
      <c r="C29" s="113">
        <v>7.9262942380813106</v>
      </c>
      <c r="D29" s="115">
        <v>271</v>
      </c>
      <c r="E29" s="114">
        <v>479</v>
      </c>
      <c r="F29" s="114">
        <v>235</v>
      </c>
      <c r="G29" s="114">
        <v>221</v>
      </c>
      <c r="H29" s="140">
        <v>186</v>
      </c>
      <c r="I29" s="115">
        <v>85</v>
      </c>
      <c r="J29" s="116">
        <v>45.698924731182792</v>
      </c>
    </row>
    <row r="30" spans="1:15" s="110" customFormat="1" ht="24.95" customHeight="1" x14ac:dyDescent="0.2">
      <c r="A30" s="193">
        <v>87.88</v>
      </c>
      <c r="B30" s="204" t="s">
        <v>166</v>
      </c>
      <c r="C30" s="113">
        <v>7.4290728283123721</v>
      </c>
      <c r="D30" s="115">
        <v>254</v>
      </c>
      <c r="E30" s="114">
        <v>309</v>
      </c>
      <c r="F30" s="114">
        <v>384</v>
      </c>
      <c r="G30" s="114">
        <v>272</v>
      </c>
      <c r="H30" s="140">
        <v>409</v>
      </c>
      <c r="I30" s="115">
        <v>-155</v>
      </c>
      <c r="J30" s="116">
        <v>-37.89731051344743</v>
      </c>
    </row>
    <row r="31" spans="1:15" s="110" customFormat="1" ht="24.95" customHeight="1" x14ac:dyDescent="0.2">
      <c r="A31" s="193" t="s">
        <v>167</v>
      </c>
      <c r="B31" s="199" t="s">
        <v>168</v>
      </c>
      <c r="C31" s="113">
        <v>11.904065516232818</v>
      </c>
      <c r="D31" s="115">
        <v>407</v>
      </c>
      <c r="E31" s="114">
        <v>285</v>
      </c>
      <c r="F31" s="114">
        <v>298</v>
      </c>
      <c r="G31" s="114">
        <v>237</v>
      </c>
      <c r="H31" s="140">
        <v>248</v>
      </c>
      <c r="I31" s="115">
        <v>159</v>
      </c>
      <c r="J31" s="116">
        <v>64.112903225806448</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0.29248318221702252</v>
      </c>
      <c r="D34" s="115">
        <v>10</v>
      </c>
      <c r="E34" s="114">
        <v>42</v>
      </c>
      <c r="F34" s="114" t="s">
        <v>513</v>
      </c>
      <c r="G34" s="114">
        <v>11</v>
      </c>
      <c r="H34" s="140">
        <v>24</v>
      </c>
      <c r="I34" s="115">
        <v>-14</v>
      </c>
      <c r="J34" s="116">
        <v>-58.333333333333336</v>
      </c>
    </row>
    <row r="35" spans="1:10" s="110" customFormat="1" ht="24.95" customHeight="1" x14ac:dyDescent="0.2">
      <c r="A35" s="292" t="s">
        <v>171</v>
      </c>
      <c r="B35" s="293" t="s">
        <v>172</v>
      </c>
      <c r="C35" s="113">
        <v>10.675636150921322</v>
      </c>
      <c r="D35" s="115">
        <v>365</v>
      </c>
      <c r="E35" s="114">
        <v>266</v>
      </c>
      <c r="F35" s="114" t="s">
        <v>513</v>
      </c>
      <c r="G35" s="114">
        <v>311</v>
      </c>
      <c r="H35" s="140">
        <v>422</v>
      </c>
      <c r="I35" s="115">
        <v>-57</v>
      </c>
      <c r="J35" s="116">
        <v>-13.507109004739336</v>
      </c>
    </row>
    <row r="36" spans="1:10" s="110" customFormat="1" ht="24.95" customHeight="1" x14ac:dyDescent="0.2">
      <c r="A36" s="294" t="s">
        <v>173</v>
      </c>
      <c r="B36" s="295" t="s">
        <v>174</v>
      </c>
      <c r="C36" s="125">
        <v>89.031880666861653</v>
      </c>
      <c r="D36" s="143">
        <v>3044</v>
      </c>
      <c r="E36" s="144">
        <v>3006</v>
      </c>
      <c r="F36" s="144">
        <v>3356</v>
      </c>
      <c r="G36" s="144">
        <v>2799</v>
      </c>
      <c r="H36" s="145">
        <v>2976</v>
      </c>
      <c r="I36" s="143">
        <v>68</v>
      </c>
      <c r="J36" s="146">
        <v>2.28494623655914</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360</v>
      </c>
      <c r="B39" s="645"/>
      <c r="C39" s="645"/>
      <c r="D39" s="645"/>
      <c r="E39" s="645"/>
      <c r="F39" s="645"/>
      <c r="G39" s="645"/>
      <c r="H39" s="645"/>
      <c r="I39" s="645"/>
      <c r="J39" s="645"/>
    </row>
    <row r="40" spans="1:10" ht="31.5" customHeight="1" x14ac:dyDescent="0.2">
      <c r="A40" s="646" t="s">
        <v>361</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335</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332</v>
      </c>
      <c r="B7" s="577"/>
      <c r="C7" s="577"/>
      <c r="D7" s="582" t="s">
        <v>94</v>
      </c>
      <c r="E7" s="656" t="s">
        <v>363</v>
      </c>
      <c r="F7" s="586"/>
      <c r="G7" s="586"/>
      <c r="H7" s="586"/>
      <c r="I7" s="587"/>
      <c r="J7" s="650" t="s">
        <v>359</v>
      </c>
      <c r="K7" s="651"/>
      <c r="L7" s="96"/>
      <c r="M7" s="96"/>
      <c r="N7" s="96"/>
      <c r="O7" s="96"/>
    </row>
    <row r="8" spans="1:15" ht="21.75" customHeight="1" x14ac:dyDescent="0.2">
      <c r="A8" s="578"/>
      <c r="B8" s="579"/>
      <c r="C8" s="579"/>
      <c r="D8" s="583"/>
      <c r="E8" s="566" t="s">
        <v>335</v>
      </c>
      <c r="F8" s="566" t="s">
        <v>337</v>
      </c>
      <c r="G8" s="566" t="s">
        <v>338</v>
      </c>
      <c r="H8" s="566" t="s">
        <v>339</v>
      </c>
      <c r="I8" s="566" t="s">
        <v>340</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3419</v>
      </c>
      <c r="F11" s="264">
        <v>3314</v>
      </c>
      <c r="G11" s="264">
        <v>3889</v>
      </c>
      <c r="H11" s="264">
        <v>3121</v>
      </c>
      <c r="I11" s="265">
        <v>3422</v>
      </c>
      <c r="J11" s="263">
        <v>-3</v>
      </c>
      <c r="K11" s="266">
        <v>-8.766803039158387E-2</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23.106171395144781</v>
      </c>
      <c r="E13" s="115">
        <v>790</v>
      </c>
      <c r="F13" s="114">
        <v>701</v>
      </c>
      <c r="G13" s="114">
        <v>803</v>
      </c>
      <c r="H13" s="114">
        <v>686</v>
      </c>
      <c r="I13" s="140">
        <v>639</v>
      </c>
      <c r="J13" s="115">
        <v>151</v>
      </c>
      <c r="K13" s="116">
        <v>23.630672926447573</v>
      </c>
    </row>
    <row r="14" spans="1:15" ht="15.95" customHeight="1" x14ac:dyDescent="0.2">
      <c r="A14" s="306" t="s">
        <v>230</v>
      </c>
      <c r="B14" s="307"/>
      <c r="C14" s="308"/>
      <c r="D14" s="113">
        <v>50.131617431997661</v>
      </c>
      <c r="E14" s="115">
        <v>1714</v>
      </c>
      <c r="F14" s="114">
        <v>1684</v>
      </c>
      <c r="G14" s="114">
        <v>2258</v>
      </c>
      <c r="H14" s="114">
        <v>1662</v>
      </c>
      <c r="I14" s="140">
        <v>1935</v>
      </c>
      <c r="J14" s="115">
        <v>-221</v>
      </c>
      <c r="K14" s="116">
        <v>-11.421188630490956</v>
      </c>
    </row>
    <row r="15" spans="1:15" ht="15.95" customHeight="1" x14ac:dyDescent="0.2">
      <c r="A15" s="306" t="s">
        <v>231</v>
      </c>
      <c r="B15" s="307"/>
      <c r="C15" s="308"/>
      <c r="D15" s="113">
        <v>9.7981866042702546</v>
      </c>
      <c r="E15" s="115">
        <v>335</v>
      </c>
      <c r="F15" s="114">
        <v>344</v>
      </c>
      <c r="G15" s="114">
        <v>356</v>
      </c>
      <c r="H15" s="114">
        <v>285</v>
      </c>
      <c r="I15" s="140">
        <v>361</v>
      </c>
      <c r="J15" s="115">
        <v>-26</v>
      </c>
      <c r="K15" s="116">
        <v>-7.2022160664819941</v>
      </c>
    </row>
    <row r="16" spans="1:15" ht="15.95" customHeight="1" x14ac:dyDescent="0.2">
      <c r="A16" s="306" t="s">
        <v>232</v>
      </c>
      <c r="B16" s="307"/>
      <c r="C16" s="308"/>
      <c r="D16" s="113">
        <v>16.964024568587305</v>
      </c>
      <c r="E16" s="115">
        <v>580</v>
      </c>
      <c r="F16" s="114">
        <v>585</v>
      </c>
      <c r="G16" s="114">
        <v>471</v>
      </c>
      <c r="H16" s="114">
        <v>488</v>
      </c>
      <c r="I16" s="140">
        <v>487</v>
      </c>
      <c r="J16" s="115">
        <v>93</v>
      </c>
      <c r="K16" s="116">
        <v>19.096509240246405</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0.40947645510383152</v>
      </c>
      <c r="E18" s="115">
        <v>14</v>
      </c>
      <c r="F18" s="114">
        <v>9</v>
      </c>
      <c r="G18" s="114">
        <v>16</v>
      </c>
      <c r="H18" s="114">
        <v>16</v>
      </c>
      <c r="I18" s="140">
        <v>17</v>
      </c>
      <c r="J18" s="115">
        <v>-3</v>
      </c>
      <c r="K18" s="116">
        <v>-17.647058823529413</v>
      </c>
    </row>
    <row r="19" spans="1:11" ht="14.1" customHeight="1" x14ac:dyDescent="0.2">
      <c r="A19" s="306" t="s">
        <v>235</v>
      </c>
      <c r="B19" s="307" t="s">
        <v>236</v>
      </c>
      <c r="C19" s="308"/>
      <c r="D19" s="113">
        <v>0.11699327288680901</v>
      </c>
      <c r="E19" s="115">
        <v>4</v>
      </c>
      <c r="F19" s="114">
        <v>4</v>
      </c>
      <c r="G19" s="114" t="s">
        <v>513</v>
      </c>
      <c r="H19" s="114" t="s">
        <v>513</v>
      </c>
      <c r="I19" s="140">
        <v>4</v>
      </c>
      <c r="J19" s="115">
        <v>0</v>
      </c>
      <c r="K19" s="116">
        <v>0</v>
      </c>
    </row>
    <row r="20" spans="1:11" ht="14.1" customHeight="1" x14ac:dyDescent="0.2">
      <c r="A20" s="306">
        <v>12</v>
      </c>
      <c r="B20" s="307" t="s">
        <v>237</v>
      </c>
      <c r="C20" s="308"/>
      <c r="D20" s="113">
        <v>1.1699327288680901</v>
      </c>
      <c r="E20" s="115">
        <v>40</v>
      </c>
      <c r="F20" s="114">
        <v>38</v>
      </c>
      <c r="G20" s="114">
        <v>32</v>
      </c>
      <c r="H20" s="114">
        <v>25</v>
      </c>
      <c r="I20" s="140">
        <v>54</v>
      </c>
      <c r="J20" s="115">
        <v>-14</v>
      </c>
      <c r="K20" s="116">
        <v>-25.925925925925927</v>
      </c>
    </row>
    <row r="21" spans="1:11" ht="14.1" customHeight="1" x14ac:dyDescent="0.2">
      <c r="A21" s="306">
        <v>21</v>
      </c>
      <c r="B21" s="307" t="s">
        <v>238</v>
      </c>
      <c r="C21" s="308"/>
      <c r="D21" s="113">
        <v>0.38022813688212925</v>
      </c>
      <c r="E21" s="115">
        <v>13</v>
      </c>
      <c r="F21" s="114">
        <v>6</v>
      </c>
      <c r="G21" s="114">
        <v>16</v>
      </c>
      <c r="H21" s="114">
        <v>9</v>
      </c>
      <c r="I21" s="140" t="s">
        <v>513</v>
      </c>
      <c r="J21" s="115" t="s">
        <v>513</v>
      </c>
      <c r="K21" s="116" t="s">
        <v>513</v>
      </c>
    </row>
    <row r="22" spans="1:11" ht="14.1" customHeight="1" x14ac:dyDescent="0.2">
      <c r="A22" s="306">
        <v>22</v>
      </c>
      <c r="B22" s="307" t="s">
        <v>239</v>
      </c>
      <c r="C22" s="308"/>
      <c r="D22" s="113">
        <v>0.99444281953787661</v>
      </c>
      <c r="E22" s="115">
        <v>34</v>
      </c>
      <c r="F22" s="114">
        <v>33</v>
      </c>
      <c r="G22" s="114">
        <v>38</v>
      </c>
      <c r="H22" s="114">
        <v>17</v>
      </c>
      <c r="I22" s="140">
        <v>27</v>
      </c>
      <c r="J22" s="115">
        <v>7</v>
      </c>
      <c r="K22" s="116">
        <v>25.925925925925927</v>
      </c>
    </row>
    <row r="23" spans="1:11" ht="14.1" customHeight="1" x14ac:dyDescent="0.2">
      <c r="A23" s="306">
        <v>23</v>
      </c>
      <c r="B23" s="307" t="s">
        <v>240</v>
      </c>
      <c r="C23" s="308"/>
      <c r="D23" s="113">
        <v>0.52646972799064051</v>
      </c>
      <c r="E23" s="115">
        <v>18</v>
      </c>
      <c r="F23" s="114">
        <v>10</v>
      </c>
      <c r="G23" s="114">
        <v>29</v>
      </c>
      <c r="H23" s="114">
        <v>17</v>
      </c>
      <c r="I23" s="140">
        <v>12</v>
      </c>
      <c r="J23" s="115">
        <v>6</v>
      </c>
      <c r="K23" s="116">
        <v>50</v>
      </c>
    </row>
    <row r="24" spans="1:11" ht="14.1" customHeight="1" x14ac:dyDescent="0.2">
      <c r="A24" s="306">
        <v>24</v>
      </c>
      <c r="B24" s="307" t="s">
        <v>241</v>
      </c>
      <c r="C24" s="308"/>
      <c r="D24" s="113">
        <v>2.4568587306229892</v>
      </c>
      <c r="E24" s="115">
        <v>84</v>
      </c>
      <c r="F24" s="114">
        <v>65</v>
      </c>
      <c r="G24" s="114">
        <v>70</v>
      </c>
      <c r="H24" s="114">
        <v>89</v>
      </c>
      <c r="I24" s="140">
        <v>91</v>
      </c>
      <c r="J24" s="115">
        <v>-7</v>
      </c>
      <c r="K24" s="116">
        <v>-7.6923076923076925</v>
      </c>
    </row>
    <row r="25" spans="1:11" ht="14.1" customHeight="1" x14ac:dyDescent="0.2">
      <c r="A25" s="306">
        <v>25</v>
      </c>
      <c r="B25" s="307" t="s">
        <v>242</v>
      </c>
      <c r="C25" s="308"/>
      <c r="D25" s="113">
        <v>5.3231939163498101</v>
      </c>
      <c r="E25" s="115">
        <v>182</v>
      </c>
      <c r="F25" s="114">
        <v>110</v>
      </c>
      <c r="G25" s="114">
        <v>278</v>
      </c>
      <c r="H25" s="114">
        <v>134</v>
      </c>
      <c r="I25" s="140">
        <v>255</v>
      </c>
      <c r="J25" s="115">
        <v>-73</v>
      </c>
      <c r="K25" s="116">
        <v>-28.627450980392158</v>
      </c>
    </row>
    <row r="26" spans="1:11" ht="14.1" customHeight="1" x14ac:dyDescent="0.2">
      <c r="A26" s="306">
        <v>26</v>
      </c>
      <c r="B26" s="307" t="s">
        <v>243</v>
      </c>
      <c r="C26" s="308"/>
      <c r="D26" s="113">
        <v>2.5738520035097983</v>
      </c>
      <c r="E26" s="115">
        <v>88</v>
      </c>
      <c r="F26" s="114">
        <v>80</v>
      </c>
      <c r="G26" s="114">
        <v>155</v>
      </c>
      <c r="H26" s="114">
        <v>80</v>
      </c>
      <c r="I26" s="140">
        <v>101</v>
      </c>
      <c r="J26" s="115">
        <v>-13</v>
      </c>
      <c r="K26" s="116">
        <v>-12.871287128712872</v>
      </c>
    </row>
    <row r="27" spans="1:11" ht="14.1" customHeight="1" x14ac:dyDescent="0.2">
      <c r="A27" s="306">
        <v>27</v>
      </c>
      <c r="B27" s="307" t="s">
        <v>244</v>
      </c>
      <c r="C27" s="308"/>
      <c r="D27" s="113">
        <v>1.3161743199766014</v>
      </c>
      <c r="E27" s="115">
        <v>45</v>
      </c>
      <c r="F27" s="114">
        <v>32</v>
      </c>
      <c r="G27" s="114">
        <v>21</v>
      </c>
      <c r="H27" s="114">
        <v>21</v>
      </c>
      <c r="I27" s="140">
        <v>34</v>
      </c>
      <c r="J27" s="115">
        <v>11</v>
      </c>
      <c r="K27" s="116">
        <v>32.352941176470587</v>
      </c>
    </row>
    <row r="28" spans="1:11" ht="14.1" customHeight="1" x14ac:dyDescent="0.2">
      <c r="A28" s="306">
        <v>28</v>
      </c>
      <c r="B28" s="307" t="s">
        <v>245</v>
      </c>
      <c r="C28" s="308"/>
      <c r="D28" s="113">
        <v>0.14624159110851126</v>
      </c>
      <c r="E28" s="115">
        <v>5</v>
      </c>
      <c r="F28" s="114" t="s">
        <v>513</v>
      </c>
      <c r="G28" s="114">
        <v>8</v>
      </c>
      <c r="H28" s="114" t="s">
        <v>513</v>
      </c>
      <c r="I28" s="140">
        <v>3</v>
      </c>
      <c r="J28" s="115">
        <v>2</v>
      </c>
      <c r="K28" s="116">
        <v>66.666666666666671</v>
      </c>
    </row>
    <row r="29" spans="1:11" ht="14.1" customHeight="1" x14ac:dyDescent="0.2">
      <c r="A29" s="306">
        <v>29</v>
      </c>
      <c r="B29" s="307" t="s">
        <v>246</v>
      </c>
      <c r="C29" s="308"/>
      <c r="D29" s="113">
        <v>3.9485229599298042</v>
      </c>
      <c r="E29" s="115">
        <v>135</v>
      </c>
      <c r="F29" s="114">
        <v>57</v>
      </c>
      <c r="G29" s="114">
        <v>83</v>
      </c>
      <c r="H29" s="114">
        <v>86</v>
      </c>
      <c r="I29" s="140">
        <v>64</v>
      </c>
      <c r="J29" s="115">
        <v>71</v>
      </c>
      <c r="K29" s="116">
        <v>110.9375</v>
      </c>
    </row>
    <row r="30" spans="1:11" ht="14.1" customHeight="1" x14ac:dyDescent="0.2">
      <c r="A30" s="306" t="s">
        <v>247</v>
      </c>
      <c r="B30" s="307" t="s">
        <v>248</v>
      </c>
      <c r="C30" s="308"/>
      <c r="D30" s="113">
        <v>0.32173150043872478</v>
      </c>
      <c r="E30" s="115">
        <v>11</v>
      </c>
      <c r="F30" s="114">
        <v>6</v>
      </c>
      <c r="G30" s="114">
        <v>18</v>
      </c>
      <c r="H30" s="114">
        <v>8</v>
      </c>
      <c r="I30" s="140">
        <v>5</v>
      </c>
      <c r="J30" s="115">
        <v>6</v>
      </c>
      <c r="K30" s="116">
        <v>120</v>
      </c>
    </row>
    <row r="31" spans="1:11" ht="14.1" customHeight="1" x14ac:dyDescent="0.2">
      <c r="A31" s="306" t="s">
        <v>249</v>
      </c>
      <c r="B31" s="307" t="s">
        <v>250</v>
      </c>
      <c r="C31" s="308"/>
      <c r="D31" s="113">
        <v>3.6267914594910793</v>
      </c>
      <c r="E31" s="115">
        <v>124</v>
      </c>
      <c r="F31" s="114">
        <v>51</v>
      </c>
      <c r="G31" s="114">
        <v>65</v>
      </c>
      <c r="H31" s="114">
        <v>78</v>
      </c>
      <c r="I31" s="140">
        <v>59</v>
      </c>
      <c r="J31" s="115">
        <v>65</v>
      </c>
      <c r="K31" s="116">
        <v>110.16949152542372</v>
      </c>
    </row>
    <row r="32" spans="1:11" ht="14.1" customHeight="1" x14ac:dyDescent="0.2">
      <c r="A32" s="306">
        <v>31</v>
      </c>
      <c r="B32" s="307" t="s">
        <v>251</v>
      </c>
      <c r="C32" s="308"/>
      <c r="D32" s="113">
        <v>0.87744954665106756</v>
      </c>
      <c r="E32" s="115">
        <v>30</v>
      </c>
      <c r="F32" s="114">
        <v>42</v>
      </c>
      <c r="G32" s="114">
        <v>23</v>
      </c>
      <c r="H32" s="114">
        <v>36</v>
      </c>
      <c r="I32" s="140">
        <v>19</v>
      </c>
      <c r="J32" s="115">
        <v>11</v>
      </c>
      <c r="K32" s="116">
        <v>57.89473684210526</v>
      </c>
    </row>
    <row r="33" spans="1:11" ht="14.1" customHeight="1" x14ac:dyDescent="0.2">
      <c r="A33" s="306">
        <v>32</v>
      </c>
      <c r="B33" s="307" t="s">
        <v>252</v>
      </c>
      <c r="C33" s="308"/>
      <c r="D33" s="113">
        <v>1.5794091839719215</v>
      </c>
      <c r="E33" s="115">
        <v>54</v>
      </c>
      <c r="F33" s="114">
        <v>39</v>
      </c>
      <c r="G33" s="114">
        <v>64</v>
      </c>
      <c r="H33" s="114">
        <v>75</v>
      </c>
      <c r="I33" s="140">
        <v>40</v>
      </c>
      <c r="J33" s="115">
        <v>14</v>
      </c>
      <c r="K33" s="116">
        <v>35</v>
      </c>
    </row>
    <row r="34" spans="1:11" ht="14.1" customHeight="1" x14ac:dyDescent="0.2">
      <c r="A34" s="306">
        <v>33</v>
      </c>
      <c r="B34" s="307" t="s">
        <v>253</v>
      </c>
      <c r="C34" s="308"/>
      <c r="D34" s="113">
        <v>1.5794091839719215</v>
      </c>
      <c r="E34" s="115">
        <v>54</v>
      </c>
      <c r="F34" s="114">
        <v>30</v>
      </c>
      <c r="G34" s="114">
        <v>48</v>
      </c>
      <c r="H34" s="114">
        <v>44</v>
      </c>
      <c r="I34" s="140">
        <v>50</v>
      </c>
      <c r="J34" s="115">
        <v>4</v>
      </c>
      <c r="K34" s="116">
        <v>8</v>
      </c>
    </row>
    <row r="35" spans="1:11" ht="14.1" customHeight="1" x14ac:dyDescent="0.2">
      <c r="A35" s="306">
        <v>34</v>
      </c>
      <c r="B35" s="307" t="s">
        <v>254</v>
      </c>
      <c r="C35" s="308"/>
      <c r="D35" s="113">
        <v>1.7256507750804329</v>
      </c>
      <c r="E35" s="115">
        <v>59</v>
      </c>
      <c r="F35" s="114">
        <v>54</v>
      </c>
      <c r="G35" s="114">
        <v>67</v>
      </c>
      <c r="H35" s="114">
        <v>56</v>
      </c>
      <c r="I35" s="140">
        <v>77</v>
      </c>
      <c r="J35" s="115">
        <v>-18</v>
      </c>
      <c r="K35" s="116">
        <v>-23.376623376623378</v>
      </c>
    </row>
    <row r="36" spans="1:11" ht="14.1" customHeight="1" x14ac:dyDescent="0.2">
      <c r="A36" s="306">
        <v>41</v>
      </c>
      <c r="B36" s="307" t="s">
        <v>255</v>
      </c>
      <c r="C36" s="308"/>
      <c r="D36" s="113">
        <v>0.40947645510383152</v>
      </c>
      <c r="E36" s="115">
        <v>14</v>
      </c>
      <c r="F36" s="114">
        <v>10</v>
      </c>
      <c r="G36" s="114">
        <v>8</v>
      </c>
      <c r="H36" s="114">
        <v>4</v>
      </c>
      <c r="I36" s="140">
        <v>11</v>
      </c>
      <c r="J36" s="115">
        <v>3</v>
      </c>
      <c r="K36" s="116">
        <v>27.272727272727273</v>
      </c>
    </row>
    <row r="37" spans="1:11" ht="14.1" customHeight="1" x14ac:dyDescent="0.2">
      <c r="A37" s="306">
        <v>42</v>
      </c>
      <c r="B37" s="307" t="s">
        <v>256</v>
      </c>
      <c r="C37" s="308"/>
      <c r="D37" s="113">
        <v>0.11699327288680901</v>
      </c>
      <c r="E37" s="115">
        <v>4</v>
      </c>
      <c r="F37" s="114" t="s">
        <v>513</v>
      </c>
      <c r="G37" s="114">
        <v>4</v>
      </c>
      <c r="H37" s="114" t="s">
        <v>513</v>
      </c>
      <c r="I37" s="140" t="s">
        <v>513</v>
      </c>
      <c r="J37" s="115" t="s">
        <v>513</v>
      </c>
      <c r="K37" s="116" t="s">
        <v>513</v>
      </c>
    </row>
    <row r="38" spans="1:11" ht="14.1" customHeight="1" x14ac:dyDescent="0.2">
      <c r="A38" s="306">
        <v>43</v>
      </c>
      <c r="B38" s="307" t="s">
        <v>257</v>
      </c>
      <c r="C38" s="308"/>
      <c r="D38" s="113">
        <v>1.052939455981281</v>
      </c>
      <c r="E38" s="115">
        <v>36</v>
      </c>
      <c r="F38" s="114">
        <v>18</v>
      </c>
      <c r="G38" s="114">
        <v>31</v>
      </c>
      <c r="H38" s="114">
        <v>21</v>
      </c>
      <c r="I38" s="140">
        <v>34</v>
      </c>
      <c r="J38" s="115">
        <v>2</v>
      </c>
      <c r="K38" s="116">
        <v>5.882352941176471</v>
      </c>
    </row>
    <row r="39" spans="1:11" ht="14.1" customHeight="1" x14ac:dyDescent="0.2">
      <c r="A39" s="306">
        <v>51</v>
      </c>
      <c r="B39" s="307" t="s">
        <v>258</v>
      </c>
      <c r="C39" s="308"/>
      <c r="D39" s="113">
        <v>8.7452471482889731</v>
      </c>
      <c r="E39" s="115">
        <v>299</v>
      </c>
      <c r="F39" s="114">
        <v>261</v>
      </c>
      <c r="G39" s="114">
        <v>266</v>
      </c>
      <c r="H39" s="114">
        <v>251</v>
      </c>
      <c r="I39" s="140">
        <v>241</v>
      </c>
      <c r="J39" s="115">
        <v>58</v>
      </c>
      <c r="K39" s="116">
        <v>24.066390041493776</v>
      </c>
    </row>
    <row r="40" spans="1:11" ht="14.1" customHeight="1" x14ac:dyDescent="0.2">
      <c r="A40" s="306" t="s">
        <v>259</v>
      </c>
      <c r="B40" s="307" t="s">
        <v>260</v>
      </c>
      <c r="C40" s="308"/>
      <c r="D40" s="113">
        <v>8.1895291020766301</v>
      </c>
      <c r="E40" s="115">
        <v>280</v>
      </c>
      <c r="F40" s="114">
        <v>248</v>
      </c>
      <c r="G40" s="114">
        <v>235</v>
      </c>
      <c r="H40" s="114">
        <v>236</v>
      </c>
      <c r="I40" s="140">
        <v>224</v>
      </c>
      <c r="J40" s="115">
        <v>56</v>
      </c>
      <c r="K40" s="116">
        <v>25</v>
      </c>
    </row>
    <row r="41" spans="1:11" ht="14.1" customHeight="1" x14ac:dyDescent="0.2">
      <c r="A41" s="306"/>
      <c r="B41" s="307" t="s">
        <v>261</v>
      </c>
      <c r="C41" s="308"/>
      <c r="D41" s="113">
        <v>5.5279321439017259</v>
      </c>
      <c r="E41" s="115">
        <v>189</v>
      </c>
      <c r="F41" s="114">
        <v>95</v>
      </c>
      <c r="G41" s="114">
        <v>128</v>
      </c>
      <c r="H41" s="114">
        <v>83</v>
      </c>
      <c r="I41" s="140">
        <v>70</v>
      </c>
      <c r="J41" s="115">
        <v>119</v>
      </c>
      <c r="K41" s="116">
        <v>170</v>
      </c>
    </row>
    <row r="42" spans="1:11" ht="14.1" customHeight="1" x14ac:dyDescent="0.2">
      <c r="A42" s="306">
        <v>52</v>
      </c>
      <c r="B42" s="307" t="s">
        <v>262</v>
      </c>
      <c r="C42" s="308"/>
      <c r="D42" s="113">
        <v>3.8022813688212929</v>
      </c>
      <c r="E42" s="115">
        <v>130</v>
      </c>
      <c r="F42" s="114">
        <v>92</v>
      </c>
      <c r="G42" s="114">
        <v>156</v>
      </c>
      <c r="H42" s="114">
        <v>146</v>
      </c>
      <c r="I42" s="140">
        <v>141</v>
      </c>
      <c r="J42" s="115">
        <v>-11</v>
      </c>
      <c r="K42" s="116">
        <v>-7.8014184397163122</v>
      </c>
    </row>
    <row r="43" spans="1:11" ht="14.1" customHeight="1" x14ac:dyDescent="0.2">
      <c r="A43" s="306" t="s">
        <v>263</v>
      </c>
      <c r="B43" s="307" t="s">
        <v>264</v>
      </c>
      <c r="C43" s="308"/>
      <c r="D43" s="113">
        <v>2.9833284586136295</v>
      </c>
      <c r="E43" s="115">
        <v>102</v>
      </c>
      <c r="F43" s="114">
        <v>73</v>
      </c>
      <c r="G43" s="114">
        <v>110</v>
      </c>
      <c r="H43" s="114">
        <v>119</v>
      </c>
      <c r="I43" s="140">
        <v>119</v>
      </c>
      <c r="J43" s="115">
        <v>-17</v>
      </c>
      <c r="K43" s="116">
        <v>-14.285714285714286</v>
      </c>
    </row>
    <row r="44" spans="1:11" ht="14.1" customHeight="1" x14ac:dyDescent="0.2">
      <c r="A44" s="306">
        <v>53</v>
      </c>
      <c r="B44" s="307" t="s">
        <v>265</v>
      </c>
      <c r="C44" s="308"/>
      <c r="D44" s="113">
        <v>2.2813688212927756</v>
      </c>
      <c r="E44" s="115">
        <v>78</v>
      </c>
      <c r="F44" s="114">
        <v>56</v>
      </c>
      <c r="G44" s="114">
        <v>71</v>
      </c>
      <c r="H44" s="114">
        <v>71</v>
      </c>
      <c r="I44" s="140">
        <v>65</v>
      </c>
      <c r="J44" s="115">
        <v>13</v>
      </c>
      <c r="K44" s="116">
        <v>20</v>
      </c>
    </row>
    <row r="45" spans="1:11" ht="14.1" customHeight="1" x14ac:dyDescent="0.2">
      <c r="A45" s="306" t="s">
        <v>266</v>
      </c>
      <c r="B45" s="307" t="s">
        <v>267</v>
      </c>
      <c r="C45" s="308"/>
      <c r="D45" s="113">
        <v>2.0766305937408598</v>
      </c>
      <c r="E45" s="115">
        <v>71</v>
      </c>
      <c r="F45" s="114">
        <v>52</v>
      </c>
      <c r="G45" s="114">
        <v>70</v>
      </c>
      <c r="H45" s="114">
        <v>66</v>
      </c>
      <c r="I45" s="140">
        <v>62</v>
      </c>
      <c r="J45" s="115">
        <v>9</v>
      </c>
      <c r="K45" s="116">
        <v>14.516129032258064</v>
      </c>
    </row>
    <row r="46" spans="1:11" ht="14.1" customHeight="1" x14ac:dyDescent="0.2">
      <c r="A46" s="306">
        <v>54</v>
      </c>
      <c r="B46" s="307" t="s">
        <v>268</v>
      </c>
      <c r="C46" s="308"/>
      <c r="D46" s="113">
        <v>4.7674758701374671</v>
      </c>
      <c r="E46" s="115">
        <v>163</v>
      </c>
      <c r="F46" s="114">
        <v>195</v>
      </c>
      <c r="G46" s="114">
        <v>155</v>
      </c>
      <c r="H46" s="114">
        <v>156</v>
      </c>
      <c r="I46" s="140">
        <v>137</v>
      </c>
      <c r="J46" s="115">
        <v>26</v>
      </c>
      <c r="K46" s="116">
        <v>18.978102189781023</v>
      </c>
    </row>
    <row r="47" spans="1:11" ht="14.1" customHeight="1" x14ac:dyDescent="0.2">
      <c r="A47" s="306">
        <v>61</v>
      </c>
      <c r="B47" s="307" t="s">
        <v>269</v>
      </c>
      <c r="C47" s="308"/>
      <c r="D47" s="113">
        <v>1.4039192746417082</v>
      </c>
      <c r="E47" s="115">
        <v>48</v>
      </c>
      <c r="F47" s="114">
        <v>34</v>
      </c>
      <c r="G47" s="114">
        <v>62</v>
      </c>
      <c r="H47" s="114">
        <v>50</v>
      </c>
      <c r="I47" s="140">
        <v>72</v>
      </c>
      <c r="J47" s="115">
        <v>-24</v>
      </c>
      <c r="K47" s="116">
        <v>-33.333333333333336</v>
      </c>
    </row>
    <row r="48" spans="1:11" ht="14.1" customHeight="1" x14ac:dyDescent="0.2">
      <c r="A48" s="306">
        <v>62</v>
      </c>
      <c r="B48" s="307" t="s">
        <v>270</v>
      </c>
      <c r="C48" s="308"/>
      <c r="D48" s="113">
        <v>6.5516232816613043</v>
      </c>
      <c r="E48" s="115">
        <v>224</v>
      </c>
      <c r="F48" s="114">
        <v>238</v>
      </c>
      <c r="G48" s="114">
        <v>274</v>
      </c>
      <c r="H48" s="114">
        <v>241</v>
      </c>
      <c r="I48" s="140">
        <v>185</v>
      </c>
      <c r="J48" s="115">
        <v>39</v>
      </c>
      <c r="K48" s="116">
        <v>21.081081081081081</v>
      </c>
    </row>
    <row r="49" spans="1:11" ht="14.1" customHeight="1" x14ac:dyDescent="0.2">
      <c r="A49" s="306">
        <v>63</v>
      </c>
      <c r="B49" s="307" t="s">
        <v>271</v>
      </c>
      <c r="C49" s="308"/>
      <c r="D49" s="113">
        <v>3.7437847323778883</v>
      </c>
      <c r="E49" s="115">
        <v>128</v>
      </c>
      <c r="F49" s="114">
        <v>122</v>
      </c>
      <c r="G49" s="114">
        <v>150</v>
      </c>
      <c r="H49" s="114">
        <v>148</v>
      </c>
      <c r="I49" s="140">
        <v>81</v>
      </c>
      <c r="J49" s="115">
        <v>47</v>
      </c>
      <c r="K49" s="116">
        <v>58.02469135802469</v>
      </c>
    </row>
    <row r="50" spans="1:11" ht="14.1" customHeight="1" x14ac:dyDescent="0.2">
      <c r="A50" s="306" t="s">
        <v>272</v>
      </c>
      <c r="B50" s="307" t="s">
        <v>273</v>
      </c>
      <c r="C50" s="308"/>
      <c r="D50" s="113">
        <v>0.4972214097689383</v>
      </c>
      <c r="E50" s="115">
        <v>17</v>
      </c>
      <c r="F50" s="114">
        <v>10</v>
      </c>
      <c r="G50" s="114">
        <v>26</v>
      </c>
      <c r="H50" s="114">
        <v>18</v>
      </c>
      <c r="I50" s="140">
        <v>14</v>
      </c>
      <c r="J50" s="115">
        <v>3</v>
      </c>
      <c r="K50" s="116">
        <v>21.428571428571427</v>
      </c>
    </row>
    <row r="51" spans="1:11" ht="14.1" customHeight="1" x14ac:dyDescent="0.2">
      <c r="A51" s="306" t="s">
        <v>274</v>
      </c>
      <c r="B51" s="307" t="s">
        <v>275</v>
      </c>
      <c r="C51" s="308"/>
      <c r="D51" s="113">
        <v>2.6031003217315005</v>
      </c>
      <c r="E51" s="115">
        <v>89</v>
      </c>
      <c r="F51" s="114">
        <v>93</v>
      </c>
      <c r="G51" s="114">
        <v>109</v>
      </c>
      <c r="H51" s="114">
        <v>117</v>
      </c>
      <c r="I51" s="140">
        <v>58</v>
      </c>
      <c r="J51" s="115">
        <v>31</v>
      </c>
      <c r="K51" s="116">
        <v>53.448275862068968</v>
      </c>
    </row>
    <row r="52" spans="1:11" ht="14.1" customHeight="1" x14ac:dyDescent="0.2">
      <c r="A52" s="306">
        <v>71</v>
      </c>
      <c r="B52" s="307" t="s">
        <v>276</v>
      </c>
      <c r="C52" s="308"/>
      <c r="D52" s="113">
        <v>7.9262942380813106</v>
      </c>
      <c r="E52" s="115">
        <v>271</v>
      </c>
      <c r="F52" s="114">
        <v>277</v>
      </c>
      <c r="G52" s="114">
        <v>346</v>
      </c>
      <c r="H52" s="114">
        <v>276</v>
      </c>
      <c r="I52" s="140">
        <v>314</v>
      </c>
      <c r="J52" s="115">
        <v>-43</v>
      </c>
      <c r="K52" s="116">
        <v>-13.694267515923567</v>
      </c>
    </row>
    <row r="53" spans="1:11" ht="14.1" customHeight="1" x14ac:dyDescent="0.2">
      <c r="A53" s="306" t="s">
        <v>277</v>
      </c>
      <c r="B53" s="307" t="s">
        <v>278</v>
      </c>
      <c r="C53" s="308"/>
      <c r="D53" s="113">
        <v>3.2758116408306521</v>
      </c>
      <c r="E53" s="115">
        <v>112</v>
      </c>
      <c r="F53" s="114">
        <v>137</v>
      </c>
      <c r="G53" s="114">
        <v>142</v>
      </c>
      <c r="H53" s="114">
        <v>113</v>
      </c>
      <c r="I53" s="140">
        <v>103</v>
      </c>
      <c r="J53" s="115">
        <v>9</v>
      </c>
      <c r="K53" s="116">
        <v>8.7378640776699026</v>
      </c>
    </row>
    <row r="54" spans="1:11" ht="14.1" customHeight="1" x14ac:dyDescent="0.2">
      <c r="A54" s="306" t="s">
        <v>279</v>
      </c>
      <c r="B54" s="307" t="s">
        <v>280</v>
      </c>
      <c r="C54" s="308"/>
      <c r="D54" s="113">
        <v>3.8022813688212929</v>
      </c>
      <c r="E54" s="115">
        <v>130</v>
      </c>
      <c r="F54" s="114">
        <v>115</v>
      </c>
      <c r="G54" s="114">
        <v>168</v>
      </c>
      <c r="H54" s="114">
        <v>146</v>
      </c>
      <c r="I54" s="140">
        <v>187</v>
      </c>
      <c r="J54" s="115">
        <v>-57</v>
      </c>
      <c r="K54" s="116">
        <v>-30.481283422459892</v>
      </c>
    </row>
    <row r="55" spans="1:11" ht="14.1" customHeight="1" x14ac:dyDescent="0.2">
      <c r="A55" s="306">
        <v>72</v>
      </c>
      <c r="B55" s="307" t="s">
        <v>281</v>
      </c>
      <c r="C55" s="308"/>
      <c r="D55" s="113">
        <v>2.1643755484059666</v>
      </c>
      <c r="E55" s="115">
        <v>74</v>
      </c>
      <c r="F55" s="114">
        <v>33</v>
      </c>
      <c r="G55" s="114">
        <v>81</v>
      </c>
      <c r="H55" s="114">
        <v>64</v>
      </c>
      <c r="I55" s="140">
        <v>43</v>
      </c>
      <c r="J55" s="115">
        <v>31</v>
      </c>
      <c r="K55" s="116">
        <v>72.093023255813947</v>
      </c>
    </row>
    <row r="56" spans="1:11" ht="14.1" customHeight="1" x14ac:dyDescent="0.2">
      <c r="A56" s="306" t="s">
        <v>282</v>
      </c>
      <c r="B56" s="307" t="s">
        <v>283</v>
      </c>
      <c r="C56" s="308"/>
      <c r="D56" s="113">
        <v>0.35097981866042705</v>
      </c>
      <c r="E56" s="115">
        <v>12</v>
      </c>
      <c r="F56" s="114">
        <v>8</v>
      </c>
      <c r="G56" s="114">
        <v>42</v>
      </c>
      <c r="H56" s="114">
        <v>11</v>
      </c>
      <c r="I56" s="140">
        <v>18</v>
      </c>
      <c r="J56" s="115">
        <v>-6</v>
      </c>
      <c r="K56" s="116">
        <v>-33.333333333333336</v>
      </c>
    </row>
    <row r="57" spans="1:11" ht="14.1" customHeight="1" x14ac:dyDescent="0.2">
      <c r="A57" s="306" t="s">
        <v>284</v>
      </c>
      <c r="B57" s="307" t="s">
        <v>285</v>
      </c>
      <c r="C57" s="308"/>
      <c r="D57" s="113">
        <v>0.99444281953787661</v>
      </c>
      <c r="E57" s="115">
        <v>34</v>
      </c>
      <c r="F57" s="114">
        <v>16</v>
      </c>
      <c r="G57" s="114">
        <v>21</v>
      </c>
      <c r="H57" s="114">
        <v>36</v>
      </c>
      <c r="I57" s="140">
        <v>14</v>
      </c>
      <c r="J57" s="115">
        <v>20</v>
      </c>
      <c r="K57" s="116">
        <v>142.85714285714286</v>
      </c>
    </row>
    <row r="58" spans="1:11" ht="14.1" customHeight="1" x14ac:dyDescent="0.2">
      <c r="A58" s="306">
        <v>73</v>
      </c>
      <c r="B58" s="307" t="s">
        <v>286</v>
      </c>
      <c r="C58" s="308"/>
      <c r="D58" s="113">
        <v>3.1588183679438431</v>
      </c>
      <c r="E58" s="115">
        <v>108</v>
      </c>
      <c r="F58" s="114">
        <v>108</v>
      </c>
      <c r="G58" s="114">
        <v>165</v>
      </c>
      <c r="H58" s="114">
        <v>90</v>
      </c>
      <c r="I58" s="140">
        <v>108</v>
      </c>
      <c r="J58" s="115">
        <v>0</v>
      </c>
      <c r="K58" s="116">
        <v>0</v>
      </c>
    </row>
    <row r="59" spans="1:11" ht="14.1" customHeight="1" x14ac:dyDescent="0.2">
      <c r="A59" s="306" t="s">
        <v>287</v>
      </c>
      <c r="B59" s="307" t="s">
        <v>288</v>
      </c>
      <c r="C59" s="308"/>
      <c r="D59" s="113">
        <v>2.7200935946183096</v>
      </c>
      <c r="E59" s="115">
        <v>93</v>
      </c>
      <c r="F59" s="114">
        <v>60</v>
      </c>
      <c r="G59" s="114">
        <v>141</v>
      </c>
      <c r="H59" s="114">
        <v>58</v>
      </c>
      <c r="I59" s="140">
        <v>87</v>
      </c>
      <c r="J59" s="115">
        <v>6</v>
      </c>
      <c r="K59" s="116">
        <v>6.8965517241379306</v>
      </c>
    </row>
    <row r="60" spans="1:11" ht="14.1" customHeight="1" x14ac:dyDescent="0.2">
      <c r="A60" s="306">
        <v>81</v>
      </c>
      <c r="B60" s="307" t="s">
        <v>289</v>
      </c>
      <c r="C60" s="308"/>
      <c r="D60" s="113">
        <v>7.9262942380813106</v>
      </c>
      <c r="E60" s="115">
        <v>271</v>
      </c>
      <c r="F60" s="114">
        <v>481</v>
      </c>
      <c r="G60" s="114">
        <v>235</v>
      </c>
      <c r="H60" s="114">
        <v>230</v>
      </c>
      <c r="I60" s="140">
        <v>225</v>
      </c>
      <c r="J60" s="115">
        <v>46</v>
      </c>
      <c r="K60" s="116">
        <v>20.444444444444443</v>
      </c>
    </row>
    <row r="61" spans="1:11" ht="14.1" customHeight="1" x14ac:dyDescent="0.2">
      <c r="A61" s="306" t="s">
        <v>290</v>
      </c>
      <c r="B61" s="307" t="s">
        <v>291</v>
      </c>
      <c r="C61" s="308"/>
      <c r="D61" s="113">
        <v>1.9888856390757532</v>
      </c>
      <c r="E61" s="115">
        <v>68</v>
      </c>
      <c r="F61" s="114">
        <v>55</v>
      </c>
      <c r="G61" s="114">
        <v>67</v>
      </c>
      <c r="H61" s="114">
        <v>56</v>
      </c>
      <c r="I61" s="140">
        <v>56</v>
      </c>
      <c r="J61" s="115">
        <v>12</v>
      </c>
      <c r="K61" s="116">
        <v>21.428571428571427</v>
      </c>
    </row>
    <row r="62" spans="1:11" ht="14.1" customHeight="1" x14ac:dyDescent="0.2">
      <c r="A62" s="306" t="s">
        <v>292</v>
      </c>
      <c r="B62" s="307" t="s">
        <v>293</v>
      </c>
      <c r="C62" s="308"/>
      <c r="D62" s="113">
        <v>2.2228721848493711</v>
      </c>
      <c r="E62" s="115">
        <v>76</v>
      </c>
      <c r="F62" s="114">
        <v>173</v>
      </c>
      <c r="G62" s="114">
        <v>87</v>
      </c>
      <c r="H62" s="114">
        <v>97</v>
      </c>
      <c r="I62" s="140">
        <v>88</v>
      </c>
      <c r="J62" s="115">
        <v>-12</v>
      </c>
      <c r="K62" s="116">
        <v>-13.636363636363637</v>
      </c>
    </row>
    <row r="63" spans="1:11" ht="14.1" customHeight="1" x14ac:dyDescent="0.2">
      <c r="A63" s="306"/>
      <c r="B63" s="307" t="s">
        <v>294</v>
      </c>
      <c r="C63" s="308"/>
      <c r="D63" s="113">
        <v>2.0181339572974553</v>
      </c>
      <c r="E63" s="115">
        <v>69</v>
      </c>
      <c r="F63" s="114">
        <v>155</v>
      </c>
      <c r="G63" s="114">
        <v>77</v>
      </c>
      <c r="H63" s="114">
        <v>71</v>
      </c>
      <c r="I63" s="140">
        <v>77</v>
      </c>
      <c r="J63" s="115">
        <v>-8</v>
      </c>
      <c r="K63" s="116">
        <v>-10.38961038961039</v>
      </c>
    </row>
    <row r="64" spans="1:11" ht="14.1" customHeight="1" x14ac:dyDescent="0.2">
      <c r="A64" s="306" t="s">
        <v>295</v>
      </c>
      <c r="B64" s="307" t="s">
        <v>296</v>
      </c>
      <c r="C64" s="308"/>
      <c r="D64" s="113">
        <v>1.7548990933021351</v>
      </c>
      <c r="E64" s="115">
        <v>60</v>
      </c>
      <c r="F64" s="114">
        <v>54</v>
      </c>
      <c r="G64" s="114">
        <v>35</v>
      </c>
      <c r="H64" s="114">
        <v>37</v>
      </c>
      <c r="I64" s="140">
        <v>47</v>
      </c>
      <c r="J64" s="115">
        <v>13</v>
      </c>
      <c r="K64" s="116">
        <v>27.659574468085108</v>
      </c>
    </row>
    <row r="65" spans="1:11" ht="14.1" customHeight="1" x14ac:dyDescent="0.2">
      <c r="A65" s="306" t="s">
        <v>297</v>
      </c>
      <c r="B65" s="307" t="s">
        <v>298</v>
      </c>
      <c r="C65" s="308"/>
      <c r="D65" s="113">
        <v>1.0236911377595788</v>
      </c>
      <c r="E65" s="115">
        <v>35</v>
      </c>
      <c r="F65" s="114">
        <v>88</v>
      </c>
      <c r="G65" s="114">
        <v>24</v>
      </c>
      <c r="H65" s="114">
        <v>17</v>
      </c>
      <c r="I65" s="140">
        <v>8</v>
      </c>
      <c r="J65" s="115">
        <v>27</v>
      </c>
      <c r="K65" s="116" t="s">
        <v>514</v>
      </c>
    </row>
    <row r="66" spans="1:11" ht="14.1" customHeight="1" x14ac:dyDescent="0.2">
      <c r="A66" s="306">
        <v>82</v>
      </c>
      <c r="B66" s="307" t="s">
        <v>299</v>
      </c>
      <c r="C66" s="308"/>
      <c r="D66" s="113">
        <v>2.8955835039485232</v>
      </c>
      <c r="E66" s="115">
        <v>99</v>
      </c>
      <c r="F66" s="114">
        <v>158</v>
      </c>
      <c r="G66" s="114">
        <v>118</v>
      </c>
      <c r="H66" s="114">
        <v>114</v>
      </c>
      <c r="I66" s="140">
        <v>120</v>
      </c>
      <c r="J66" s="115">
        <v>-21</v>
      </c>
      <c r="K66" s="116">
        <v>-17.5</v>
      </c>
    </row>
    <row r="67" spans="1:11" ht="14.1" customHeight="1" x14ac:dyDescent="0.2">
      <c r="A67" s="306" t="s">
        <v>300</v>
      </c>
      <c r="B67" s="307" t="s">
        <v>301</v>
      </c>
      <c r="C67" s="308"/>
      <c r="D67" s="113">
        <v>2.0766305937408598</v>
      </c>
      <c r="E67" s="115">
        <v>71</v>
      </c>
      <c r="F67" s="114">
        <v>127</v>
      </c>
      <c r="G67" s="114">
        <v>57</v>
      </c>
      <c r="H67" s="114">
        <v>89</v>
      </c>
      <c r="I67" s="140">
        <v>95</v>
      </c>
      <c r="J67" s="115">
        <v>-24</v>
      </c>
      <c r="K67" s="116">
        <v>-25.263157894736842</v>
      </c>
    </row>
    <row r="68" spans="1:11" ht="14.1" customHeight="1" x14ac:dyDescent="0.2">
      <c r="A68" s="306" t="s">
        <v>302</v>
      </c>
      <c r="B68" s="307" t="s">
        <v>303</v>
      </c>
      <c r="C68" s="308"/>
      <c r="D68" s="113">
        <v>0.6142146826557473</v>
      </c>
      <c r="E68" s="115">
        <v>21</v>
      </c>
      <c r="F68" s="114">
        <v>17</v>
      </c>
      <c r="G68" s="114">
        <v>28</v>
      </c>
      <c r="H68" s="114">
        <v>14</v>
      </c>
      <c r="I68" s="140">
        <v>12</v>
      </c>
      <c r="J68" s="115">
        <v>9</v>
      </c>
      <c r="K68" s="116">
        <v>75</v>
      </c>
    </row>
    <row r="69" spans="1:11" ht="14.1" customHeight="1" x14ac:dyDescent="0.2">
      <c r="A69" s="306">
        <v>83</v>
      </c>
      <c r="B69" s="307" t="s">
        <v>304</v>
      </c>
      <c r="C69" s="308"/>
      <c r="D69" s="113">
        <v>5.206200643463001</v>
      </c>
      <c r="E69" s="115">
        <v>178</v>
      </c>
      <c r="F69" s="114">
        <v>180</v>
      </c>
      <c r="G69" s="114">
        <v>405</v>
      </c>
      <c r="H69" s="114">
        <v>167</v>
      </c>
      <c r="I69" s="140">
        <v>276</v>
      </c>
      <c r="J69" s="115">
        <v>-98</v>
      </c>
      <c r="K69" s="116">
        <v>-35.507246376811594</v>
      </c>
    </row>
    <row r="70" spans="1:11" ht="14.1" customHeight="1" x14ac:dyDescent="0.2">
      <c r="A70" s="306" t="s">
        <v>305</v>
      </c>
      <c r="B70" s="307" t="s">
        <v>306</v>
      </c>
      <c r="C70" s="308"/>
      <c r="D70" s="113">
        <v>4.6212342790289558</v>
      </c>
      <c r="E70" s="115">
        <v>158</v>
      </c>
      <c r="F70" s="114">
        <v>161</v>
      </c>
      <c r="G70" s="114">
        <v>377</v>
      </c>
      <c r="H70" s="114">
        <v>137</v>
      </c>
      <c r="I70" s="140">
        <v>250</v>
      </c>
      <c r="J70" s="115">
        <v>-92</v>
      </c>
      <c r="K70" s="116">
        <v>-36.799999999999997</v>
      </c>
    </row>
    <row r="71" spans="1:11" ht="14.1" customHeight="1" x14ac:dyDescent="0.2">
      <c r="A71" s="306"/>
      <c r="B71" s="307" t="s">
        <v>307</v>
      </c>
      <c r="C71" s="308"/>
      <c r="D71" s="113">
        <v>1.5501608657502193</v>
      </c>
      <c r="E71" s="115">
        <v>53</v>
      </c>
      <c r="F71" s="114">
        <v>57</v>
      </c>
      <c r="G71" s="114">
        <v>135</v>
      </c>
      <c r="H71" s="114">
        <v>48</v>
      </c>
      <c r="I71" s="140">
        <v>120</v>
      </c>
      <c r="J71" s="115">
        <v>-67</v>
      </c>
      <c r="K71" s="116">
        <v>-55.833333333333336</v>
      </c>
    </row>
    <row r="72" spans="1:11" ht="14.1" customHeight="1" x14ac:dyDescent="0.2">
      <c r="A72" s="306">
        <v>84</v>
      </c>
      <c r="B72" s="307" t="s">
        <v>308</v>
      </c>
      <c r="C72" s="308"/>
      <c r="D72" s="113">
        <v>5.2354489616847033</v>
      </c>
      <c r="E72" s="115">
        <v>179</v>
      </c>
      <c r="F72" s="114">
        <v>163</v>
      </c>
      <c r="G72" s="114">
        <v>169</v>
      </c>
      <c r="H72" s="114">
        <v>144</v>
      </c>
      <c r="I72" s="140">
        <v>149</v>
      </c>
      <c r="J72" s="115">
        <v>30</v>
      </c>
      <c r="K72" s="116">
        <v>20.134228187919462</v>
      </c>
    </row>
    <row r="73" spans="1:11" ht="14.1" customHeight="1" x14ac:dyDescent="0.2">
      <c r="A73" s="306" t="s">
        <v>309</v>
      </c>
      <c r="B73" s="307" t="s">
        <v>310</v>
      </c>
      <c r="C73" s="308"/>
      <c r="D73" s="113">
        <v>1.3454226381983037</v>
      </c>
      <c r="E73" s="115">
        <v>46</v>
      </c>
      <c r="F73" s="114">
        <v>29</v>
      </c>
      <c r="G73" s="114">
        <v>61</v>
      </c>
      <c r="H73" s="114">
        <v>14</v>
      </c>
      <c r="I73" s="140">
        <v>22</v>
      </c>
      <c r="J73" s="115">
        <v>24</v>
      </c>
      <c r="K73" s="116">
        <v>109.09090909090909</v>
      </c>
    </row>
    <row r="74" spans="1:11" ht="14.1" customHeight="1" x14ac:dyDescent="0.2">
      <c r="A74" s="306" t="s">
        <v>311</v>
      </c>
      <c r="B74" s="307" t="s">
        <v>312</v>
      </c>
      <c r="C74" s="308"/>
      <c r="D74" s="113">
        <v>0.26323486399532026</v>
      </c>
      <c r="E74" s="115">
        <v>9</v>
      </c>
      <c r="F74" s="114">
        <v>8</v>
      </c>
      <c r="G74" s="114">
        <v>17</v>
      </c>
      <c r="H74" s="114">
        <v>9</v>
      </c>
      <c r="I74" s="140">
        <v>16</v>
      </c>
      <c r="J74" s="115">
        <v>-7</v>
      </c>
      <c r="K74" s="116">
        <v>-43.75</v>
      </c>
    </row>
    <row r="75" spans="1:11" ht="14.1" customHeight="1" x14ac:dyDescent="0.2">
      <c r="A75" s="306" t="s">
        <v>313</v>
      </c>
      <c r="B75" s="307" t="s">
        <v>314</v>
      </c>
      <c r="C75" s="308"/>
      <c r="D75" s="113">
        <v>3.1588183679438431</v>
      </c>
      <c r="E75" s="115">
        <v>108</v>
      </c>
      <c r="F75" s="114">
        <v>117</v>
      </c>
      <c r="G75" s="114">
        <v>59</v>
      </c>
      <c r="H75" s="114">
        <v>107</v>
      </c>
      <c r="I75" s="140">
        <v>93</v>
      </c>
      <c r="J75" s="115">
        <v>15</v>
      </c>
      <c r="K75" s="116">
        <v>16.129032258064516</v>
      </c>
    </row>
    <row r="76" spans="1:11" ht="14.1" customHeight="1" x14ac:dyDescent="0.2">
      <c r="A76" s="306">
        <v>91</v>
      </c>
      <c r="B76" s="307" t="s">
        <v>315</v>
      </c>
      <c r="C76" s="308"/>
      <c r="D76" s="113">
        <v>0.29248318221702252</v>
      </c>
      <c r="E76" s="115">
        <v>10</v>
      </c>
      <c r="F76" s="114">
        <v>10</v>
      </c>
      <c r="G76" s="114">
        <v>10</v>
      </c>
      <c r="H76" s="114">
        <v>8</v>
      </c>
      <c r="I76" s="140">
        <v>14</v>
      </c>
      <c r="J76" s="115">
        <v>-4</v>
      </c>
      <c r="K76" s="116">
        <v>-28.571428571428573</v>
      </c>
    </row>
    <row r="77" spans="1:11" ht="14.1" customHeight="1" x14ac:dyDescent="0.2">
      <c r="A77" s="306">
        <v>92</v>
      </c>
      <c r="B77" s="307" t="s">
        <v>316</v>
      </c>
      <c r="C77" s="308"/>
      <c r="D77" s="113">
        <v>2.8955835039485232</v>
      </c>
      <c r="E77" s="115">
        <v>99</v>
      </c>
      <c r="F77" s="114">
        <v>110</v>
      </c>
      <c r="G77" s="114">
        <v>119</v>
      </c>
      <c r="H77" s="114">
        <v>91</v>
      </c>
      <c r="I77" s="140">
        <v>244</v>
      </c>
      <c r="J77" s="115">
        <v>-145</v>
      </c>
      <c r="K77" s="116">
        <v>-59.42622950819672</v>
      </c>
    </row>
    <row r="78" spans="1:11" ht="14.1" customHeight="1" x14ac:dyDescent="0.2">
      <c r="A78" s="306">
        <v>93</v>
      </c>
      <c r="B78" s="307" t="s">
        <v>317</v>
      </c>
      <c r="C78" s="308"/>
      <c r="D78" s="113">
        <v>8.7744954665106761E-2</v>
      </c>
      <c r="E78" s="115">
        <v>3</v>
      </c>
      <c r="F78" s="114" t="s">
        <v>513</v>
      </c>
      <c r="G78" s="114" t="s">
        <v>513</v>
      </c>
      <c r="H78" s="114">
        <v>4</v>
      </c>
      <c r="I78" s="140" t="s">
        <v>513</v>
      </c>
      <c r="J78" s="115" t="s">
        <v>513</v>
      </c>
      <c r="K78" s="116" t="s">
        <v>513</v>
      </c>
    </row>
    <row r="79" spans="1:11" ht="14.1" customHeight="1" x14ac:dyDescent="0.2">
      <c r="A79" s="306">
        <v>94</v>
      </c>
      <c r="B79" s="307" t="s">
        <v>318</v>
      </c>
      <c r="C79" s="308"/>
      <c r="D79" s="113">
        <v>3.8022813688212929</v>
      </c>
      <c r="E79" s="115">
        <v>130</v>
      </c>
      <c r="F79" s="114">
        <v>154</v>
      </c>
      <c r="G79" s="114">
        <v>95</v>
      </c>
      <c r="H79" s="114">
        <v>120</v>
      </c>
      <c r="I79" s="140">
        <v>102</v>
      </c>
      <c r="J79" s="115">
        <v>28</v>
      </c>
      <c r="K79" s="116">
        <v>27.450980392156861</v>
      </c>
    </row>
    <row r="80" spans="1:11" ht="14.1" customHeight="1" x14ac:dyDescent="0.2">
      <c r="A80" s="306" t="s">
        <v>319</v>
      </c>
      <c r="B80" s="307" t="s">
        <v>320</v>
      </c>
      <c r="C80" s="308"/>
      <c r="D80" s="113">
        <v>0.52646972799064051</v>
      </c>
      <c r="E80" s="115">
        <v>18</v>
      </c>
      <c r="F80" s="114">
        <v>4</v>
      </c>
      <c r="G80" s="114">
        <v>18</v>
      </c>
      <c r="H80" s="114">
        <v>17</v>
      </c>
      <c r="I80" s="140">
        <v>11</v>
      </c>
      <c r="J80" s="115">
        <v>7</v>
      </c>
      <c r="K80" s="116">
        <v>63.636363636363633</v>
      </c>
    </row>
    <row r="81" spans="1:11" ht="14.1" customHeight="1" x14ac:dyDescent="0.2">
      <c r="A81" s="310" t="s">
        <v>321</v>
      </c>
      <c r="B81" s="311" t="s">
        <v>333</v>
      </c>
      <c r="C81" s="312"/>
      <c r="D81" s="125">
        <v>0</v>
      </c>
      <c r="E81" s="143">
        <v>0</v>
      </c>
      <c r="F81" s="144">
        <v>0</v>
      </c>
      <c r="G81" s="144" t="s">
        <v>513</v>
      </c>
      <c r="H81" s="144">
        <v>0</v>
      </c>
      <c r="I81" s="145">
        <v>0</v>
      </c>
      <c r="J81" s="143">
        <v>0</v>
      </c>
      <c r="K81" s="146">
        <v>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364</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365</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366</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335</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367</v>
      </c>
      <c r="E7" s="657"/>
      <c r="F7" s="657"/>
      <c r="G7" s="657"/>
      <c r="H7" s="658"/>
      <c r="I7" s="588" t="s">
        <v>359</v>
      </c>
      <c r="J7" s="589"/>
      <c r="K7" s="96"/>
      <c r="L7" s="96"/>
      <c r="M7" s="96"/>
      <c r="N7" s="96"/>
      <c r="O7" s="96"/>
    </row>
    <row r="8" spans="1:15" ht="21.75" customHeight="1" x14ac:dyDescent="0.2">
      <c r="A8" s="616"/>
      <c r="B8" s="617"/>
      <c r="C8" s="583"/>
      <c r="D8" s="566" t="s">
        <v>335</v>
      </c>
      <c r="E8" s="566" t="s">
        <v>337</v>
      </c>
      <c r="F8" s="566" t="s">
        <v>338</v>
      </c>
      <c r="G8" s="566" t="s">
        <v>339</v>
      </c>
      <c r="H8" s="566" t="s">
        <v>340</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3969</v>
      </c>
      <c r="E11" s="114">
        <v>3289</v>
      </c>
      <c r="F11" s="114">
        <v>3392</v>
      </c>
      <c r="G11" s="114">
        <v>3198</v>
      </c>
      <c r="H11" s="140">
        <v>3779</v>
      </c>
      <c r="I11" s="115">
        <v>190</v>
      </c>
      <c r="J11" s="116">
        <v>5.027785128340831</v>
      </c>
    </row>
    <row r="12" spans="1:15" s="110" customFormat="1" ht="24.95" customHeight="1" x14ac:dyDescent="0.2">
      <c r="A12" s="193" t="s">
        <v>132</v>
      </c>
      <c r="B12" s="194" t="s">
        <v>133</v>
      </c>
      <c r="C12" s="113">
        <v>1.1085915847820609</v>
      </c>
      <c r="D12" s="115">
        <v>44</v>
      </c>
      <c r="E12" s="114">
        <v>67</v>
      </c>
      <c r="F12" s="114" t="s">
        <v>513</v>
      </c>
      <c r="G12" s="114">
        <v>7</v>
      </c>
      <c r="H12" s="140">
        <v>11</v>
      </c>
      <c r="I12" s="115">
        <v>33</v>
      </c>
      <c r="J12" s="116" t="s">
        <v>514</v>
      </c>
    </row>
    <row r="13" spans="1:15" s="110" customFormat="1" ht="24.95" customHeight="1" x14ac:dyDescent="0.2">
      <c r="A13" s="193" t="s">
        <v>134</v>
      </c>
      <c r="B13" s="199" t="s">
        <v>214</v>
      </c>
      <c r="C13" s="113">
        <v>3.6029226505416982</v>
      </c>
      <c r="D13" s="115">
        <v>143</v>
      </c>
      <c r="E13" s="114">
        <v>62</v>
      </c>
      <c r="F13" s="114">
        <v>66</v>
      </c>
      <c r="G13" s="114">
        <v>39</v>
      </c>
      <c r="H13" s="140">
        <v>35</v>
      </c>
      <c r="I13" s="115">
        <v>108</v>
      </c>
      <c r="J13" s="116" t="s">
        <v>514</v>
      </c>
    </row>
    <row r="14" spans="1:15" s="287" customFormat="1" ht="24.95" customHeight="1" x14ac:dyDescent="0.2">
      <c r="A14" s="193" t="s">
        <v>215</v>
      </c>
      <c r="B14" s="199" t="s">
        <v>137</v>
      </c>
      <c r="C14" s="113">
        <v>2.6706979087931471</v>
      </c>
      <c r="D14" s="115">
        <v>106</v>
      </c>
      <c r="E14" s="114">
        <v>70</v>
      </c>
      <c r="F14" s="114" t="s">
        <v>513</v>
      </c>
      <c r="G14" s="114">
        <v>72</v>
      </c>
      <c r="H14" s="140">
        <v>82</v>
      </c>
      <c r="I14" s="115">
        <v>24</v>
      </c>
      <c r="J14" s="116">
        <v>29.26829268292683</v>
      </c>
      <c r="K14" s="110"/>
      <c r="L14" s="110"/>
      <c r="M14" s="110"/>
      <c r="N14" s="110"/>
      <c r="O14" s="110"/>
    </row>
    <row r="15" spans="1:15" s="110" customFormat="1" ht="24.95" customHeight="1" x14ac:dyDescent="0.2">
      <c r="A15" s="193" t="s">
        <v>216</v>
      </c>
      <c r="B15" s="199" t="s">
        <v>217</v>
      </c>
      <c r="C15" s="113">
        <v>0.5039052658100277</v>
      </c>
      <c r="D15" s="115">
        <v>20</v>
      </c>
      <c r="E15" s="114">
        <v>26</v>
      </c>
      <c r="F15" s="114">
        <v>37</v>
      </c>
      <c r="G15" s="114" t="s">
        <v>513</v>
      </c>
      <c r="H15" s="140">
        <v>22</v>
      </c>
      <c r="I15" s="115">
        <v>-2</v>
      </c>
      <c r="J15" s="116">
        <v>-9.0909090909090917</v>
      </c>
    </row>
    <row r="16" spans="1:15" s="287" customFormat="1" ht="24.95" customHeight="1" x14ac:dyDescent="0.2">
      <c r="A16" s="193" t="s">
        <v>218</v>
      </c>
      <c r="B16" s="199" t="s">
        <v>141</v>
      </c>
      <c r="C16" s="113">
        <v>1.7888636936255984</v>
      </c>
      <c r="D16" s="115">
        <v>71</v>
      </c>
      <c r="E16" s="114">
        <v>41</v>
      </c>
      <c r="F16" s="114">
        <v>41</v>
      </c>
      <c r="G16" s="114">
        <v>39</v>
      </c>
      <c r="H16" s="140">
        <v>57</v>
      </c>
      <c r="I16" s="115">
        <v>14</v>
      </c>
      <c r="J16" s="116">
        <v>24.561403508771932</v>
      </c>
      <c r="K16" s="110"/>
      <c r="L16" s="110"/>
      <c r="M16" s="110"/>
      <c r="N16" s="110"/>
      <c r="O16" s="110"/>
    </row>
    <row r="17" spans="1:15" s="110" customFormat="1" ht="24.95" customHeight="1" x14ac:dyDescent="0.2">
      <c r="A17" s="193" t="s">
        <v>142</v>
      </c>
      <c r="B17" s="199" t="s">
        <v>220</v>
      </c>
      <c r="C17" s="113">
        <v>0.3779289493575208</v>
      </c>
      <c r="D17" s="115">
        <v>15</v>
      </c>
      <c r="E17" s="114">
        <v>3</v>
      </c>
      <c r="F17" s="114" t="s">
        <v>513</v>
      </c>
      <c r="G17" s="114" t="s">
        <v>513</v>
      </c>
      <c r="H17" s="140">
        <v>3</v>
      </c>
      <c r="I17" s="115">
        <v>12</v>
      </c>
      <c r="J17" s="116" t="s">
        <v>514</v>
      </c>
    </row>
    <row r="18" spans="1:15" s="287" customFormat="1" ht="24.95" customHeight="1" x14ac:dyDescent="0.2">
      <c r="A18" s="201" t="s">
        <v>144</v>
      </c>
      <c r="B18" s="202" t="s">
        <v>145</v>
      </c>
      <c r="C18" s="113">
        <v>4.9634668682287728</v>
      </c>
      <c r="D18" s="115">
        <v>197</v>
      </c>
      <c r="E18" s="114">
        <v>202</v>
      </c>
      <c r="F18" s="114">
        <v>208</v>
      </c>
      <c r="G18" s="114">
        <v>179</v>
      </c>
      <c r="H18" s="140">
        <v>206</v>
      </c>
      <c r="I18" s="115">
        <v>-9</v>
      </c>
      <c r="J18" s="116">
        <v>-4.3689320388349513</v>
      </c>
      <c r="K18" s="110"/>
      <c r="L18" s="110"/>
      <c r="M18" s="110"/>
      <c r="N18" s="110"/>
      <c r="O18" s="110"/>
    </row>
    <row r="19" spans="1:15" s="110" customFormat="1" ht="24.95" customHeight="1" x14ac:dyDescent="0.2">
      <c r="A19" s="193" t="s">
        <v>146</v>
      </c>
      <c r="B19" s="199" t="s">
        <v>147</v>
      </c>
      <c r="C19" s="113">
        <v>10.204081632653061</v>
      </c>
      <c r="D19" s="115">
        <v>405</v>
      </c>
      <c r="E19" s="114">
        <v>340</v>
      </c>
      <c r="F19" s="114">
        <v>383</v>
      </c>
      <c r="G19" s="114">
        <v>392</v>
      </c>
      <c r="H19" s="140">
        <v>496</v>
      </c>
      <c r="I19" s="115">
        <v>-91</v>
      </c>
      <c r="J19" s="116">
        <v>-18.346774193548388</v>
      </c>
    </row>
    <row r="20" spans="1:15" s="287" customFormat="1" ht="24.95" customHeight="1" x14ac:dyDescent="0.2">
      <c r="A20" s="193" t="s">
        <v>148</v>
      </c>
      <c r="B20" s="199" t="s">
        <v>149</v>
      </c>
      <c r="C20" s="113">
        <v>5.794910556815319</v>
      </c>
      <c r="D20" s="115">
        <v>230</v>
      </c>
      <c r="E20" s="114">
        <v>172</v>
      </c>
      <c r="F20" s="114">
        <v>213</v>
      </c>
      <c r="G20" s="114">
        <v>177</v>
      </c>
      <c r="H20" s="140">
        <v>217</v>
      </c>
      <c r="I20" s="115">
        <v>13</v>
      </c>
      <c r="J20" s="116">
        <v>5.9907834101382491</v>
      </c>
      <c r="K20" s="110"/>
      <c r="L20" s="110"/>
      <c r="M20" s="110"/>
      <c r="N20" s="110"/>
      <c r="O20" s="110"/>
    </row>
    <row r="21" spans="1:15" s="110" customFormat="1" ht="24.95" customHeight="1" x14ac:dyDescent="0.2">
      <c r="A21" s="201" t="s">
        <v>150</v>
      </c>
      <c r="B21" s="202" t="s">
        <v>151</v>
      </c>
      <c r="C21" s="113">
        <v>4.5351473922902494</v>
      </c>
      <c r="D21" s="115">
        <v>180</v>
      </c>
      <c r="E21" s="114">
        <v>139</v>
      </c>
      <c r="F21" s="114">
        <v>168</v>
      </c>
      <c r="G21" s="114">
        <v>177</v>
      </c>
      <c r="H21" s="140">
        <v>142</v>
      </c>
      <c r="I21" s="115">
        <v>38</v>
      </c>
      <c r="J21" s="116">
        <v>26.760563380281692</v>
      </c>
    </row>
    <row r="22" spans="1:15" s="110" customFormat="1" ht="24.95" customHeight="1" x14ac:dyDescent="0.2">
      <c r="A22" s="201" t="s">
        <v>152</v>
      </c>
      <c r="B22" s="199" t="s">
        <v>153</v>
      </c>
      <c r="C22" s="113">
        <v>2.0156210632401108</v>
      </c>
      <c r="D22" s="115">
        <v>80</v>
      </c>
      <c r="E22" s="114">
        <v>33</v>
      </c>
      <c r="F22" s="114" t="s">
        <v>513</v>
      </c>
      <c r="G22" s="114">
        <v>46</v>
      </c>
      <c r="H22" s="140">
        <v>54</v>
      </c>
      <c r="I22" s="115">
        <v>26</v>
      </c>
      <c r="J22" s="116">
        <v>48.148148148148145</v>
      </c>
    </row>
    <row r="23" spans="1:15" s="110" customFormat="1" ht="24.95" customHeight="1" x14ac:dyDescent="0.2">
      <c r="A23" s="193" t="s">
        <v>154</v>
      </c>
      <c r="B23" s="199" t="s">
        <v>155</v>
      </c>
      <c r="C23" s="113">
        <v>1.1085915847820609</v>
      </c>
      <c r="D23" s="115">
        <v>44</v>
      </c>
      <c r="E23" s="114">
        <v>24</v>
      </c>
      <c r="F23" s="114" t="s">
        <v>513</v>
      </c>
      <c r="G23" s="114">
        <v>27</v>
      </c>
      <c r="H23" s="140">
        <v>39</v>
      </c>
      <c r="I23" s="115">
        <v>5</v>
      </c>
      <c r="J23" s="116">
        <v>12.820512820512821</v>
      </c>
    </row>
    <row r="24" spans="1:15" s="110" customFormat="1" ht="24.95" customHeight="1" x14ac:dyDescent="0.2">
      <c r="A24" s="193" t="s">
        <v>156</v>
      </c>
      <c r="B24" s="199" t="s">
        <v>221</v>
      </c>
      <c r="C24" s="113">
        <v>6.7271352985638702</v>
      </c>
      <c r="D24" s="115">
        <v>267</v>
      </c>
      <c r="E24" s="114">
        <v>134</v>
      </c>
      <c r="F24" s="114">
        <v>161</v>
      </c>
      <c r="G24" s="114">
        <v>209</v>
      </c>
      <c r="H24" s="140">
        <v>202</v>
      </c>
      <c r="I24" s="115">
        <v>65</v>
      </c>
      <c r="J24" s="116">
        <v>32.178217821782177</v>
      </c>
    </row>
    <row r="25" spans="1:15" s="110" customFormat="1" ht="24.95" customHeight="1" x14ac:dyDescent="0.2">
      <c r="A25" s="193" t="s">
        <v>222</v>
      </c>
      <c r="B25" s="204" t="s">
        <v>159</v>
      </c>
      <c r="C25" s="113">
        <v>11.312673217435123</v>
      </c>
      <c r="D25" s="115">
        <v>449</v>
      </c>
      <c r="E25" s="114">
        <v>483</v>
      </c>
      <c r="F25" s="114">
        <v>430</v>
      </c>
      <c r="G25" s="114">
        <v>361</v>
      </c>
      <c r="H25" s="140">
        <v>471</v>
      </c>
      <c r="I25" s="115">
        <v>-22</v>
      </c>
      <c r="J25" s="116">
        <v>-4.6709129511677281</v>
      </c>
    </row>
    <row r="26" spans="1:15" s="110" customFormat="1" ht="24.95" customHeight="1" x14ac:dyDescent="0.2">
      <c r="A26" s="201">
        <v>782.78300000000002</v>
      </c>
      <c r="B26" s="203" t="s">
        <v>160</v>
      </c>
      <c r="C26" s="113">
        <v>13.076341647770219</v>
      </c>
      <c r="D26" s="115">
        <v>519</v>
      </c>
      <c r="E26" s="114">
        <v>478</v>
      </c>
      <c r="F26" s="114">
        <v>483</v>
      </c>
      <c r="G26" s="114">
        <v>443</v>
      </c>
      <c r="H26" s="140">
        <v>496</v>
      </c>
      <c r="I26" s="115">
        <v>23</v>
      </c>
      <c r="J26" s="116">
        <v>4.637096774193548</v>
      </c>
    </row>
    <row r="27" spans="1:15" s="110" customFormat="1" ht="24.95" customHeight="1" x14ac:dyDescent="0.2">
      <c r="A27" s="193" t="s">
        <v>161</v>
      </c>
      <c r="B27" s="199" t="s">
        <v>162</v>
      </c>
      <c r="C27" s="113">
        <v>3.8044847568657092</v>
      </c>
      <c r="D27" s="115">
        <v>151</v>
      </c>
      <c r="E27" s="114">
        <v>103</v>
      </c>
      <c r="F27" s="114">
        <v>148</v>
      </c>
      <c r="G27" s="114">
        <v>129</v>
      </c>
      <c r="H27" s="140">
        <v>207</v>
      </c>
      <c r="I27" s="115">
        <v>-56</v>
      </c>
      <c r="J27" s="116">
        <v>-27.053140096618357</v>
      </c>
    </row>
    <row r="28" spans="1:15" s="110" customFormat="1" ht="24.95" customHeight="1" x14ac:dyDescent="0.2">
      <c r="A28" s="193" t="s">
        <v>163</v>
      </c>
      <c r="B28" s="199" t="s">
        <v>164</v>
      </c>
      <c r="C28" s="113">
        <v>5.1146384479717817</v>
      </c>
      <c r="D28" s="115">
        <v>203</v>
      </c>
      <c r="E28" s="114">
        <v>172</v>
      </c>
      <c r="F28" s="114">
        <v>198</v>
      </c>
      <c r="G28" s="114">
        <v>192</v>
      </c>
      <c r="H28" s="140">
        <v>261</v>
      </c>
      <c r="I28" s="115">
        <v>-58</v>
      </c>
      <c r="J28" s="116">
        <v>-22.222222222222221</v>
      </c>
    </row>
    <row r="29" spans="1:15" s="110" customFormat="1" ht="24.95" customHeight="1" x14ac:dyDescent="0.2">
      <c r="A29" s="193">
        <v>86</v>
      </c>
      <c r="B29" s="199" t="s">
        <v>165</v>
      </c>
      <c r="C29" s="113">
        <v>8.2640463592844551</v>
      </c>
      <c r="D29" s="115">
        <v>328</v>
      </c>
      <c r="E29" s="114">
        <v>220</v>
      </c>
      <c r="F29" s="114">
        <v>215</v>
      </c>
      <c r="G29" s="114">
        <v>191</v>
      </c>
      <c r="H29" s="140">
        <v>213</v>
      </c>
      <c r="I29" s="115">
        <v>115</v>
      </c>
      <c r="J29" s="116">
        <v>53.990610328638496</v>
      </c>
    </row>
    <row r="30" spans="1:15" s="110" customFormat="1" ht="24.95" customHeight="1" x14ac:dyDescent="0.2">
      <c r="A30" s="193">
        <v>87.88</v>
      </c>
      <c r="B30" s="204" t="s">
        <v>166</v>
      </c>
      <c r="C30" s="113">
        <v>7.8357268833459308</v>
      </c>
      <c r="D30" s="115">
        <v>311</v>
      </c>
      <c r="E30" s="114">
        <v>326</v>
      </c>
      <c r="F30" s="114">
        <v>319</v>
      </c>
      <c r="G30" s="114">
        <v>272</v>
      </c>
      <c r="H30" s="140">
        <v>421</v>
      </c>
      <c r="I30" s="115">
        <v>-110</v>
      </c>
      <c r="J30" s="116">
        <v>-26.128266033254157</v>
      </c>
    </row>
    <row r="31" spans="1:15" s="110" customFormat="1" ht="24.95" customHeight="1" x14ac:dyDescent="0.2">
      <c r="A31" s="193" t="s">
        <v>167</v>
      </c>
      <c r="B31" s="199" t="s">
        <v>168</v>
      </c>
      <c r="C31" s="113">
        <v>7.8609221466364323</v>
      </c>
      <c r="D31" s="115">
        <v>312</v>
      </c>
      <c r="E31" s="114">
        <v>264</v>
      </c>
      <c r="F31" s="114">
        <v>227</v>
      </c>
      <c r="G31" s="114">
        <v>285</v>
      </c>
      <c r="H31" s="140">
        <v>226</v>
      </c>
      <c r="I31" s="115">
        <v>86</v>
      </c>
      <c r="J31" s="116">
        <v>38.053097345132741</v>
      </c>
    </row>
    <row r="32" spans="1:15" s="110" customFormat="1" ht="24.95" customHeight="1" x14ac:dyDescent="0.2">
      <c r="A32" s="193"/>
      <c r="B32" s="204" t="s">
        <v>169</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1.1085915847820609</v>
      </c>
      <c r="D34" s="115">
        <v>44</v>
      </c>
      <c r="E34" s="114">
        <v>67</v>
      </c>
      <c r="F34" s="114" t="s">
        <v>513</v>
      </c>
      <c r="G34" s="114">
        <v>7</v>
      </c>
      <c r="H34" s="140">
        <v>11</v>
      </c>
      <c r="I34" s="115">
        <v>33</v>
      </c>
      <c r="J34" s="116" t="s">
        <v>514</v>
      </c>
    </row>
    <row r="35" spans="1:10" s="110" customFormat="1" ht="24.95" customHeight="1" x14ac:dyDescent="0.2">
      <c r="A35" s="292" t="s">
        <v>171</v>
      </c>
      <c r="B35" s="293" t="s">
        <v>172</v>
      </c>
      <c r="C35" s="113">
        <v>11.237087427563617</v>
      </c>
      <c r="D35" s="115">
        <v>446</v>
      </c>
      <c r="E35" s="114">
        <v>334</v>
      </c>
      <c r="F35" s="114" t="s">
        <v>513</v>
      </c>
      <c r="G35" s="114">
        <v>290</v>
      </c>
      <c r="H35" s="140">
        <v>323</v>
      </c>
      <c r="I35" s="115">
        <v>123</v>
      </c>
      <c r="J35" s="116">
        <v>38.080495356037154</v>
      </c>
    </row>
    <row r="36" spans="1:10" s="110" customFormat="1" ht="24.95" customHeight="1" x14ac:dyDescent="0.2">
      <c r="A36" s="294" t="s">
        <v>173</v>
      </c>
      <c r="B36" s="295" t="s">
        <v>174</v>
      </c>
      <c r="C36" s="125">
        <v>87.654320987654316</v>
      </c>
      <c r="D36" s="143">
        <v>3479</v>
      </c>
      <c r="E36" s="144">
        <v>2888</v>
      </c>
      <c r="F36" s="144">
        <v>3013</v>
      </c>
      <c r="G36" s="144">
        <v>2901</v>
      </c>
      <c r="H36" s="145">
        <v>3445</v>
      </c>
      <c r="I36" s="143">
        <v>34</v>
      </c>
      <c r="J36" s="146">
        <v>0.98693759071117559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368</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369</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335</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332</v>
      </c>
      <c r="B7" s="577"/>
      <c r="C7" s="577"/>
      <c r="D7" s="582" t="s">
        <v>94</v>
      </c>
      <c r="E7" s="647" t="s">
        <v>370</v>
      </c>
      <c r="F7" s="648"/>
      <c r="G7" s="648"/>
      <c r="H7" s="648"/>
      <c r="I7" s="649"/>
      <c r="J7" s="588" t="s">
        <v>359</v>
      </c>
      <c r="K7" s="589"/>
      <c r="L7" s="96"/>
      <c r="M7" s="96"/>
      <c r="N7" s="96"/>
      <c r="O7" s="96"/>
      <c r="Q7" s="408"/>
    </row>
    <row r="8" spans="1:17" ht="21.75" customHeight="1" x14ac:dyDescent="0.2">
      <c r="A8" s="578"/>
      <c r="B8" s="579"/>
      <c r="C8" s="579"/>
      <c r="D8" s="583"/>
      <c r="E8" s="566" t="s">
        <v>335</v>
      </c>
      <c r="F8" s="566" t="s">
        <v>337</v>
      </c>
      <c r="G8" s="566" t="s">
        <v>338</v>
      </c>
      <c r="H8" s="566" t="s">
        <v>339</v>
      </c>
      <c r="I8" s="566" t="s">
        <v>340</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3969</v>
      </c>
      <c r="F11" s="264">
        <v>3289</v>
      </c>
      <c r="G11" s="264">
        <v>3392</v>
      </c>
      <c r="H11" s="264">
        <v>3198</v>
      </c>
      <c r="I11" s="265">
        <v>3779</v>
      </c>
      <c r="J11" s="263">
        <v>190</v>
      </c>
      <c r="K11" s="266">
        <v>5.027785128340831</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18.871252204585538</v>
      </c>
      <c r="E13" s="115">
        <v>749</v>
      </c>
      <c r="F13" s="114">
        <v>686</v>
      </c>
      <c r="G13" s="114">
        <v>720</v>
      </c>
      <c r="H13" s="114">
        <v>703</v>
      </c>
      <c r="I13" s="140">
        <v>697</v>
      </c>
      <c r="J13" s="115">
        <v>52</v>
      </c>
      <c r="K13" s="116">
        <v>7.4605451936872313</v>
      </c>
    </row>
    <row r="14" spans="1:17" ht="15.95" customHeight="1" x14ac:dyDescent="0.2">
      <c r="A14" s="306" t="s">
        <v>230</v>
      </c>
      <c r="B14" s="307"/>
      <c r="C14" s="308"/>
      <c r="D14" s="113">
        <v>56.664147140337619</v>
      </c>
      <c r="E14" s="115">
        <v>2249</v>
      </c>
      <c r="F14" s="114">
        <v>1800</v>
      </c>
      <c r="G14" s="114">
        <v>1865</v>
      </c>
      <c r="H14" s="114">
        <v>1717</v>
      </c>
      <c r="I14" s="140">
        <v>2168</v>
      </c>
      <c r="J14" s="115">
        <v>81</v>
      </c>
      <c r="K14" s="116">
        <v>3.7361623616236161</v>
      </c>
    </row>
    <row r="15" spans="1:17" ht="15.95" customHeight="1" x14ac:dyDescent="0.2">
      <c r="A15" s="306" t="s">
        <v>231</v>
      </c>
      <c r="B15" s="307"/>
      <c r="C15" s="308"/>
      <c r="D15" s="113">
        <v>9.5238095238095237</v>
      </c>
      <c r="E15" s="115">
        <v>378</v>
      </c>
      <c r="F15" s="114">
        <v>285</v>
      </c>
      <c r="G15" s="114">
        <v>338</v>
      </c>
      <c r="H15" s="114">
        <v>320</v>
      </c>
      <c r="I15" s="140">
        <v>330</v>
      </c>
      <c r="J15" s="115">
        <v>48</v>
      </c>
      <c r="K15" s="116">
        <v>14.545454545454545</v>
      </c>
    </row>
    <row r="16" spans="1:17" ht="15.95" customHeight="1" x14ac:dyDescent="0.2">
      <c r="A16" s="306" t="s">
        <v>232</v>
      </c>
      <c r="B16" s="307"/>
      <c r="C16" s="308"/>
      <c r="D16" s="113">
        <v>14.915595867976821</v>
      </c>
      <c r="E16" s="115">
        <v>592</v>
      </c>
      <c r="F16" s="114">
        <v>518</v>
      </c>
      <c r="G16" s="114">
        <v>468</v>
      </c>
      <c r="H16" s="114">
        <v>456</v>
      </c>
      <c r="I16" s="140">
        <v>583</v>
      </c>
      <c r="J16" s="115">
        <v>9</v>
      </c>
      <c r="K16" s="116">
        <v>1.5437392795883362</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0.12597631645250693</v>
      </c>
      <c r="E18" s="115">
        <v>5</v>
      </c>
      <c r="F18" s="114">
        <v>20</v>
      </c>
      <c r="G18" s="114">
        <v>19</v>
      </c>
      <c r="H18" s="114">
        <v>21</v>
      </c>
      <c r="I18" s="140">
        <v>14</v>
      </c>
      <c r="J18" s="115">
        <v>-9</v>
      </c>
      <c r="K18" s="116">
        <v>-64.285714285714292</v>
      </c>
    </row>
    <row r="19" spans="1:11" ht="14.1" customHeight="1" x14ac:dyDescent="0.2">
      <c r="A19" s="306" t="s">
        <v>235</v>
      </c>
      <c r="B19" s="307" t="s">
        <v>236</v>
      </c>
      <c r="C19" s="308"/>
      <c r="D19" s="113" t="s">
        <v>513</v>
      </c>
      <c r="E19" s="115" t="s">
        <v>513</v>
      </c>
      <c r="F19" s="114" t="s">
        <v>513</v>
      </c>
      <c r="G19" s="114">
        <v>4</v>
      </c>
      <c r="H19" s="114">
        <v>5</v>
      </c>
      <c r="I19" s="140">
        <v>4</v>
      </c>
      <c r="J19" s="115" t="s">
        <v>513</v>
      </c>
      <c r="K19" s="116" t="s">
        <v>513</v>
      </c>
    </row>
    <row r="20" spans="1:11" ht="14.1" customHeight="1" x14ac:dyDescent="0.2">
      <c r="A20" s="306">
        <v>12</v>
      </c>
      <c r="B20" s="307" t="s">
        <v>237</v>
      </c>
      <c r="C20" s="308"/>
      <c r="D20" s="113">
        <v>1.4613252708490805</v>
      </c>
      <c r="E20" s="115">
        <v>58</v>
      </c>
      <c r="F20" s="114">
        <v>65</v>
      </c>
      <c r="G20" s="114">
        <v>32</v>
      </c>
      <c r="H20" s="114">
        <v>12</v>
      </c>
      <c r="I20" s="140">
        <v>41</v>
      </c>
      <c r="J20" s="115">
        <v>17</v>
      </c>
      <c r="K20" s="116">
        <v>41.463414634146339</v>
      </c>
    </row>
    <row r="21" spans="1:11" ht="14.1" customHeight="1" x14ac:dyDescent="0.2">
      <c r="A21" s="306">
        <v>21</v>
      </c>
      <c r="B21" s="307" t="s">
        <v>238</v>
      </c>
      <c r="C21" s="308"/>
      <c r="D21" s="113">
        <v>0.45351473922902497</v>
      </c>
      <c r="E21" s="115">
        <v>18</v>
      </c>
      <c r="F21" s="114">
        <v>11</v>
      </c>
      <c r="G21" s="114">
        <v>12</v>
      </c>
      <c r="H21" s="114">
        <v>6</v>
      </c>
      <c r="I21" s="140">
        <v>5</v>
      </c>
      <c r="J21" s="115">
        <v>13</v>
      </c>
      <c r="K21" s="116" t="s">
        <v>514</v>
      </c>
    </row>
    <row r="22" spans="1:11" ht="14.1" customHeight="1" x14ac:dyDescent="0.2">
      <c r="A22" s="306">
        <v>22</v>
      </c>
      <c r="B22" s="307" t="s">
        <v>239</v>
      </c>
      <c r="C22" s="308"/>
      <c r="D22" s="113">
        <v>0.83144368858654571</v>
      </c>
      <c r="E22" s="115">
        <v>33</v>
      </c>
      <c r="F22" s="114">
        <v>84</v>
      </c>
      <c r="G22" s="114">
        <v>70</v>
      </c>
      <c r="H22" s="114">
        <v>98</v>
      </c>
      <c r="I22" s="140">
        <v>98</v>
      </c>
      <c r="J22" s="115">
        <v>-65</v>
      </c>
      <c r="K22" s="116">
        <v>-66.326530612244895</v>
      </c>
    </row>
    <row r="23" spans="1:11" ht="14.1" customHeight="1" x14ac:dyDescent="0.2">
      <c r="A23" s="306">
        <v>23</v>
      </c>
      <c r="B23" s="307" t="s">
        <v>240</v>
      </c>
      <c r="C23" s="308"/>
      <c r="D23" s="113">
        <v>0.62988158226253466</v>
      </c>
      <c r="E23" s="115">
        <v>25</v>
      </c>
      <c r="F23" s="114">
        <v>14</v>
      </c>
      <c r="G23" s="114">
        <v>23</v>
      </c>
      <c r="H23" s="114">
        <v>21</v>
      </c>
      <c r="I23" s="140">
        <v>30</v>
      </c>
      <c r="J23" s="115">
        <v>-5</v>
      </c>
      <c r="K23" s="116">
        <v>-16.666666666666668</v>
      </c>
    </row>
    <row r="24" spans="1:11" ht="14.1" customHeight="1" x14ac:dyDescent="0.2">
      <c r="A24" s="306">
        <v>24</v>
      </c>
      <c r="B24" s="307" t="s">
        <v>241</v>
      </c>
      <c r="C24" s="308"/>
      <c r="D24" s="113">
        <v>2.821869488536155</v>
      </c>
      <c r="E24" s="115">
        <v>112</v>
      </c>
      <c r="F24" s="114">
        <v>88</v>
      </c>
      <c r="G24" s="114">
        <v>105</v>
      </c>
      <c r="H24" s="114">
        <v>91</v>
      </c>
      <c r="I24" s="140">
        <v>91</v>
      </c>
      <c r="J24" s="115">
        <v>21</v>
      </c>
      <c r="K24" s="116">
        <v>23.076923076923077</v>
      </c>
    </row>
    <row r="25" spans="1:11" ht="14.1" customHeight="1" x14ac:dyDescent="0.2">
      <c r="A25" s="306">
        <v>25</v>
      </c>
      <c r="B25" s="307" t="s">
        <v>242</v>
      </c>
      <c r="C25" s="308"/>
      <c r="D25" s="113">
        <v>7.2562358276643995</v>
      </c>
      <c r="E25" s="115">
        <v>288</v>
      </c>
      <c r="F25" s="114">
        <v>184</v>
      </c>
      <c r="G25" s="114">
        <v>210</v>
      </c>
      <c r="H25" s="114">
        <v>165</v>
      </c>
      <c r="I25" s="140">
        <v>196</v>
      </c>
      <c r="J25" s="115">
        <v>92</v>
      </c>
      <c r="K25" s="116">
        <v>46.938775510204081</v>
      </c>
    </row>
    <row r="26" spans="1:11" ht="14.1" customHeight="1" x14ac:dyDescent="0.2">
      <c r="A26" s="306">
        <v>26</v>
      </c>
      <c r="B26" s="307" t="s">
        <v>243</v>
      </c>
      <c r="C26" s="308"/>
      <c r="D26" s="113">
        <v>3.2501889644746789</v>
      </c>
      <c r="E26" s="115">
        <v>129</v>
      </c>
      <c r="F26" s="114">
        <v>103</v>
      </c>
      <c r="G26" s="114">
        <v>84</v>
      </c>
      <c r="H26" s="114">
        <v>72</v>
      </c>
      <c r="I26" s="140">
        <v>105</v>
      </c>
      <c r="J26" s="115">
        <v>24</v>
      </c>
      <c r="K26" s="116">
        <v>22.857142857142858</v>
      </c>
    </row>
    <row r="27" spans="1:11" ht="14.1" customHeight="1" x14ac:dyDescent="0.2">
      <c r="A27" s="306">
        <v>27</v>
      </c>
      <c r="B27" s="307" t="s">
        <v>244</v>
      </c>
      <c r="C27" s="308"/>
      <c r="D27" s="113">
        <v>0.98261526832955404</v>
      </c>
      <c r="E27" s="115">
        <v>39</v>
      </c>
      <c r="F27" s="114">
        <v>27</v>
      </c>
      <c r="G27" s="114">
        <v>23</v>
      </c>
      <c r="H27" s="114">
        <v>22</v>
      </c>
      <c r="I27" s="140">
        <v>30</v>
      </c>
      <c r="J27" s="115">
        <v>9</v>
      </c>
      <c r="K27" s="116">
        <v>30</v>
      </c>
    </row>
    <row r="28" spans="1:11" ht="14.1" customHeight="1" x14ac:dyDescent="0.2">
      <c r="A28" s="306">
        <v>28</v>
      </c>
      <c r="B28" s="307" t="s">
        <v>245</v>
      </c>
      <c r="C28" s="308"/>
      <c r="D28" s="113">
        <v>0.12597631645250693</v>
      </c>
      <c r="E28" s="115">
        <v>5</v>
      </c>
      <c r="F28" s="114">
        <v>4</v>
      </c>
      <c r="G28" s="114">
        <v>8</v>
      </c>
      <c r="H28" s="114">
        <v>9</v>
      </c>
      <c r="I28" s="140">
        <v>14</v>
      </c>
      <c r="J28" s="115">
        <v>-9</v>
      </c>
      <c r="K28" s="116">
        <v>-64.285714285714292</v>
      </c>
    </row>
    <row r="29" spans="1:11" ht="14.1" customHeight="1" x14ac:dyDescent="0.2">
      <c r="A29" s="306">
        <v>29</v>
      </c>
      <c r="B29" s="307" t="s">
        <v>246</v>
      </c>
      <c r="C29" s="308"/>
      <c r="D29" s="113">
        <v>3.8548752834467122</v>
      </c>
      <c r="E29" s="115">
        <v>153</v>
      </c>
      <c r="F29" s="114">
        <v>73</v>
      </c>
      <c r="G29" s="114">
        <v>76</v>
      </c>
      <c r="H29" s="114">
        <v>90</v>
      </c>
      <c r="I29" s="140">
        <v>80</v>
      </c>
      <c r="J29" s="115">
        <v>73</v>
      </c>
      <c r="K29" s="116">
        <v>91.25</v>
      </c>
    </row>
    <row r="30" spans="1:11" ht="14.1" customHeight="1" x14ac:dyDescent="0.2">
      <c r="A30" s="306" t="s">
        <v>247</v>
      </c>
      <c r="B30" s="307" t="s">
        <v>248</v>
      </c>
      <c r="C30" s="308"/>
      <c r="D30" s="113">
        <v>0.35273368606701938</v>
      </c>
      <c r="E30" s="115">
        <v>14</v>
      </c>
      <c r="F30" s="114">
        <v>6</v>
      </c>
      <c r="G30" s="114">
        <v>15</v>
      </c>
      <c r="H30" s="114">
        <v>5</v>
      </c>
      <c r="I30" s="140">
        <v>14</v>
      </c>
      <c r="J30" s="115">
        <v>0</v>
      </c>
      <c r="K30" s="116">
        <v>0</v>
      </c>
    </row>
    <row r="31" spans="1:11" ht="14.1" customHeight="1" x14ac:dyDescent="0.2">
      <c r="A31" s="306" t="s">
        <v>249</v>
      </c>
      <c r="B31" s="307" t="s">
        <v>250</v>
      </c>
      <c r="C31" s="308"/>
      <c r="D31" s="113">
        <v>3.5021415973796928</v>
      </c>
      <c r="E31" s="115">
        <v>139</v>
      </c>
      <c r="F31" s="114">
        <v>67</v>
      </c>
      <c r="G31" s="114">
        <v>61</v>
      </c>
      <c r="H31" s="114">
        <v>85</v>
      </c>
      <c r="I31" s="140">
        <v>66</v>
      </c>
      <c r="J31" s="115">
        <v>73</v>
      </c>
      <c r="K31" s="116">
        <v>110.60606060606061</v>
      </c>
    </row>
    <row r="32" spans="1:11" ht="14.1" customHeight="1" x14ac:dyDescent="0.2">
      <c r="A32" s="306">
        <v>31</v>
      </c>
      <c r="B32" s="307" t="s">
        <v>251</v>
      </c>
      <c r="C32" s="308"/>
      <c r="D32" s="113">
        <v>1.0582010582010581</v>
      </c>
      <c r="E32" s="115">
        <v>42</v>
      </c>
      <c r="F32" s="114">
        <v>33</v>
      </c>
      <c r="G32" s="114">
        <v>17</v>
      </c>
      <c r="H32" s="114">
        <v>24</v>
      </c>
      <c r="I32" s="140">
        <v>32</v>
      </c>
      <c r="J32" s="115">
        <v>10</v>
      </c>
      <c r="K32" s="116">
        <v>31.25</v>
      </c>
    </row>
    <row r="33" spans="1:11" ht="14.1" customHeight="1" x14ac:dyDescent="0.2">
      <c r="A33" s="306">
        <v>32</v>
      </c>
      <c r="B33" s="307" t="s">
        <v>252</v>
      </c>
      <c r="C33" s="308"/>
      <c r="D33" s="113">
        <v>1.1589821113630638</v>
      </c>
      <c r="E33" s="115">
        <v>46</v>
      </c>
      <c r="F33" s="114">
        <v>58</v>
      </c>
      <c r="G33" s="114">
        <v>55</v>
      </c>
      <c r="H33" s="114">
        <v>48</v>
      </c>
      <c r="I33" s="140">
        <v>43</v>
      </c>
      <c r="J33" s="115">
        <v>3</v>
      </c>
      <c r="K33" s="116">
        <v>6.9767441860465116</v>
      </c>
    </row>
    <row r="34" spans="1:11" ht="14.1" customHeight="1" x14ac:dyDescent="0.2">
      <c r="A34" s="306">
        <v>33</v>
      </c>
      <c r="B34" s="307" t="s">
        <v>253</v>
      </c>
      <c r="C34" s="308"/>
      <c r="D34" s="113">
        <v>1.4613252708490805</v>
      </c>
      <c r="E34" s="115">
        <v>58</v>
      </c>
      <c r="F34" s="114">
        <v>47</v>
      </c>
      <c r="G34" s="114">
        <v>46</v>
      </c>
      <c r="H34" s="114">
        <v>44</v>
      </c>
      <c r="I34" s="140">
        <v>41</v>
      </c>
      <c r="J34" s="115">
        <v>17</v>
      </c>
      <c r="K34" s="116">
        <v>41.463414634146339</v>
      </c>
    </row>
    <row r="35" spans="1:11" ht="14.1" customHeight="1" x14ac:dyDescent="0.2">
      <c r="A35" s="306">
        <v>34</v>
      </c>
      <c r="B35" s="307" t="s">
        <v>254</v>
      </c>
      <c r="C35" s="308"/>
      <c r="D35" s="113">
        <v>2.3431594860166287</v>
      </c>
      <c r="E35" s="115">
        <v>93</v>
      </c>
      <c r="F35" s="114">
        <v>52</v>
      </c>
      <c r="G35" s="114">
        <v>58</v>
      </c>
      <c r="H35" s="114">
        <v>53</v>
      </c>
      <c r="I35" s="140">
        <v>78</v>
      </c>
      <c r="J35" s="115">
        <v>15</v>
      </c>
      <c r="K35" s="116">
        <v>19.23076923076923</v>
      </c>
    </row>
    <row r="36" spans="1:11" ht="14.1" customHeight="1" x14ac:dyDescent="0.2">
      <c r="A36" s="306">
        <v>41</v>
      </c>
      <c r="B36" s="307" t="s">
        <v>255</v>
      </c>
      <c r="C36" s="308"/>
      <c r="D36" s="113">
        <v>0.42831947593852354</v>
      </c>
      <c r="E36" s="115">
        <v>17</v>
      </c>
      <c r="F36" s="114">
        <v>6</v>
      </c>
      <c r="G36" s="114" t="s">
        <v>513</v>
      </c>
      <c r="H36" s="114">
        <v>11</v>
      </c>
      <c r="I36" s="140">
        <v>13</v>
      </c>
      <c r="J36" s="115">
        <v>4</v>
      </c>
      <c r="K36" s="116">
        <v>30.76923076923077</v>
      </c>
    </row>
    <row r="37" spans="1:11" ht="14.1" customHeight="1" x14ac:dyDescent="0.2">
      <c r="A37" s="306">
        <v>42</v>
      </c>
      <c r="B37" s="307" t="s">
        <v>256</v>
      </c>
      <c r="C37" s="308"/>
      <c r="D37" s="113">
        <v>0.10078105316200554</v>
      </c>
      <c r="E37" s="115">
        <v>4</v>
      </c>
      <c r="F37" s="114">
        <v>6</v>
      </c>
      <c r="G37" s="114" t="s">
        <v>513</v>
      </c>
      <c r="H37" s="114">
        <v>4</v>
      </c>
      <c r="I37" s="140" t="s">
        <v>513</v>
      </c>
      <c r="J37" s="115" t="s">
        <v>513</v>
      </c>
      <c r="K37" s="116" t="s">
        <v>513</v>
      </c>
    </row>
    <row r="38" spans="1:11" ht="14.1" customHeight="1" x14ac:dyDescent="0.2">
      <c r="A38" s="306">
        <v>43</v>
      </c>
      <c r="B38" s="307" t="s">
        <v>257</v>
      </c>
      <c r="C38" s="308"/>
      <c r="D38" s="113">
        <v>0.62988158226253466</v>
      </c>
      <c r="E38" s="115">
        <v>25</v>
      </c>
      <c r="F38" s="114">
        <v>11</v>
      </c>
      <c r="G38" s="114">
        <v>22</v>
      </c>
      <c r="H38" s="114">
        <v>20</v>
      </c>
      <c r="I38" s="140">
        <v>20</v>
      </c>
      <c r="J38" s="115">
        <v>5</v>
      </c>
      <c r="K38" s="116">
        <v>25</v>
      </c>
    </row>
    <row r="39" spans="1:11" ht="14.1" customHeight="1" x14ac:dyDescent="0.2">
      <c r="A39" s="306">
        <v>51</v>
      </c>
      <c r="B39" s="307" t="s">
        <v>258</v>
      </c>
      <c r="C39" s="308"/>
      <c r="D39" s="113">
        <v>6.4247921390778533</v>
      </c>
      <c r="E39" s="115">
        <v>255</v>
      </c>
      <c r="F39" s="114">
        <v>176</v>
      </c>
      <c r="G39" s="114">
        <v>230</v>
      </c>
      <c r="H39" s="114">
        <v>240</v>
      </c>
      <c r="I39" s="140">
        <v>288</v>
      </c>
      <c r="J39" s="115">
        <v>-33</v>
      </c>
      <c r="K39" s="116">
        <v>-11.458333333333334</v>
      </c>
    </row>
    <row r="40" spans="1:11" ht="14.1" customHeight="1" x14ac:dyDescent="0.2">
      <c r="A40" s="306" t="s">
        <v>259</v>
      </c>
      <c r="B40" s="307" t="s">
        <v>260</v>
      </c>
      <c r="C40" s="308"/>
      <c r="D40" s="113">
        <v>5.8453010833963219</v>
      </c>
      <c r="E40" s="115">
        <v>232</v>
      </c>
      <c r="F40" s="114">
        <v>171</v>
      </c>
      <c r="G40" s="114">
        <v>212</v>
      </c>
      <c r="H40" s="114">
        <v>223</v>
      </c>
      <c r="I40" s="140">
        <v>273</v>
      </c>
      <c r="J40" s="115">
        <v>-41</v>
      </c>
      <c r="K40" s="116">
        <v>-15.018315018315018</v>
      </c>
    </row>
    <row r="41" spans="1:11" ht="14.1" customHeight="1" x14ac:dyDescent="0.2">
      <c r="A41" s="306"/>
      <c r="B41" s="307" t="s">
        <v>261</v>
      </c>
      <c r="C41" s="308"/>
      <c r="D41" s="113">
        <v>3.073822121441169</v>
      </c>
      <c r="E41" s="115">
        <v>122</v>
      </c>
      <c r="F41" s="114">
        <v>89</v>
      </c>
      <c r="G41" s="114">
        <v>103</v>
      </c>
      <c r="H41" s="114">
        <v>85</v>
      </c>
      <c r="I41" s="140">
        <v>111</v>
      </c>
      <c r="J41" s="115">
        <v>11</v>
      </c>
      <c r="K41" s="116">
        <v>9.9099099099099099</v>
      </c>
    </row>
    <row r="42" spans="1:11" ht="14.1" customHeight="1" x14ac:dyDescent="0.2">
      <c r="A42" s="306">
        <v>52</v>
      </c>
      <c r="B42" s="307" t="s">
        <v>262</v>
      </c>
      <c r="C42" s="308"/>
      <c r="D42" s="113">
        <v>3.7540942302847067</v>
      </c>
      <c r="E42" s="115">
        <v>149</v>
      </c>
      <c r="F42" s="114">
        <v>122</v>
      </c>
      <c r="G42" s="114">
        <v>127</v>
      </c>
      <c r="H42" s="114">
        <v>109</v>
      </c>
      <c r="I42" s="140">
        <v>135</v>
      </c>
      <c r="J42" s="115">
        <v>14</v>
      </c>
      <c r="K42" s="116">
        <v>10.37037037037037</v>
      </c>
    </row>
    <row r="43" spans="1:11" ht="14.1" customHeight="1" x14ac:dyDescent="0.2">
      <c r="A43" s="306" t="s">
        <v>263</v>
      </c>
      <c r="B43" s="307" t="s">
        <v>264</v>
      </c>
      <c r="C43" s="308"/>
      <c r="D43" s="113">
        <v>2.998236331569665</v>
      </c>
      <c r="E43" s="115">
        <v>119</v>
      </c>
      <c r="F43" s="114">
        <v>96</v>
      </c>
      <c r="G43" s="114">
        <v>110</v>
      </c>
      <c r="H43" s="114">
        <v>88</v>
      </c>
      <c r="I43" s="140">
        <v>104</v>
      </c>
      <c r="J43" s="115">
        <v>15</v>
      </c>
      <c r="K43" s="116">
        <v>14.423076923076923</v>
      </c>
    </row>
    <row r="44" spans="1:11" ht="14.1" customHeight="1" x14ac:dyDescent="0.2">
      <c r="A44" s="306">
        <v>53</v>
      </c>
      <c r="B44" s="307" t="s">
        <v>265</v>
      </c>
      <c r="C44" s="308"/>
      <c r="D44" s="113">
        <v>1.7636684303350969</v>
      </c>
      <c r="E44" s="115">
        <v>70</v>
      </c>
      <c r="F44" s="114">
        <v>43</v>
      </c>
      <c r="G44" s="114">
        <v>72</v>
      </c>
      <c r="H44" s="114">
        <v>45</v>
      </c>
      <c r="I44" s="140">
        <v>87</v>
      </c>
      <c r="J44" s="115">
        <v>-17</v>
      </c>
      <c r="K44" s="116">
        <v>-19.540229885057471</v>
      </c>
    </row>
    <row r="45" spans="1:11" ht="14.1" customHeight="1" x14ac:dyDescent="0.2">
      <c r="A45" s="306" t="s">
        <v>266</v>
      </c>
      <c r="B45" s="307" t="s">
        <v>267</v>
      </c>
      <c r="C45" s="308"/>
      <c r="D45" s="113">
        <v>1.6124968505920887</v>
      </c>
      <c r="E45" s="115">
        <v>64</v>
      </c>
      <c r="F45" s="114">
        <v>42</v>
      </c>
      <c r="G45" s="114">
        <v>68</v>
      </c>
      <c r="H45" s="114">
        <v>44</v>
      </c>
      <c r="I45" s="140">
        <v>83</v>
      </c>
      <c r="J45" s="115">
        <v>-19</v>
      </c>
      <c r="K45" s="116">
        <v>-22.891566265060241</v>
      </c>
    </row>
    <row r="46" spans="1:11" ht="14.1" customHeight="1" x14ac:dyDescent="0.2">
      <c r="A46" s="306">
        <v>54</v>
      </c>
      <c r="B46" s="307" t="s">
        <v>268</v>
      </c>
      <c r="C46" s="308"/>
      <c r="D46" s="113">
        <v>4.1824137062232296</v>
      </c>
      <c r="E46" s="115">
        <v>166</v>
      </c>
      <c r="F46" s="114">
        <v>197</v>
      </c>
      <c r="G46" s="114">
        <v>153</v>
      </c>
      <c r="H46" s="114">
        <v>140</v>
      </c>
      <c r="I46" s="140">
        <v>143</v>
      </c>
      <c r="J46" s="115">
        <v>23</v>
      </c>
      <c r="K46" s="116">
        <v>16.083916083916083</v>
      </c>
    </row>
    <row r="47" spans="1:11" ht="14.1" customHeight="1" x14ac:dyDescent="0.2">
      <c r="A47" s="306">
        <v>61</v>
      </c>
      <c r="B47" s="307" t="s">
        <v>269</v>
      </c>
      <c r="C47" s="308"/>
      <c r="D47" s="113">
        <v>1.3353489543965735</v>
      </c>
      <c r="E47" s="115">
        <v>53</v>
      </c>
      <c r="F47" s="114">
        <v>38</v>
      </c>
      <c r="G47" s="114">
        <v>60</v>
      </c>
      <c r="H47" s="114">
        <v>62</v>
      </c>
      <c r="I47" s="140">
        <v>61</v>
      </c>
      <c r="J47" s="115">
        <v>-8</v>
      </c>
      <c r="K47" s="116">
        <v>-13.114754098360656</v>
      </c>
    </row>
    <row r="48" spans="1:11" ht="14.1" customHeight="1" x14ac:dyDescent="0.2">
      <c r="A48" s="306">
        <v>62</v>
      </c>
      <c r="B48" s="307" t="s">
        <v>270</v>
      </c>
      <c r="C48" s="308"/>
      <c r="D48" s="113">
        <v>7.0546737213403876</v>
      </c>
      <c r="E48" s="115">
        <v>280</v>
      </c>
      <c r="F48" s="114">
        <v>253</v>
      </c>
      <c r="G48" s="114">
        <v>262</v>
      </c>
      <c r="H48" s="114">
        <v>239</v>
      </c>
      <c r="I48" s="140">
        <v>273</v>
      </c>
      <c r="J48" s="115">
        <v>7</v>
      </c>
      <c r="K48" s="116">
        <v>2.5641025641025643</v>
      </c>
    </row>
    <row r="49" spans="1:11" ht="14.1" customHeight="1" x14ac:dyDescent="0.2">
      <c r="A49" s="306">
        <v>63</v>
      </c>
      <c r="B49" s="307" t="s">
        <v>271</v>
      </c>
      <c r="C49" s="308"/>
      <c r="D49" s="113">
        <v>4.2076089695137311</v>
      </c>
      <c r="E49" s="115">
        <v>167</v>
      </c>
      <c r="F49" s="114">
        <v>128</v>
      </c>
      <c r="G49" s="114">
        <v>124</v>
      </c>
      <c r="H49" s="114">
        <v>116</v>
      </c>
      <c r="I49" s="140">
        <v>115</v>
      </c>
      <c r="J49" s="115">
        <v>52</v>
      </c>
      <c r="K49" s="116">
        <v>45.217391304347828</v>
      </c>
    </row>
    <row r="50" spans="1:11" ht="14.1" customHeight="1" x14ac:dyDescent="0.2">
      <c r="A50" s="306" t="s">
        <v>272</v>
      </c>
      <c r="B50" s="307" t="s">
        <v>273</v>
      </c>
      <c r="C50" s="308"/>
      <c r="D50" s="113">
        <v>0.45351473922902497</v>
      </c>
      <c r="E50" s="115">
        <v>18</v>
      </c>
      <c r="F50" s="114">
        <v>14</v>
      </c>
      <c r="G50" s="114">
        <v>15</v>
      </c>
      <c r="H50" s="114">
        <v>18</v>
      </c>
      <c r="I50" s="140">
        <v>17</v>
      </c>
      <c r="J50" s="115">
        <v>1</v>
      </c>
      <c r="K50" s="116">
        <v>5.882352941176471</v>
      </c>
    </row>
    <row r="51" spans="1:11" ht="14.1" customHeight="1" x14ac:dyDescent="0.2">
      <c r="A51" s="306" t="s">
        <v>274</v>
      </c>
      <c r="B51" s="307" t="s">
        <v>275</v>
      </c>
      <c r="C51" s="308"/>
      <c r="D51" s="113">
        <v>3.3257747543461829</v>
      </c>
      <c r="E51" s="115">
        <v>132</v>
      </c>
      <c r="F51" s="114">
        <v>87</v>
      </c>
      <c r="G51" s="114">
        <v>96</v>
      </c>
      <c r="H51" s="114">
        <v>83</v>
      </c>
      <c r="I51" s="140">
        <v>82</v>
      </c>
      <c r="J51" s="115">
        <v>50</v>
      </c>
      <c r="K51" s="116">
        <v>60.975609756097562</v>
      </c>
    </row>
    <row r="52" spans="1:11" ht="14.1" customHeight="1" x14ac:dyDescent="0.2">
      <c r="A52" s="306">
        <v>71</v>
      </c>
      <c r="B52" s="307" t="s">
        <v>276</v>
      </c>
      <c r="C52" s="308"/>
      <c r="D52" s="113">
        <v>9.4230284706475178</v>
      </c>
      <c r="E52" s="115">
        <v>374</v>
      </c>
      <c r="F52" s="114">
        <v>269</v>
      </c>
      <c r="G52" s="114">
        <v>305</v>
      </c>
      <c r="H52" s="114">
        <v>287</v>
      </c>
      <c r="I52" s="140">
        <v>354</v>
      </c>
      <c r="J52" s="115">
        <v>20</v>
      </c>
      <c r="K52" s="116">
        <v>5.6497175141242941</v>
      </c>
    </row>
    <row r="53" spans="1:11" ht="14.1" customHeight="1" x14ac:dyDescent="0.2">
      <c r="A53" s="306" t="s">
        <v>277</v>
      </c>
      <c r="B53" s="307" t="s">
        <v>278</v>
      </c>
      <c r="C53" s="308"/>
      <c r="D53" s="113">
        <v>3.9808515998992191</v>
      </c>
      <c r="E53" s="115">
        <v>158</v>
      </c>
      <c r="F53" s="114">
        <v>132</v>
      </c>
      <c r="G53" s="114">
        <v>140</v>
      </c>
      <c r="H53" s="114">
        <v>96</v>
      </c>
      <c r="I53" s="140">
        <v>159</v>
      </c>
      <c r="J53" s="115">
        <v>-1</v>
      </c>
      <c r="K53" s="116">
        <v>-0.62893081761006286</v>
      </c>
    </row>
    <row r="54" spans="1:11" ht="14.1" customHeight="1" x14ac:dyDescent="0.2">
      <c r="A54" s="306" t="s">
        <v>279</v>
      </c>
      <c r="B54" s="307" t="s">
        <v>280</v>
      </c>
      <c r="C54" s="308"/>
      <c r="D54" s="113">
        <v>4.509952128999748</v>
      </c>
      <c r="E54" s="115">
        <v>179</v>
      </c>
      <c r="F54" s="114">
        <v>119</v>
      </c>
      <c r="G54" s="114">
        <v>128</v>
      </c>
      <c r="H54" s="114">
        <v>160</v>
      </c>
      <c r="I54" s="140">
        <v>158</v>
      </c>
      <c r="J54" s="115">
        <v>21</v>
      </c>
      <c r="K54" s="116">
        <v>13.291139240506329</v>
      </c>
    </row>
    <row r="55" spans="1:11" ht="14.1" customHeight="1" x14ac:dyDescent="0.2">
      <c r="A55" s="306">
        <v>72</v>
      </c>
      <c r="B55" s="307" t="s">
        <v>281</v>
      </c>
      <c r="C55" s="308"/>
      <c r="D55" s="113">
        <v>2.6958931720836481</v>
      </c>
      <c r="E55" s="115">
        <v>107</v>
      </c>
      <c r="F55" s="114">
        <v>47</v>
      </c>
      <c r="G55" s="114">
        <v>68</v>
      </c>
      <c r="H55" s="114">
        <v>69</v>
      </c>
      <c r="I55" s="140">
        <v>69</v>
      </c>
      <c r="J55" s="115">
        <v>38</v>
      </c>
      <c r="K55" s="116">
        <v>55.072463768115945</v>
      </c>
    </row>
    <row r="56" spans="1:11" ht="14.1" customHeight="1" x14ac:dyDescent="0.2">
      <c r="A56" s="306" t="s">
        <v>282</v>
      </c>
      <c r="B56" s="307" t="s">
        <v>283</v>
      </c>
      <c r="C56" s="308"/>
      <c r="D56" s="113">
        <v>0.9322247417485513</v>
      </c>
      <c r="E56" s="115">
        <v>37</v>
      </c>
      <c r="F56" s="114">
        <v>12</v>
      </c>
      <c r="G56" s="114">
        <v>33</v>
      </c>
      <c r="H56" s="114">
        <v>21</v>
      </c>
      <c r="I56" s="140">
        <v>28</v>
      </c>
      <c r="J56" s="115">
        <v>9</v>
      </c>
      <c r="K56" s="116">
        <v>32.142857142857146</v>
      </c>
    </row>
    <row r="57" spans="1:11" ht="14.1" customHeight="1" x14ac:dyDescent="0.2">
      <c r="A57" s="306" t="s">
        <v>284</v>
      </c>
      <c r="B57" s="307" t="s">
        <v>285</v>
      </c>
      <c r="C57" s="308"/>
      <c r="D57" s="113">
        <v>1.0330057949105569</v>
      </c>
      <c r="E57" s="115">
        <v>41</v>
      </c>
      <c r="F57" s="114">
        <v>24</v>
      </c>
      <c r="G57" s="114">
        <v>20</v>
      </c>
      <c r="H57" s="114">
        <v>28</v>
      </c>
      <c r="I57" s="140">
        <v>30</v>
      </c>
      <c r="J57" s="115">
        <v>11</v>
      </c>
      <c r="K57" s="116">
        <v>36.666666666666664</v>
      </c>
    </row>
    <row r="58" spans="1:11" ht="14.1" customHeight="1" x14ac:dyDescent="0.2">
      <c r="A58" s="306">
        <v>73</v>
      </c>
      <c r="B58" s="307" t="s">
        <v>286</v>
      </c>
      <c r="C58" s="308"/>
      <c r="D58" s="113">
        <v>2.947845804988662</v>
      </c>
      <c r="E58" s="115">
        <v>117</v>
      </c>
      <c r="F58" s="114">
        <v>95</v>
      </c>
      <c r="G58" s="114">
        <v>100</v>
      </c>
      <c r="H58" s="114">
        <v>103</v>
      </c>
      <c r="I58" s="140">
        <v>141</v>
      </c>
      <c r="J58" s="115">
        <v>-24</v>
      </c>
      <c r="K58" s="116">
        <v>-17.021276595744681</v>
      </c>
    </row>
    <row r="59" spans="1:11" ht="14.1" customHeight="1" x14ac:dyDescent="0.2">
      <c r="A59" s="306" t="s">
        <v>287</v>
      </c>
      <c r="B59" s="307" t="s">
        <v>288</v>
      </c>
      <c r="C59" s="308"/>
      <c r="D59" s="113">
        <v>2.4943310657596371</v>
      </c>
      <c r="E59" s="115">
        <v>99</v>
      </c>
      <c r="F59" s="114">
        <v>62</v>
      </c>
      <c r="G59" s="114">
        <v>84</v>
      </c>
      <c r="H59" s="114">
        <v>64</v>
      </c>
      <c r="I59" s="140">
        <v>120</v>
      </c>
      <c r="J59" s="115">
        <v>-21</v>
      </c>
      <c r="K59" s="116">
        <v>-17.5</v>
      </c>
    </row>
    <row r="60" spans="1:11" ht="14.1" customHeight="1" x14ac:dyDescent="0.2">
      <c r="A60" s="306">
        <v>81</v>
      </c>
      <c r="B60" s="307" t="s">
        <v>289</v>
      </c>
      <c r="C60" s="308"/>
      <c r="D60" s="113">
        <v>6.8783068783068781</v>
      </c>
      <c r="E60" s="115">
        <v>273</v>
      </c>
      <c r="F60" s="114">
        <v>242</v>
      </c>
      <c r="G60" s="114">
        <v>230</v>
      </c>
      <c r="H60" s="114">
        <v>202</v>
      </c>
      <c r="I60" s="140">
        <v>234</v>
      </c>
      <c r="J60" s="115">
        <v>39</v>
      </c>
      <c r="K60" s="116">
        <v>16.666666666666668</v>
      </c>
    </row>
    <row r="61" spans="1:11" ht="14.1" customHeight="1" x14ac:dyDescent="0.2">
      <c r="A61" s="306" t="s">
        <v>290</v>
      </c>
      <c r="B61" s="307" t="s">
        <v>291</v>
      </c>
      <c r="C61" s="308"/>
      <c r="D61" s="113">
        <v>1.6124968505920887</v>
      </c>
      <c r="E61" s="115">
        <v>64</v>
      </c>
      <c r="F61" s="114">
        <v>53</v>
      </c>
      <c r="G61" s="114">
        <v>53</v>
      </c>
      <c r="H61" s="114">
        <v>50</v>
      </c>
      <c r="I61" s="140">
        <v>49</v>
      </c>
      <c r="J61" s="115">
        <v>15</v>
      </c>
      <c r="K61" s="116">
        <v>30.612244897959183</v>
      </c>
    </row>
    <row r="62" spans="1:11" ht="14.1" customHeight="1" x14ac:dyDescent="0.2">
      <c r="A62" s="306" t="s">
        <v>292</v>
      </c>
      <c r="B62" s="307" t="s">
        <v>293</v>
      </c>
      <c r="C62" s="308"/>
      <c r="D62" s="113">
        <v>1.9652305366591081</v>
      </c>
      <c r="E62" s="115">
        <v>78</v>
      </c>
      <c r="F62" s="114">
        <v>111</v>
      </c>
      <c r="G62" s="114">
        <v>94</v>
      </c>
      <c r="H62" s="114">
        <v>81</v>
      </c>
      <c r="I62" s="140">
        <v>97</v>
      </c>
      <c r="J62" s="115">
        <v>-19</v>
      </c>
      <c r="K62" s="116">
        <v>-19.587628865979383</v>
      </c>
    </row>
    <row r="63" spans="1:11" ht="14.1" customHeight="1" x14ac:dyDescent="0.2">
      <c r="A63" s="306"/>
      <c r="B63" s="307" t="s">
        <v>294</v>
      </c>
      <c r="C63" s="308"/>
      <c r="D63" s="113">
        <v>1.7384731670445956</v>
      </c>
      <c r="E63" s="115">
        <v>69</v>
      </c>
      <c r="F63" s="114">
        <v>103</v>
      </c>
      <c r="G63" s="114">
        <v>84</v>
      </c>
      <c r="H63" s="114">
        <v>65</v>
      </c>
      <c r="I63" s="140">
        <v>81</v>
      </c>
      <c r="J63" s="115">
        <v>-12</v>
      </c>
      <c r="K63" s="116">
        <v>-14.814814814814815</v>
      </c>
    </row>
    <row r="64" spans="1:11" ht="14.1" customHeight="1" x14ac:dyDescent="0.2">
      <c r="A64" s="306" t="s">
        <v>295</v>
      </c>
      <c r="B64" s="307" t="s">
        <v>296</v>
      </c>
      <c r="C64" s="308"/>
      <c r="D64" s="113">
        <v>1.2093726379440666</v>
      </c>
      <c r="E64" s="115">
        <v>48</v>
      </c>
      <c r="F64" s="114">
        <v>39</v>
      </c>
      <c r="G64" s="114">
        <v>36</v>
      </c>
      <c r="H64" s="114">
        <v>32</v>
      </c>
      <c r="I64" s="140">
        <v>48</v>
      </c>
      <c r="J64" s="115">
        <v>0</v>
      </c>
      <c r="K64" s="116">
        <v>0</v>
      </c>
    </row>
    <row r="65" spans="1:11" ht="14.1" customHeight="1" x14ac:dyDescent="0.2">
      <c r="A65" s="306" t="s">
        <v>297</v>
      </c>
      <c r="B65" s="307" t="s">
        <v>298</v>
      </c>
      <c r="C65" s="308"/>
      <c r="D65" s="113">
        <v>0.9322247417485513</v>
      </c>
      <c r="E65" s="115">
        <v>37</v>
      </c>
      <c r="F65" s="114">
        <v>16</v>
      </c>
      <c r="G65" s="114">
        <v>23</v>
      </c>
      <c r="H65" s="114">
        <v>13</v>
      </c>
      <c r="I65" s="140">
        <v>11</v>
      </c>
      <c r="J65" s="115">
        <v>26</v>
      </c>
      <c r="K65" s="116">
        <v>236.36363636363637</v>
      </c>
    </row>
    <row r="66" spans="1:11" ht="14.1" customHeight="1" x14ac:dyDescent="0.2">
      <c r="A66" s="306">
        <v>82</v>
      </c>
      <c r="B66" s="307" t="s">
        <v>299</v>
      </c>
      <c r="C66" s="308"/>
      <c r="D66" s="113">
        <v>2.7714789619551525</v>
      </c>
      <c r="E66" s="115">
        <v>110</v>
      </c>
      <c r="F66" s="114">
        <v>159</v>
      </c>
      <c r="G66" s="114">
        <v>107</v>
      </c>
      <c r="H66" s="114">
        <v>104</v>
      </c>
      <c r="I66" s="140">
        <v>121</v>
      </c>
      <c r="J66" s="115">
        <v>-11</v>
      </c>
      <c r="K66" s="116">
        <v>-9.0909090909090917</v>
      </c>
    </row>
    <row r="67" spans="1:11" ht="14.1" customHeight="1" x14ac:dyDescent="0.2">
      <c r="A67" s="306" t="s">
        <v>300</v>
      </c>
      <c r="B67" s="307" t="s">
        <v>301</v>
      </c>
      <c r="C67" s="308"/>
      <c r="D67" s="113">
        <v>1.8644494834971026</v>
      </c>
      <c r="E67" s="115">
        <v>74</v>
      </c>
      <c r="F67" s="114">
        <v>129</v>
      </c>
      <c r="G67" s="114">
        <v>64</v>
      </c>
      <c r="H67" s="114">
        <v>73</v>
      </c>
      <c r="I67" s="140">
        <v>91</v>
      </c>
      <c r="J67" s="115">
        <v>-17</v>
      </c>
      <c r="K67" s="116">
        <v>-18.681318681318682</v>
      </c>
    </row>
    <row r="68" spans="1:11" ht="14.1" customHeight="1" x14ac:dyDescent="0.2">
      <c r="A68" s="306" t="s">
        <v>302</v>
      </c>
      <c r="B68" s="307" t="s">
        <v>303</v>
      </c>
      <c r="C68" s="308"/>
      <c r="D68" s="113">
        <v>0.57949105568153192</v>
      </c>
      <c r="E68" s="115">
        <v>23</v>
      </c>
      <c r="F68" s="114">
        <v>21</v>
      </c>
      <c r="G68" s="114">
        <v>25</v>
      </c>
      <c r="H68" s="114">
        <v>19</v>
      </c>
      <c r="I68" s="140">
        <v>17</v>
      </c>
      <c r="J68" s="115">
        <v>6</v>
      </c>
      <c r="K68" s="116">
        <v>35.294117647058826</v>
      </c>
    </row>
    <row r="69" spans="1:11" ht="14.1" customHeight="1" x14ac:dyDescent="0.2">
      <c r="A69" s="306">
        <v>83</v>
      </c>
      <c r="B69" s="307" t="s">
        <v>304</v>
      </c>
      <c r="C69" s="308"/>
      <c r="D69" s="113">
        <v>5.8704963466868225</v>
      </c>
      <c r="E69" s="115">
        <v>233</v>
      </c>
      <c r="F69" s="114">
        <v>179</v>
      </c>
      <c r="G69" s="114">
        <v>239</v>
      </c>
      <c r="H69" s="114">
        <v>238</v>
      </c>
      <c r="I69" s="140">
        <v>294</v>
      </c>
      <c r="J69" s="115">
        <v>-61</v>
      </c>
      <c r="K69" s="116">
        <v>-20.748299319727892</v>
      </c>
    </row>
    <row r="70" spans="1:11" ht="14.1" customHeight="1" x14ac:dyDescent="0.2">
      <c r="A70" s="306" t="s">
        <v>305</v>
      </c>
      <c r="B70" s="307" t="s">
        <v>306</v>
      </c>
      <c r="C70" s="308"/>
      <c r="D70" s="113">
        <v>5.0138573948097758</v>
      </c>
      <c r="E70" s="115">
        <v>199</v>
      </c>
      <c r="F70" s="114">
        <v>157</v>
      </c>
      <c r="G70" s="114">
        <v>221</v>
      </c>
      <c r="H70" s="114">
        <v>212</v>
      </c>
      <c r="I70" s="140">
        <v>259</v>
      </c>
      <c r="J70" s="115">
        <v>-60</v>
      </c>
      <c r="K70" s="116">
        <v>-23.166023166023166</v>
      </c>
    </row>
    <row r="71" spans="1:11" ht="14.1" customHeight="1" x14ac:dyDescent="0.2">
      <c r="A71" s="306"/>
      <c r="B71" s="307" t="s">
        <v>307</v>
      </c>
      <c r="C71" s="308"/>
      <c r="D71" s="113">
        <v>2.0156210632401108</v>
      </c>
      <c r="E71" s="115">
        <v>80</v>
      </c>
      <c r="F71" s="114">
        <v>63</v>
      </c>
      <c r="G71" s="114">
        <v>65</v>
      </c>
      <c r="H71" s="114">
        <v>49</v>
      </c>
      <c r="I71" s="140">
        <v>147</v>
      </c>
      <c r="J71" s="115">
        <v>-67</v>
      </c>
      <c r="K71" s="116">
        <v>-45.57823129251701</v>
      </c>
    </row>
    <row r="72" spans="1:11" ht="14.1" customHeight="1" x14ac:dyDescent="0.2">
      <c r="A72" s="306">
        <v>84</v>
      </c>
      <c r="B72" s="307" t="s">
        <v>308</v>
      </c>
      <c r="C72" s="308"/>
      <c r="D72" s="113">
        <v>4.0060468631897201</v>
      </c>
      <c r="E72" s="115">
        <v>159</v>
      </c>
      <c r="F72" s="114">
        <v>143</v>
      </c>
      <c r="G72" s="114">
        <v>148</v>
      </c>
      <c r="H72" s="114">
        <v>149</v>
      </c>
      <c r="I72" s="140">
        <v>181</v>
      </c>
      <c r="J72" s="115">
        <v>-22</v>
      </c>
      <c r="K72" s="116">
        <v>-12.154696132596685</v>
      </c>
    </row>
    <row r="73" spans="1:11" ht="14.1" customHeight="1" x14ac:dyDescent="0.2">
      <c r="A73" s="306" t="s">
        <v>309</v>
      </c>
      <c r="B73" s="307" t="s">
        <v>310</v>
      </c>
      <c r="C73" s="308"/>
      <c r="D73" s="113">
        <v>0.90702947845804993</v>
      </c>
      <c r="E73" s="115">
        <v>36</v>
      </c>
      <c r="F73" s="114">
        <v>28</v>
      </c>
      <c r="G73" s="114">
        <v>31</v>
      </c>
      <c r="H73" s="114">
        <v>19</v>
      </c>
      <c r="I73" s="140">
        <v>25</v>
      </c>
      <c r="J73" s="115">
        <v>11</v>
      </c>
      <c r="K73" s="116">
        <v>44</v>
      </c>
    </row>
    <row r="74" spans="1:11" ht="14.1" customHeight="1" x14ac:dyDescent="0.2">
      <c r="A74" s="306" t="s">
        <v>311</v>
      </c>
      <c r="B74" s="307" t="s">
        <v>312</v>
      </c>
      <c r="C74" s="308"/>
      <c r="D74" s="113">
        <v>0.35273368606701938</v>
      </c>
      <c r="E74" s="115">
        <v>14</v>
      </c>
      <c r="F74" s="114">
        <v>13</v>
      </c>
      <c r="G74" s="114">
        <v>19</v>
      </c>
      <c r="H74" s="114">
        <v>7</v>
      </c>
      <c r="I74" s="140">
        <v>11</v>
      </c>
      <c r="J74" s="115">
        <v>3</v>
      </c>
      <c r="K74" s="116">
        <v>27.272727272727273</v>
      </c>
    </row>
    <row r="75" spans="1:11" ht="14.1" customHeight="1" x14ac:dyDescent="0.2">
      <c r="A75" s="306" t="s">
        <v>313</v>
      </c>
      <c r="B75" s="307" t="s">
        <v>314</v>
      </c>
      <c r="C75" s="308"/>
      <c r="D75" s="113">
        <v>2.3179642227261277</v>
      </c>
      <c r="E75" s="115">
        <v>92</v>
      </c>
      <c r="F75" s="114">
        <v>88</v>
      </c>
      <c r="G75" s="114">
        <v>76</v>
      </c>
      <c r="H75" s="114">
        <v>102</v>
      </c>
      <c r="I75" s="140">
        <v>129</v>
      </c>
      <c r="J75" s="115">
        <v>-37</v>
      </c>
      <c r="K75" s="116">
        <v>-28.68217054263566</v>
      </c>
    </row>
    <row r="76" spans="1:11" ht="14.1" customHeight="1" x14ac:dyDescent="0.2">
      <c r="A76" s="306">
        <v>91</v>
      </c>
      <c r="B76" s="307" t="s">
        <v>315</v>
      </c>
      <c r="C76" s="308"/>
      <c r="D76" s="113">
        <v>0.17636684303350969</v>
      </c>
      <c r="E76" s="115">
        <v>7</v>
      </c>
      <c r="F76" s="114">
        <v>7</v>
      </c>
      <c r="G76" s="114">
        <v>13</v>
      </c>
      <c r="H76" s="114">
        <v>11</v>
      </c>
      <c r="I76" s="140">
        <v>19</v>
      </c>
      <c r="J76" s="115">
        <v>-12</v>
      </c>
      <c r="K76" s="116">
        <v>-63.157894736842103</v>
      </c>
    </row>
    <row r="77" spans="1:11" ht="14.1" customHeight="1" x14ac:dyDescent="0.2">
      <c r="A77" s="306">
        <v>92</v>
      </c>
      <c r="B77" s="307" t="s">
        <v>316</v>
      </c>
      <c r="C77" s="308"/>
      <c r="D77" s="113">
        <v>3.5777273872511968</v>
      </c>
      <c r="E77" s="115">
        <v>142</v>
      </c>
      <c r="F77" s="114">
        <v>147</v>
      </c>
      <c r="G77" s="114">
        <v>174</v>
      </c>
      <c r="H77" s="114">
        <v>147</v>
      </c>
      <c r="I77" s="140">
        <v>184</v>
      </c>
      <c r="J77" s="115">
        <v>-42</v>
      </c>
      <c r="K77" s="116">
        <v>-22.826086956521738</v>
      </c>
    </row>
    <row r="78" spans="1:11" ht="14.1" customHeight="1" x14ac:dyDescent="0.2">
      <c r="A78" s="306">
        <v>93</v>
      </c>
      <c r="B78" s="307" t="s">
        <v>317</v>
      </c>
      <c r="C78" s="308"/>
      <c r="D78" s="113">
        <v>0.10078105316200554</v>
      </c>
      <c r="E78" s="115">
        <v>4</v>
      </c>
      <c r="F78" s="114">
        <v>3</v>
      </c>
      <c r="G78" s="114" t="s">
        <v>513</v>
      </c>
      <c r="H78" s="114">
        <v>3</v>
      </c>
      <c r="I78" s="140" t="s">
        <v>513</v>
      </c>
      <c r="J78" s="115" t="s">
        <v>513</v>
      </c>
      <c r="K78" s="116" t="s">
        <v>513</v>
      </c>
    </row>
    <row r="79" spans="1:11" ht="14.1" customHeight="1" x14ac:dyDescent="0.2">
      <c r="A79" s="306">
        <v>94</v>
      </c>
      <c r="B79" s="307" t="s">
        <v>318</v>
      </c>
      <c r="C79" s="308"/>
      <c r="D79" s="113">
        <v>3.2753842277651803</v>
      </c>
      <c r="E79" s="115">
        <v>130</v>
      </c>
      <c r="F79" s="114">
        <v>146</v>
      </c>
      <c r="G79" s="114">
        <v>102</v>
      </c>
      <c r="H79" s="114">
        <v>114</v>
      </c>
      <c r="I79" s="140">
        <v>126</v>
      </c>
      <c r="J79" s="115">
        <v>4</v>
      </c>
      <c r="K79" s="116">
        <v>3.1746031746031744</v>
      </c>
    </row>
    <row r="80" spans="1:11" ht="14.1" customHeight="1" x14ac:dyDescent="0.2">
      <c r="A80" s="306" t="s">
        <v>319</v>
      </c>
      <c r="B80" s="307" t="s">
        <v>320</v>
      </c>
      <c r="C80" s="308"/>
      <c r="D80" s="113">
        <v>0.55429579239103044</v>
      </c>
      <c r="E80" s="115">
        <v>22</v>
      </c>
      <c r="F80" s="114">
        <v>9</v>
      </c>
      <c r="G80" s="114">
        <v>8</v>
      </c>
      <c r="H80" s="114">
        <v>7</v>
      </c>
      <c r="I80" s="140">
        <v>18</v>
      </c>
      <c r="J80" s="115">
        <v>4</v>
      </c>
      <c r="K80" s="116">
        <v>22.222222222222221</v>
      </c>
    </row>
    <row r="81" spans="1:11" ht="14.1" customHeight="1" x14ac:dyDescent="0.2">
      <c r="A81" s="310" t="s">
        <v>321</v>
      </c>
      <c r="B81" s="311" t="s">
        <v>333</v>
      </c>
      <c r="C81" s="312"/>
      <c r="D81" s="125" t="s">
        <v>513</v>
      </c>
      <c r="E81" s="143" t="s">
        <v>513</v>
      </c>
      <c r="F81" s="144">
        <v>0</v>
      </c>
      <c r="G81" s="144" t="s">
        <v>513</v>
      </c>
      <c r="H81" s="144" t="s">
        <v>513</v>
      </c>
      <c r="I81" s="145" t="s">
        <v>513</v>
      </c>
      <c r="J81" s="143" t="s">
        <v>513</v>
      </c>
      <c r="K81" s="146" t="s">
        <v>513</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371</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365</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372</v>
      </c>
      <c r="B3" s="571"/>
      <c r="C3" s="571"/>
      <c r="D3" s="571"/>
      <c r="E3" s="571"/>
      <c r="F3" s="571"/>
      <c r="G3" s="571"/>
      <c r="H3" s="571"/>
      <c r="I3" s="571"/>
      <c r="J3" s="571"/>
      <c r="K3" s="571"/>
    </row>
    <row r="4" spans="1:13" s="94" customFormat="1" ht="12" customHeight="1" x14ac:dyDescent="0.2">
      <c r="A4" s="410" t="s">
        <v>373</v>
      </c>
      <c r="B4" s="411"/>
      <c r="C4" s="411"/>
      <c r="D4" s="411"/>
      <c r="E4" s="411"/>
      <c r="F4" s="411"/>
      <c r="G4" s="411"/>
      <c r="H4" s="411"/>
      <c r="I4" s="411"/>
      <c r="J4" s="411"/>
      <c r="K4" s="411"/>
      <c r="L4" s="411"/>
      <c r="M4" s="411"/>
    </row>
    <row r="5" spans="1:13" s="94" customFormat="1" ht="12" customHeight="1" x14ac:dyDescent="0.2">
      <c r="A5" s="667" t="s">
        <v>374</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375</v>
      </c>
      <c r="B7" s="668" t="s">
        <v>376</v>
      </c>
      <c r="C7" s="668"/>
      <c r="D7" s="668"/>
      <c r="E7" s="668"/>
      <c r="F7" s="668"/>
      <c r="G7" s="668"/>
      <c r="H7" s="669"/>
      <c r="I7" s="668" t="s">
        <v>377</v>
      </c>
      <c r="J7" s="668"/>
      <c r="K7" s="669"/>
      <c r="L7" s="670" t="s">
        <v>378</v>
      </c>
      <c r="M7" s="671"/>
    </row>
    <row r="8" spans="1:13" ht="23.85" customHeight="1" x14ac:dyDescent="0.2">
      <c r="A8" s="583"/>
      <c r="B8" s="414" t="s">
        <v>104</v>
      </c>
      <c r="C8" s="415" t="s">
        <v>106</v>
      </c>
      <c r="D8" s="415" t="s">
        <v>107</v>
      </c>
      <c r="E8" s="415" t="s">
        <v>379</v>
      </c>
      <c r="F8" s="415" t="s">
        <v>380</v>
      </c>
      <c r="G8" s="415" t="s">
        <v>108</v>
      </c>
      <c r="H8" s="416" t="s">
        <v>381</v>
      </c>
      <c r="I8" s="414" t="s">
        <v>104</v>
      </c>
      <c r="J8" s="414" t="s">
        <v>382</v>
      </c>
      <c r="K8" s="417" t="s">
        <v>383</v>
      </c>
      <c r="L8" s="418" t="s">
        <v>384</v>
      </c>
      <c r="M8" s="419" t="s">
        <v>385</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386</v>
      </c>
      <c r="B10" s="115">
        <v>46786</v>
      </c>
      <c r="C10" s="114">
        <v>20226</v>
      </c>
      <c r="D10" s="114">
        <v>26560</v>
      </c>
      <c r="E10" s="114">
        <v>34671</v>
      </c>
      <c r="F10" s="114">
        <v>11147</v>
      </c>
      <c r="G10" s="114">
        <v>6380</v>
      </c>
      <c r="H10" s="114">
        <v>13657</v>
      </c>
      <c r="I10" s="115">
        <v>8383</v>
      </c>
      <c r="J10" s="114">
        <v>6868</v>
      </c>
      <c r="K10" s="114">
        <v>1515</v>
      </c>
      <c r="L10" s="423">
        <v>3605</v>
      </c>
      <c r="M10" s="424">
        <v>4057</v>
      </c>
    </row>
    <row r="11" spans="1:13" ht="11.1" customHeight="1" x14ac:dyDescent="0.2">
      <c r="A11" s="422" t="s">
        <v>387</v>
      </c>
      <c r="B11" s="115">
        <v>47379</v>
      </c>
      <c r="C11" s="114">
        <v>20847</v>
      </c>
      <c r="D11" s="114">
        <v>26532</v>
      </c>
      <c r="E11" s="114">
        <v>35186</v>
      </c>
      <c r="F11" s="114">
        <v>11237</v>
      </c>
      <c r="G11" s="114">
        <v>6021</v>
      </c>
      <c r="H11" s="114">
        <v>14066</v>
      </c>
      <c r="I11" s="115">
        <v>8538</v>
      </c>
      <c r="J11" s="114">
        <v>6955</v>
      </c>
      <c r="K11" s="114">
        <v>1583</v>
      </c>
      <c r="L11" s="423">
        <v>3545</v>
      </c>
      <c r="M11" s="424">
        <v>3062</v>
      </c>
    </row>
    <row r="12" spans="1:13" ht="11.1" customHeight="1" x14ac:dyDescent="0.2">
      <c r="A12" s="422" t="s">
        <v>388</v>
      </c>
      <c r="B12" s="115">
        <v>48094</v>
      </c>
      <c r="C12" s="114">
        <v>21325</v>
      </c>
      <c r="D12" s="114">
        <v>26769</v>
      </c>
      <c r="E12" s="114">
        <v>35824</v>
      </c>
      <c r="F12" s="114">
        <v>11306</v>
      </c>
      <c r="G12" s="114">
        <v>6219</v>
      </c>
      <c r="H12" s="114">
        <v>14403</v>
      </c>
      <c r="I12" s="115">
        <v>8399</v>
      </c>
      <c r="J12" s="114">
        <v>6723</v>
      </c>
      <c r="K12" s="114">
        <v>1676</v>
      </c>
      <c r="L12" s="423">
        <v>4894</v>
      </c>
      <c r="M12" s="424">
        <v>4285</v>
      </c>
    </row>
    <row r="13" spans="1:13" s="110" customFormat="1" ht="11.1" customHeight="1" x14ac:dyDescent="0.2">
      <c r="A13" s="422" t="s">
        <v>389</v>
      </c>
      <c r="B13" s="115">
        <v>48057</v>
      </c>
      <c r="C13" s="114">
        <v>21081</v>
      </c>
      <c r="D13" s="114">
        <v>26976</v>
      </c>
      <c r="E13" s="114">
        <v>35593</v>
      </c>
      <c r="F13" s="114">
        <v>11501</v>
      </c>
      <c r="G13" s="114">
        <v>6072</v>
      </c>
      <c r="H13" s="114">
        <v>14610</v>
      </c>
      <c r="I13" s="115">
        <v>8857</v>
      </c>
      <c r="J13" s="114">
        <v>7199</v>
      </c>
      <c r="K13" s="114">
        <v>1658</v>
      </c>
      <c r="L13" s="423">
        <v>2919</v>
      </c>
      <c r="M13" s="424">
        <v>3121</v>
      </c>
    </row>
    <row r="14" spans="1:13" ht="15" customHeight="1" x14ac:dyDescent="0.2">
      <c r="A14" s="422" t="s">
        <v>390</v>
      </c>
      <c r="B14" s="115">
        <v>47195</v>
      </c>
      <c r="C14" s="114">
        <v>20617</v>
      </c>
      <c r="D14" s="114">
        <v>26578</v>
      </c>
      <c r="E14" s="114">
        <v>34002</v>
      </c>
      <c r="F14" s="114">
        <v>12410</v>
      </c>
      <c r="G14" s="114">
        <v>5619</v>
      </c>
      <c r="H14" s="114">
        <v>14601</v>
      </c>
      <c r="I14" s="115">
        <v>8316</v>
      </c>
      <c r="J14" s="114">
        <v>6775</v>
      </c>
      <c r="K14" s="114">
        <v>1541</v>
      </c>
      <c r="L14" s="423">
        <v>3691</v>
      </c>
      <c r="M14" s="424">
        <v>4655</v>
      </c>
    </row>
    <row r="15" spans="1:13" ht="11.1" customHeight="1" x14ac:dyDescent="0.2">
      <c r="A15" s="422" t="s">
        <v>387</v>
      </c>
      <c r="B15" s="115">
        <v>46472</v>
      </c>
      <c r="C15" s="114">
        <v>20867</v>
      </c>
      <c r="D15" s="114">
        <v>25605</v>
      </c>
      <c r="E15" s="114">
        <v>33824</v>
      </c>
      <c r="F15" s="114">
        <v>11888</v>
      </c>
      <c r="G15" s="114">
        <v>5207</v>
      </c>
      <c r="H15" s="114">
        <v>14688</v>
      </c>
      <c r="I15" s="115">
        <v>8434</v>
      </c>
      <c r="J15" s="114">
        <v>6844</v>
      </c>
      <c r="K15" s="114">
        <v>1590</v>
      </c>
      <c r="L15" s="423">
        <v>3297</v>
      </c>
      <c r="M15" s="424">
        <v>2970</v>
      </c>
    </row>
    <row r="16" spans="1:13" ht="11.1" customHeight="1" x14ac:dyDescent="0.2">
      <c r="A16" s="422" t="s">
        <v>388</v>
      </c>
      <c r="B16" s="115">
        <v>46807</v>
      </c>
      <c r="C16" s="114">
        <v>21142</v>
      </c>
      <c r="D16" s="114">
        <v>25665</v>
      </c>
      <c r="E16" s="114">
        <v>34519</v>
      </c>
      <c r="F16" s="114">
        <v>12108</v>
      </c>
      <c r="G16" s="114">
        <v>5298</v>
      </c>
      <c r="H16" s="114">
        <v>14926</v>
      </c>
      <c r="I16" s="115">
        <v>8223</v>
      </c>
      <c r="J16" s="114">
        <v>6567</v>
      </c>
      <c r="K16" s="114">
        <v>1656</v>
      </c>
      <c r="L16" s="423">
        <v>4094</v>
      </c>
      <c r="M16" s="424">
        <v>3869</v>
      </c>
    </row>
    <row r="17" spans="1:13" s="110" customFormat="1" ht="11.1" customHeight="1" x14ac:dyDescent="0.2">
      <c r="A17" s="422" t="s">
        <v>389</v>
      </c>
      <c r="B17" s="115">
        <v>46419</v>
      </c>
      <c r="C17" s="114">
        <v>20707</v>
      </c>
      <c r="D17" s="114">
        <v>25712</v>
      </c>
      <c r="E17" s="114">
        <v>34088</v>
      </c>
      <c r="F17" s="114">
        <v>12213</v>
      </c>
      <c r="G17" s="114">
        <v>5131</v>
      </c>
      <c r="H17" s="114">
        <v>15063</v>
      </c>
      <c r="I17" s="115">
        <v>8544</v>
      </c>
      <c r="J17" s="114">
        <v>6860</v>
      </c>
      <c r="K17" s="114">
        <v>1684</v>
      </c>
      <c r="L17" s="423">
        <v>2647</v>
      </c>
      <c r="M17" s="424">
        <v>3158</v>
      </c>
    </row>
    <row r="18" spans="1:13" ht="15" customHeight="1" x14ac:dyDescent="0.2">
      <c r="A18" s="422" t="s">
        <v>391</v>
      </c>
      <c r="B18" s="115">
        <v>45589</v>
      </c>
      <c r="C18" s="114">
        <v>20250</v>
      </c>
      <c r="D18" s="114">
        <v>25339</v>
      </c>
      <c r="E18" s="114">
        <v>33340</v>
      </c>
      <c r="F18" s="114">
        <v>12131</v>
      </c>
      <c r="G18" s="114">
        <v>4804</v>
      </c>
      <c r="H18" s="114">
        <v>15054</v>
      </c>
      <c r="I18" s="115">
        <v>7935</v>
      </c>
      <c r="J18" s="114">
        <v>6366</v>
      </c>
      <c r="K18" s="114">
        <v>1569</v>
      </c>
      <c r="L18" s="423">
        <v>3543</v>
      </c>
      <c r="M18" s="424">
        <v>4406</v>
      </c>
    </row>
    <row r="19" spans="1:13" ht="11.1" customHeight="1" x14ac:dyDescent="0.2">
      <c r="A19" s="422" t="s">
        <v>387</v>
      </c>
      <c r="B19" s="115">
        <v>45229</v>
      </c>
      <c r="C19" s="114">
        <v>20149</v>
      </c>
      <c r="D19" s="114">
        <v>25080</v>
      </c>
      <c r="E19" s="114">
        <v>32891</v>
      </c>
      <c r="F19" s="114">
        <v>12220</v>
      </c>
      <c r="G19" s="114">
        <v>4347</v>
      </c>
      <c r="H19" s="114">
        <v>15341</v>
      </c>
      <c r="I19" s="115">
        <v>8132</v>
      </c>
      <c r="J19" s="114">
        <v>6552</v>
      </c>
      <c r="K19" s="114">
        <v>1580</v>
      </c>
      <c r="L19" s="423">
        <v>2902</v>
      </c>
      <c r="M19" s="424">
        <v>3232</v>
      </c>
    </row>
    <row r="20" spans="1:13" ht="11.1" customHeight="1" x14ac:dyDescent="0.2">
      <c r="A20" s="422" t="s">
        <v>388</v>
      </c>
      <c r="B20" s="115">
        <v>45600</v>
      </c>
      <c r="C20" s="114">
        <v>20410</v>
      </c>
      <c r="D20" s="114">
        <v>25190</v>
      </c>
      <c r="E20" s="114">
        <v>33133</v>
      </c>
      <c r="F20" s="114">
        <v>12362</v>
      </c>
      <c r="G20" s="114">
        <v>4463</v>
      </c>
      <c r="H20" s="114">
        <v>15534</v>
      </c>
      <c r="I20" s="115">
        <v>8050</v>
      </c>
      <c r="J20" s="114">
        <v>6331</v>
      </c>
      <c r="K20" s="114">
        <v>1719</v>
      </c>
      <c r="L20" s="423">
        <v>4038</v>
      </c>
      <c r="M20" s="424">
        <v>3723</v>
      </c>
    </row>
    <row r="21" spans="1:13" s="110" customFormat="1" ht="11.1" customHeight="1" x14ac:dyDescent="0.2">
      <c r="A21" s="422" t="s">
        <v>389</v>
      </c>
      <c r="B21" s="115">
        <v>45095</v>
      </c>
      <c r="C21" s="114">
        <v>19909</v>
      </c>
      <c r="D21" s="114">
        <v>25186</v>
      </c>
      <c r="E21" s="114">
        <v>32725</v>
      </c>
      <c r="F21" s="114">
        <v>12328</v>
      </c>
      <c r="G21" s="114">
        <v>4286</v>
      </c>
      <c r="H21" s="114">
        <v>15520</v>
      </c>
      <c r="I21" s="115">
        <v>8371</v>
      </c>
      <c r="J21" s="114">
        <v>6609</v>
      </c>
      <c r="K21" s="114">
        <v>1762</v>
      </c>
      <c r="L21" s="423">
        <v>2399</v>
      </c>
      <c r="M21" s="424">
        <v>3061</v>
      </c>
    </row>
    <row r="22" spans="1:13" ht="15" customHeight="1" x14ac:dyDescent="0.2">
      <c r="A22" s="422" t="s">
        <v>392</v>
      </c>
      <c r="B22" s="115">
        <v>44301</v>
      </c>
      <c r="C22" s="114">
        <v>19369</v>
      </c>
      <c r="D22" s="114">
        <v>24932</v>
      </c>
      <c r="E22" s="114">
        <v>32015</v>
      </c>
      <c r="F22" s="114">
        <v>12165</v>
      </c>
      <c r="G22" s="114">
        <v>3898</v>
      </c>
      <c r="H22" s="114">
        <v>15509</v>
      </c>
      <c r="I22" s="115">
        <v>8207</v>
      </c>
      <c r="J22" s="114">
        <v>6543</v>
      </c>
      <c r="K22" s="114">
        <v>1664</v>
      </c>
      <c r="L22" s="423">
        <v>2846</v>
      </c>
      <c r="M22" s="424">
        <v>3490</v>
      </c>
    </row>
    <row r="23" spans="1:13" ht="11.1" customHeight="1" x14ac:dyDescent="0.2">
      <c r="A23" s="422" t="s">
        <v>387</v>
      </c>
      <c r="B23" s="115">
        <v>44656</v>
      </c>
      <c r="C23" s="114">
        <v>19793</v>
      </c>
      <c r="D23" s="114">
        <v>24863</v>
      </c>
      <c r="E23" s="114">
        <v>32231</v>
      </c>
      <c r="F23" s="114">
        <v>12276</v>
      </c>
      <c r="G23" s="114">
        <v>3607</v>
      </c>
      <c r="H23" s="114">
        <v>15930</v>
      </c>
      <c r="I23" s="115">
        <v>8382</v>
      </c>
      <c r="J23" s="114">
        <v>6621</v>
      </c>
      <c r="K23" s="114">
        <v>1761</v>
      </c>
      <c r="L23" s="423">
        <v>3070</v>
      </c>
      <c r="M23" s="424">
        <v>2687</v>
      </c>
    </row>
    <row r="24" spans="1:13" ht="11.1" customHeight="1" x14ac:dyDescent="0.2">
      <c r="A24" s="422" t="s">
        <v>388</v>
      </c>
      <c r="B24" s="115">
        <v>45266</v>
      </c>
      <c r="C24" s="114">
        <v>20139</v>
      </c>
      <c r="D24" s="114">
        <v>25127</v>
      </c>
      <c r="E24" s="114">
        <v>31826</v>
      </c>
      <c r="F24" s="114">
        <v>12666</v>
      </c>
      <c r="G24" s="114">
        <v>3911</v>
      </c>
      <c r="H24" s="114">
        <v>16206</v>
      </c>
      <c r="I24" s="115">
        <v>8363</v>
      </c>
      <c r="J24" s="114">
        <v>6526</v>
      </c>
      <c r="K24" s="114">
        <v>1837</v>
      </c>
      <c r="L24" s="423">
        <v>3569</v>
      </c>
      <c r="M24" s="424">
        <v>3198</v>
      </c>
    </row>
    <row r="25" spans="1:13" s="110" customFormat="1" ht="11.1" customHeight="1" x14ac:dyDescent="0.2">
      <c r="A25" s="422" t="s">
        <v>389</v>
      </c>
      <c r="B25" s="115">
        <v>44718</v>
      </c>
      <c r="C25" s="114">
        <v>19574</v>
      </c>
      <c r="D25" s="114">
        <v>25144</v>
      </c>
      <c r="E25" s="114">
        <v>31143</v>
      </c>
      <c r="F25" s="114">
        <v>12809</v>
      </c>
      <c r="G25" s="114">
        <v>3773</v>
      </c>
      <c r="H25" s="114">
        <v>16254</v>
      </c>
      <c r="I25" s="115">
        <v>8378</v>
      </c>
      <c r="J25" s="114">
        <v>6604</v>
      </c>
      <c r="K25" s="114">
        <v>1774</v>
      </c>
      <c r="L25" s="423">
        <v>3148</v>
      </c>
      <c r="M25" s="424">
        <v>3655</v>
      </c>
    </row>
    <row r="26" spans="1:13" ht="15" customHeight="1" x14ac:dyDescent="0.2">
      <c r="A26" s="422" t="s">
        <v>393</v>
      </c>
      <c r="B26" s="115">
        <v>44396</v>
      </c>
      <c r="C26" s="114">
        <v>19328</v>
      </c>
      <c r="D26" s="114">
        <v>25068</v>
      </c>
      <c r="E26" s="114">
        <v>30795</v>
      </c>
      <c r="F26" s="114">
        <v>12836</v>
      </c>
      <c r="G26" s="114">
        <v>3434</v>
      </c>
      <c r="H26" s="114">
        <v>16451</v>
      </c>
      <c r="I26" s="115">
        <v>8199</v>
      </c>
      <c r="J26" s="114">
        <v>6411</v>
      </c>
      <c r="K26" s="114">
        <v>1788</v>
      </c>
      <c r="L26" s="423">
        <v>2809</v>
      </c>
      <c r="M26" s="424">
        <v>3234</v>
      </c>
    </row>
    <row r="27" spans="1:13" ht="11.1" customHeight="1" x14ac:dyDescent="0.2">
      <c r="A27" s="422" t="s">
        <v>387</v>
      </c>
      <c r="B27" s="115">
        <v>44833</v>
      </c>
      <c r="C27" s="114">
        <v>19794</v>
      </c>
      <c r="D27" s="114">
        <v>25039</v>
      </c>
      <c r="E27" s="114">
        <v>30907</v>
      </c>
      <c r="F27" s="114">
        <v>13167</v>
      </c>
      <c r="G27" s="114">
        <v>3249</v>
      </c>
      <c r="H27" s="114">
        <v>16837</v>
      </c>
      <c r="I27" s="115">
        <v>8269</v>
      </c>
      <c r="J27" s="114">
        <v>6469</v>
      </c>
      <c r="K27" s="114">
        <v>1800</v>
      </c>
      <c r="L27" s="423">
        <v>3417</v>
      </c>
      <c r="M27" s="424">
        <v>3033</v>
      </c>
    </row>
    <row r="28" spans="1:13" ht="11.1" customHeight="1" x14ac:dyDescent="0.2">
      <c r="A28" s="422" t="s">
        <v>388</v>
      </c>
      <c r="B28" s="115">
        <v>45230</v>
      </c>
      <c r="C28" s="114">
        <v>20031</v>
      </c>
      <c r="D28" s="114">
        <v>25199</v>
      </c>
      <c r="E28" s="114">
        <v>31909</v>
      </c>
      <c r="F28" s="114">
        <v>13240</v>
      </c>
      <c r="G28" s="114">
        <v>3498</v>
      </c>
      <c r="H28" s="114">
        <v>17014</v>
      </c>
      <c r="I28" s="115">
        <v>8205</v>
      </c>
      <c r="J28" s="114">
        <v>6318</v>
      </c>
      <c r="K28" s="114">
        <v>1887</v>
      </c>
      <c r="L28" s="423">
        <v>3374</v>
      </c>
      <c r="M28" s="424">
        <v>3157</v>
      </c>
    </row>
    <row r="29" spans="1:13" s="110" customFormat="1" ht="11.1" customHeight="1" x14ac:dyDescent="0.2">
      <c r="A29" s="422" t="s">
        <v>389</v>
      </c>
      <c r="B29" s="115">
        <v>44765</v>
      </c>
      <c r="C29" s="114">
        <v>19713</v>
      </c>
      <c r="D29" s="114">
        <v>25052</v>
      </c>
      <c r="E29" s="114">
        <v>31592</v>
      </c>
      <c r="F29" s="114">
        <v>13132</v>
      </c>
      <c r="G29" s="114">
        <v>3437</v>
      </c>
      <c r="H29" s="114">
        <v>16885</v>
      </c>
      <c r="I29" s="115">
        <v>8342</v>
      </c>
      <c r="J29" s="114">
        <v>6475</v>
      </c>
      <c r="K29" s="114">
        <v>1867</v>
      </c>
      <c r="L29" s="423">
        <v>2429</v>
      </c>
      <c r="M29" s="424">
        <v>2845</v>
      </c>
    </row>
    <row r="30" spans="1:13" ht="15" customHeight="1" x14ac:dyDescent="0.2">
      <c r="A30" s="422" t="s">
        <v>394</v>
      </c>
      <c r="B30" s="115">
        <v>44418</v>
      </c>
      <c r="C30" s="114">
        <v>19497</v>
      </c>
      <c r="D30" s="114">
        <v>24921</v>
      </c>
      <c r="E30" s="114">
        <v>31005</v>
      </c>
      <c r="F30" s="114">
        <v>13381</v>
      </c>
      <c r="G30" s="114">
        <v>3198</v>
      </c>
      <c r="H30" s="114">
        <v>16883</v>
      </c>
      <c r="I30" s="115">
        <v>7484</v>
      </c>
      <c r="J30" s="114">
        <v>5779</v>
      </c>
      <c r="K30" s="114">
        <v>1705</v>
      </c>
      <c r="L30" s="423">
        <v>3399</v>
      </c>
      <c r="M30" s="424">
        <v>3842</v>
      </c>
    </row>
    <row r="31" spans="1:13" ht="11.1" customHeight="1" x14ac:dyDescent="0.2">
      <c r="A31" s="422" t="s">
        <v>387</v>
      </c>
      <c r="B31" s="115">
        <v>44991</v>
      </c>
      <c r="C31" s="114">
        <v>19936</v>
      </c>
      <c r="D31" s="114">
        <v>25055</v>
      </c>
      <c r="E31" s="114">
        <v>31231</v>
      </c>
      <c r="F31" s="114">
        <v>13735</v>
      </c>
      <c r="G31" s="114">
        <v>2988</v>
      </c>
      <c r="H31" s="114">
        <v>17209</v>
      </c>
      <c r="I31" s="115">
        <v>8088</v>
      </c>
      <c r="J31" s="114">
        <v>6240</v>
      </c>
      <c r="K31" s="114">
        <v>1848</v>
      </c>
      <c r="L31" s="423">
        <v>3220</v>
      </c>
      <c r="M31" s="424">
        <v>2826</v>
      </c>
    </row>
    <row r="32" spans="1:13" ht="11.1" customHeight="1" x14ac:dyDescent="0.2">
      <c r="A32" s="422" t="s">
        <v>388</v>
      </c>
      <c r="B32" s="115">
        <v>45697</v>
      </c>
      <c r="C32" s="114">
        <v>20370</v>
      </c>
      <c r="D32" s="114">
        <v>25327</v>
      </c>
      <c r="E32" s="114">
        <v>31645</v>
      </c>
      <c r="F32" s="114">
        <v>14040</v>
      </c>
      <c r="G32" s="114">
        <v>3409</v>
      </c>
      <c r="H32" s="114">
        <v>17390</v>
      </c>
      <c r="I32" s="115">
        <v>8053</v>
      </c>
      <c r="J32" s="114">
        <v>6109</v>
      </c>
      <c r="K32" s="114">
        <v>1944</v>
      </c>
      <c r="L32" s="423">
        <v>3813</v>
      </c>
      <c r="M32" s="424">
        <v>3240</v>
      </c>
    </row>
    <row r="33" spans="1:13" s="110" customFormat="1" ht="11.1" customHeight="1" x14ac:dyDescent="0.2">
      <c r="A33" s="422" t="s">
        <v>389</v>
      </c>
      <c r="B33" s="115">
        <v>45584</v>
      </c>
      <c r="C33" s="114">
        <v>20271</v>
      </c>
      <c r="D33" s="114">
        <v>25313</v>
      </c>
      <c r="E33" s="114">
        <v>31385</v>
      </c>
      <c r="F33" s="114">
        <v>14191</v>
      </c>
      <c r="G33" s="114">
        <v>3346</v>
      </c>
      <c r="H33" s="114">
        <v>17343</v>
      </c>
      <c r="I33" s="115">
        <v>8337</v>
      </c>
      <c r="J33" s="114">
        <v>6328</v>
      </c>
      <c r="K33" s="114">
        <v>2009</v>
      </c>
      <c r="L33" s="423">
        <v>2721</v>
      </c>
      <c r="M33" s="424">
        <v>2825</v>
      </c>
    </row>
    <row r="34" spans="1:13" ht="15" customHeight="1" x14ac:dyDescent="0.2">
      <c r="A34" s="422" t="s">
        <v>395</v>
      </c>
      <c r="B34" s="115">
        <v>45305</v>
      </c>
      <c r="C34" s="114">
        <v>20075</v>
      </c>
      <c r="D34" s="114">
        <v>25230</v>
      </c>
      <c r="E34" s="114">
        <v>31074</v>
      </c>
      <c r="F34" s="114">
        <v>14229</v>
      </c>
      <c r="G34" s="114">
        <v>3154</v>
      </c>
      <c r="H34" s="114">
        <v>17389</v>
      </c>
      <c r="I34" s="115">
        <v>8367</v>
      </c>
      <c r="J34" s="114">
        <v>6314</v>
      </c>
      <c r="K34" s="114">
        <v>2053</v>
      </c>
      <c r="L34" s="423">
        <v>3284</v>
      </c>
      <c r="M34" s="424">
        <v>3609</v>
      </c>
    </row>
    <row r="35" spans="1:13" ht="11.1" customHeight="1" x14ac:dyDescent="0.2">
      <c r="A35" s="422" t="s">
        <v>387</v>
      </c>
      <c r="B35" s="115">
        <v>45563</v>
      </c>
      <c r="C35" s="114">
        <v>20350</v>
      </c>
      <c r="D35" s="114">
        <v>25213</v>
      </c>
      <c r="E35" s="114">
        <v>31178</v>
      </c>
      <c r="F35" s="114">
        <v>14384</v>
      </c>
      <c r="G35" s="114">
        <v>2966</v>
      </c>
      <c r="H35" s="114">
        <v>17596</v>
      </c>
      <c r="I35" s="115">
        <v>8586</v>
      </c>
      <c r="J35" s="114">
        <v>6445</v>
      </c>
      <c r="K35" s="114">
        <v>2141</v>
      </c>
      <c r="L35" s="423">
        <v>3247</v>
      </c>
      <c r="M35" s="424">
        <v>3041</v>
      </c>
    </row>
    <row r="36" spans="1:13" ht="11.1" customHeight="1" x14ac:dyDescent="0.2">
      <c r="A36" s="422" t="s">
        <v>388</v>
      </c>
      <c r="B36" s="115">
        <v>46534</v>
      </c>
      <c r="C36" s="114">
        <v>20984</v>
      </c>
      <c r="D36" s="114">
        <v>25550</v>
      </c>
      <c r="E36" s="114">
        <v>32012</v>
      </c>
      <c r="F36" s="114">
        <v>14521</v>
      </c>
      <c r="G36" s="114">
        <v>3428</v>
      </c>
      <c r="H36" s="114">
        <v>17876</v>
      </c>
      <c r="I36" s="115">
        <v>8456</v>
      </c>
      <c r="J36" s="114">
        <v>6189</v>
      </c>
      <c r="K36" s="114">
        <v>2267</v>
      </c>
      <c r="L36" s="423">
        <v>4269</v>
      </c>
      <c r="M36" s="424">
        <v>3592</v>
      </c>
    </row>
    <row r="37" spans="1:13" s="110" customFormat="1" ht="11.1" customHeight="1" x14ac:dyDescent="0.2">
      <c r="A37" s="422" t="s">
        <v>389</v>
      </c>
      <c r="B37" s="115">
        <v>45474</v>
      </c>
      <c r="C37" s="114">
        <v>20146</v>
      </c>
      <c r="D37" s="114">
        <v>25328</v>
      </c>
      <c r="E37" s="114">
        <v>30843</v>
      </c>
      <c r="F37" s="114">
        <v>14631</v>
      </c>
      <c r="G37" s="114">
        <v>3065</v>
      </c>
      <c r="H37" s="114">
        <v>17567</v>
      </c>
      <c r="I37" s="115">
        <v>8687</v>
      </c>
      <c r="J37" s="114">
        <v>6347</v>
      </c>
      <c r="K37" s="114">
        <v>2340</v>
      </c>
      <c r="L37" s="423">
        <v>2904</v>
      </c>
      <c r="M37" s="424">
        <v>3026</v>
      </c>
    </row>
    <row r="38" spans="1:13" ht="15" customHeight="1" x14ac:dyDescent="0.2">
      <c r="A38" s="425" t="s">
        <v>396</v>
      </c>
      <c r="B38" s="115">
        <v>45344</v>
      </c>
      <c r="C38" s="114">
        <v>20089</v>
      </c>
      <c r="D38" s="114">
        <v>25255</v>
      </c>
      <c r="E38" s="114">
        <v>30615</v>
      </c>
      <c r="F38" s="114">
        <v>14729</v>
      </c>
      <c r="G38" s="114">
        <v>2966</v>
      </c>
      <c r="H38" s="114">
        <v>17577</v>
      </c>
      <c r="I38" s="115">
        <v>8247</v>
      </c>
      <c r="J38" s="114">
        <v>6069</v>
      </c>
      <c r="K38" s="114">
        <v>2178</v>
      </c>
      <c r="L38" s="423">
        <v>3500</v>
      </c>
      <c r="M38" s="424">
        <v>3725</v>
      </c>
    </row>
    <row r="39" spans="1:13" ht="11.1" customHeight="1" x14ac:dyDescent="0.2">
      <c r="A39" s="422" t="s">
        <v>387</v>
      </c>
      <c r="B39" s="115">
        <v>45718</v>
      </c>
      <c r="C39" s="114">
        <v>20418</v>
      </c>
      <c r="D39" s="114">
        <v>25300</v>
      </c>
      <c r="E39" s="114">
        <v>30773</v>
      </c>
      <c r="F39" s="114">
        <v>14945</v>
      </c>
      <c r="G39" s="114">
        <v>2876</v>
      </c>
      <c r="H39" s="114">
        <v>17816</v>
      </c>
      <c r="I39" s="115">
        <v>8355</v>
      </c>
      <c r="J39" s="114">
        <v>6153</v>
      </c>
      <c r="K39" s="114">
        <v>2202</v>
      </c>
      <c r="L39" s="423">
        <v>3381</v>
      </c>
      <c r="M39" s="424">
        <v>3090</v>
      </c>
    </row>
    <row r="40" spans="1:13" ht="11.1" customHeight="1" x14ac:dyDescent="0.2">
      <c r="A40" s="425" t="s">
        <v>388</v>
      </c>
      <c r="B40" s="115">
        <v>46302</v>
      </c>
      <c r="C40" s="114">
        <v>20757</v>
      </c>
      <c r="D40" s="114">
        <v>25545</v>
      </c>
      <c r="E40" s="114">
        <v>31059</v>
      </c>
      <c r="F40" s="114">
        <v>15243</v>
      </c>
      <c r="G40" s="114">
        <v>3149</v>
      </c>
      <c r="H40" s="114">
        <v>17936</v>
      </c>
      <c r="I40" s="115">
        <v>8249</v>
      </c>
      <c r="J40" s="114">
        <v>5979</v>
      </c>
      <c r="K40" s="114">
        <v>2270</v>
      </c>
      <c r="L40" s="423">
        <v>4173</v>
      </c>
      <c r="M40" s="424">
        <v>3721</v>
      </c>
    </row>
    <row r="41" spans="1:13" s="110" customFormat="1" ht="11.1" customHeight="1" x14ac:dyDescent="0.2">
      <c r="A41" s="422" t="s">
        <v>389</v>
      </c>
      <c r="B41" s="115">
        <v>46100</v>
      </c>
      <c r="C41" s="114">
        <v>20668</v>
      </c>
      <c r="D41" s="114">
        <v>25432</v>
      </c>
      <c r="E41" s="114">
        <v>30955</v>
      </c>
      <c r="F41" s="114">
        <v>15145</v>
      </c>
      <c r="G41" s="114">
        <v>3225</v>
      </c>
      <c r="H41" s="114">
        <v>17714</v>
      </c>
      <c r="I41" s="115">
        <v>8186</v>
      </c>
      <c r="J41" s="114">
        <v>5965</v>
      </c>
      <c r="K41" s="114">
        <v>2221</v>
      </c>
      <c r="L41" s="423">
        <v>3602</v>
      </c>
      <c r="M41" s="424">
        <v>3645</v>
      </c>
    </row>
    <row r="42" spans="1:13" ht="15" customHeight="1" x14ac:dyDescent="0.2">
      <c r="A42" s="422" t="s">
        <v>397</v>
      </c>
      <c r="B42" s="115">
        <v>45722</v>
      </c>
      <c r="C42" s="114">
        <v>20472</v>
      </c>
      <c r="D42" s="114">
        <v>25250</v>
      </c>
      <c r="E42" s="114">
        <v>30607</v>
      </c>
      <c r="F42" s="114">
        <v>15115</v>
      </c>
      <c r="G42" s="114">
        <v>3086</v>
      </c>
      <c r="H42" s="114">
        <v>17629</v>
      </c>
      <c r="I42" s="115">
        <v>7755</v>
      </c>
      <c r="J42" s="114">
        <v>5690</v>
      </c>
      <c r="K42" s="114">
        <v>2065</v>
      </c>
      <c r="L42" s="423">
        <v>3448</v>
      </c>
      <c r="M42" s="424">
        <v>3895</v>
      </c>
    </row>
    <row r="43" spans="1:13" ht="11.1" customHeight="1" x14ac:dyDescent="0.2">
      <c r="A43" s="422" t="s">
        <v>387</v>
      </c>
      <c r="B43" s="115">
        <v>45873</v>
      </c>
      <c r="C43" s="114">
        <v>20660</v>
      </c>
      <c r="D43" s="114">
        <v>25213</v>
      </c>
      <c r="E43" s="114">
        <v>30650</v>
      </c>
      <c r="F43" s="114">
        <v>15223</v>
      </c>
      <c r="G43" s="114">
        <v>2982</v>
      </c>
      <c r="H43" s="114">
        <v>17784</v>
      </c>
      <c r="I43" s="115">
        <v>7769</v>
      </c>
      <c r="J43" s="114">
        <v>5692</v>
      </c>
      <c r="K43" s="114">
        <v>2077</v>
      </c>
      <c r="L43" s="423">
        <v>3745</v>
      </c>
      <c r="M43" s="424">
        <v>3630</v>
      </c>
    </row>
    <row r="44" spans="1:13" ht="11.1" customHeight="1" x14ac:dyDescent="0.2">
      <c r="A44" s="422" t="s">
        <v>388</v>
      </c>
      <c r="B44" s="115">
        <v>46427</v>
      </c>
      <c r="C44" s="114">
        <v>21156</v>
      </c>
      <c r="D44" s="114">
        <v>25271</v>
      </c>
      <c r="E44" s="114">
        <v>31026</v>
      </c>
      <c r="F44" s="114">
        <v>15401</v>
      </c>
      <c r="G44" s="114">
        <v>3248</v>
      </c>
      <c r="H44" s="114">
        <v>17960</v>
      </c>
      <c r="I44" s="115">
        <v>7480</v>
      </c>
      <c r="J44" s="114">
        <v>5392</v>
      </c>
      <c r="K44" s="114">
        <v>2088</v>
      </c>
      <c r="L44" s="423">
        <v>3837</v>
      </c>
      <c r="M44" s="424">
        <v>3490</v>
      </c>
    </row>
    <row r="45" spans="1:13" s="110" customFormat="1" ht="11.1" customHeight="1" x14ac:dyDescent="0.2">
      <c r="A45" s="422" t="s">
        <v>389</v>
      </c>
      <c r="B45" s="115">
        <v>46330</v>
      </c>
      <c r="C45" s="114">
        <v>20973</v>
      </c>
      <c r="D45" s="114">
        <v>25357</v>
      </c>
      <c r="E45" s="114">
        <v>30803</v>
      </c>
      <c r="F45" s="114">
        <v>15527</v>
      </c>
      <c r="G45" s="114">
        <v>3408</v>
      </c>
      <c r="H45" s="114">
        <v>17918</v>
      </c>
      <c r="I45" s="115">
        <v>7511</v>
      </c>
      <c r="J45" s="114">
        <v>5468</v>
      </c>
      <c r="K45" s="114">
        <v>2043</v>
      </c>
      <c r="L45" s="423">
        <v>3193</v>
      </c>
      <c r="M45" s="424">
        <v>3337</v>
      </c>
    </row>
    <row r="46" spans="1:13" ht="15" customHeight="1" x14ac:dyDescent="0.2">
      <c r="A46" s="422" t="s">
        <v>398</v>
      </c>
      <c r="B46" s="115">
        <v>45929</v>
      </c>
      <c r="C46" s="114">
        <v>20850</v>
      </c>
      <c r="D46" s="114">
        <v>25079</v>
      </c>
      <c r="E46" s="114">
        <v>30475</v>
      </c>
      <c r="F46" s="114">
        <v>15454</v>
      </c>
      <c r="G46" s="114">
        <v>3278</v>
      </c>
      <c r="H46" s="114">
        <v>17778</v>
      </c>
      <c r="I46" s="115">
        <v>7343</v>
      </c>
      <c r="J46" s="114">
        <v>5305</v>
      </c>
      <c r="K46" s="114">
        <v>2038</v>
      </c>
      <c r="L46" s="423">
        <v>3422</v>
      </c>
      <c r="M46" s="424">
        <v>3779</v>
      </c>
    </row>
    <row r="47" spans="1:13" ht="11.1" customHeight="1" x14ac:dyDescent="0.2">
      <c r="A47" s="422" t="s">
        <v>387</v>
      </c>
      <c r="B47" s="115">
        <v>46162</v>
      </c>
      <c r="C47" s="114">
        <v>21151</v>
      </c>
      <c r="D47" s="114">
        <v>25011</v>
      </c>
      <c r="E47" s="114">
        <v>30627</v>
      </c>
      <c r="F47" s="114">
        <v>15535</v>
      </c>
      <c r="G47" s="114">
        <v>3212</v>
      </c>
      <c r="H47" s="114">
        <v>17926</v>
      </c>
      <c r="I47" s="115">
        <v>7355</v>
      </c>
      <c r="J47" s="114">
        <v>5258</v>
      </c>
      <c r="K47" s="114">
        <v>2097</v>
      </c>
      <c r="L47" s="423">
        <v>3121</v>
      </c>
      <c r="M47" s="424">
        <v>3198</v>
      </c>
    </row>
    <row r="48" spans="1:13" ht="11.1" customHeight="1" x14ac:dyDescent="0.2">
      <c r="A48" s="422" t="s">
        <v>388</v>
      </c>
      <c r="B48" s="115">
        <v>47679</v>
      </c>
      <c r="C48" s="114">
        <v>22022</v>
      </c>
      <c r="D48" s="114">
        <v>25657</v>
      </c>
      <c r="E48" s="114">
        <v>31952</v>
      </c>
      <c r="F48" s="114">
        <v>15727</v>
      </c>
      <c r="G48" s="114">
        <v>3900</v>
      </c>
      <c r="H48" s="114">
        <v>18324</v>
      </c>
      <c r="I48" s="115">
        <v>7215</v>
      </c>
      <c r="J48" s="114">
        <v>5052</v>
      </c>
      <c r="K48" s="114">
        <v>2163</v>
      </c>
      <c r="L48" s="423">
        <v>3889</v>
      </c>
      <c r="M48" s="424">
        <v>3392</v>
      </c>
    </row>
    <row r="49" spans="1:17" s="110" customFormat="1" ht="11.1" customHeight="1" x14ac:dyDescent="0.2">
      <c r="A49" s="422" t="s">
        <v>389</v>
      </c>
      <c r="B49" s="115">
        <v>47673</v>
      </c>
      <c r="C49" s="114">
        <v>21896</v>
      </c>
      <c r="D49" s="114">
        <v>25777</v>
      </c>
      <c r="E49" s="114">
        <v>31793</v>
      </c>
      <c r="F49" s="114">
        <v>15880</v>
      </c>
      <c r="G49" s="114">
        <v>4101</v>
      </c>
      <c r="H49" s="114">
        <v>18234</v>
      </c>
      <c r="I49" s="115">
        <v>7257</v>
      </c>
      <c r="J49" s="114">
        <v>5073</v>
      </c>
      <c r="K49" s="114">
        <v>2184</v>
      </c>
      <c r="L49" s="423">
        <v>3314</v>
      </c>
      <c r="M49" s="424">
        <v>3289</v>
      </c>
    </row>
    <row r="50" spans="1:17" ht="15" customHeight="1" x14ac:dyDescent="0.2">
      <c r="A50" s="422" t="s">
        <v>399</v>
      </c>
      <c r="B50" s="143">
        <v>47014</v>
      </c>
      <c r="C50" s="144">
        <v>21639</v>
      </c>
      <c r="D50" s="144">
        <v>25375</v>
      </c>
      <c r="E50" s="144">
        <v>31307</v>
      </c>
      <c r="F50" s="144">
        <v>15707</v>
      </c>
      <c r="G50" s="144">
        <v>3899</v>
      </c>
      <c r="H50" s="144">
        <v>18064</v>
      </c>
      <c r="I50" s="143">
        <v>6916</v>
      </c>
      <c r="J50" s="144">
        <v>4795</v>
      </c>
      <c r="K50" s="144">
        <v>2121</v>
      </c>
      <c r="L50" s="426">
        <v>3419</v>
      </c>
      <c r="M50" s="427">
        <v>3969</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400</v>
      </c>
      <c r="B52" s="659"/>
      <c r="C52" s="659"/>
      <c r="D52" s="659"/>
      <c r="E52" s="659"/>
      <c r="F52" s="659"/>
      <c r="G52" s="659"/>
      <c r="H52" s="659"/>
      <c r="I52" s="659"/>
      <c r="J52" s="659"/>
      <c r="K52" s="659"/>
      <c r="L52" s="659"/>
      <c r="M52" s="659"/>
    </row>
    <row r="53" spans="1:17" ht="38.1" customHeight="1" x14ac:dyDescent="0.2">
      <c r="A53" s="660" t="s">
        <v>401</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402</v>
      </c>
    </row>
    <row r="3" spans="1:2" ht="15" x14ac:dyDescent="0.25">
      <c r="B3" s="447" t="s">
        <v>403</v>
      </c>
    </row>
    <row r="5" spans="1:2" ht="29.25" customHeight="1" x14ac:dyDescent="0.2">
      <c r="B5" s="448" t="s">
        <v>404</v>
      </c>
    </row>
    <row r="6" spans="1:2" ht="9.9499999999999993" customHeight="1" x14ac:dyDescent="0.2">
      <c r="B6" s="448"/>
    </row>
    <row r="7" spans="1:2" ht="73.5" customHeight="1" x14ac:dyDescent="0.2">
      <c r="B7" s="448" t="s">
        <v>405</v>
      </c>
    </row>
    <row r="8" spans="1:2" ht="9.9499999999999993" customHeight="1" x14ac:dyDescent="0.2">
      <c r="B8" s="448"/>
    </row>
    <row r="9" spans="1:2" ht="50.25" customHeight="1" x14ac:dyDescent="0.2">
      <c r="B9" s="448" t="s">
        <v>406</v>
      </c>
    </row>
    <row r="10" spans="1:2" ht="9.9499999999999993" customHeight="1" x14ac:dyDescent="0.2">
      <c r="B10" s="448"/>
    </row>
    <row r="11" spans="1:2" ht="79.5" customHeight="1" x14ac:dyDescent="0.2">
      <c r="B11" s="448" t="s">
        <v>407</v>
      </c>
    </row>
    <row r="12" spans="1:2" ht="9.9499999999999993" customHeight="1" x14ac:dyDescent="0.2">
      <c r="B12" s="448"/>
    </row>
    <row r="13" spans="1:2" ht="48.75" customHeight="1" x14ac:dyDescent="0.2">
      <c r="B13" s="448" t="s">
        <v>408</v>
      </c>
    </row>
    <row r="14" spans="1:2" ht="9.9499999999999993" customHeight="1" x14ac:dyDescent="0.2">
      <c r="B14" s="448"/>
    </row>
    <row r="15" spans="1:2" ht="33" customHeight="1" x14ac:dyDescent="0.2">
      <c r="B15" s="448" t="s">
        <v>409</v>
      </c>
    </row>
    <row r="16" spans="1:2" ht="9.9499999999999993" customHeight="1" x14ac:dyDescent="0.2">
      <c r="B16" s="448"/>
    </row>
    <row r="17" spans="2:2" ht="105" customHeight="1" x14ac:dyDescent="0.2">
      <c r="B17" s="448" t="s">
        <v>410</v>
      </c>
    </row>
    <row r="18" spans="2:2" ht="9.9499999999999993" customHeight="1" x14ac:dyDescent="0.2">
      <c r="B18" s="448"/>
    </row>
    <row r="19" spans="2:2" ht="13.5" customHeight="1" x14ac:dyDescent="0.2">
      <c r="B19" s="449" t="s">
        <v>411</v>
      </c>
    </row>
    <row r="20" spans="2:2" ht="40.5" customHeight="1" x14ac:dyDescent="0.2">
      <c r="B20" s="450" t="s">
        <v>412</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402</v>
      </c>
    </row>
    <row r="3" spans="1:2" ht="24.95" customHeight="1" x14ac:dyDescent="0.2">
      <c r="A3" s="455"/>
      <c r="B3" s="456" t="s">
        <v>413</v>
      </c>
    </row>
    <row r="4" spans="1:2" s="446" customFormat="1" ht="12" x14ac:dyDescent="0.2"/>
    <row r="5" spans="1:2" s="446" customFormat="1" ht="139.5" customHeight="1" x14ac:dyDescent="0.2">
      <c r="B5" s="448" t="s">
        <v>414</v>
      </c>
    </row>
    <row r="6" spans="1:2" s="446" customFormat="1" ht="9.9499999999999993" customHeight="1" x14ac:dyDescent="0.2">
      <c r="B6" s="448"/>
    </row>
    <row r="7" spans="1:2" s="446" customFormat="1" ht="222.75" customHeight="1" x14ac:dyDescent="0.2">
      <c r="B7" s="448" t="s">
        <v>415</v>
      </c>
    </row>
    <row r="8" spans="1:2" s="446" customFormat="1" ht="9.9499999999999993" customHeight="1" x14ac:dyDescent="0.2">
      <c r="B8" s="448"/>
    </row>
    <row r="9" spans="1:2" s="446" customFormat="1" ht="61.5" customHeight="1" x14ac:dyDescent="0.2">
      <c r="B9" s="457" t="s">
        <v>416</v>
      </c>
    </row>
    <row r="10" spans="1:2" s="446" customFormat="1" ht="9.9499999999999993" customHeight="1" x14ac:dyDescent="0.2">
      <c r="B10" s="448"/>
    </row>
    <row r="11" spans="1:2" s="446" customFormat="1" ht="152.25" customHeight="1" x14ac:dyDescent="0.2">
      <c r="B11" s="448" t="s">
        <v>417</v>
      </c>
    </row>
    <row r="12" spans="1:2" s="446" customFormat="1" ht="9.9499999999999993" customHeight="1" x14ac:dyDescent="0.2">
      <c r="B12" s="448"/>
    </row>
    <row r="13" spans="1:2" s="446" customFormat="1" ht="96" customHeight="1" x14ac:dyDescent="0.2">
      <c r="B13" s="448" t="s">
        <v>418</v>
      </c>
    </row>
    <row r="14" spans="1:2" s="446" customFormat="1" ht="9.9499999999999993" customHeight="1" x14ac:dyDescent="0.2">
      <c r="B14" s="448"/>
    </row>
    <row r="15" spans="1:2" s="446" customFormat="1" ht="176.25" customHeight="1" x14ac:dyDescent="0.2">
      <c r="B15" s="457" t="s">
        <v>419</v>
      </c>
    </row>
    <row r="16" spans="1:2" s="446" customFormat="1" ht="9.9499999999999993" customHeight="1" x14ac:dyDescent="0.2">
      <c r="B16" s="448"/>
    </row>
    <row r="17" spans="1:6" s="446" customFormat="1" ht="26.25" customHeight="1" x14ac:dyDescent="0.2">
      <c r="B17" s="449" t="s">
        <v>420</v>
      </c>
    </row>
    <row r="18" spans="1:6" s="446" customFormat="1" ht="37.5" customHeight="1" x14ac:dyDescent="0.2">
      <c r="B18" s="450" t="s">
        <v>421</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422</v>
      </c>
    </row>
    <row r="3" spans="1:5" ht="24.95" customHeight="1" x14ac:dyDescent="0.2">
      <c r="A3" s="466"/>
      <c r="B3" s="467" t="s">
        <v>423</v>
      </c>
    </row>
    <row r="4" spans="1:5" ht="24.75" customHeight="1" x14ac:dyDescent="0.2">
      <c r="A4" s="466"/>
      <c r="B4" s="468"/>
    </row>
    <row r="5" spans="1:5" s="471" customFormat="1" ht="60" x14ac:dyDescent="0.2">
      <c r="A5" s="469"/>
      <c r="B5" s="470" t="s">
        <v>424</v>
      </c>
      <c r="C5" s="469"/>
      <c r="D5" s="469"/>
      <c r="E5" s="469"/>
    </row>
    <row r="6" spans="1:5" s="471" customFormat="1" ht="10.15" customHeight="1" x14ac:dyDescent="0.2">
      <c r="A6" s="469"/>
      <c r="B6" s="470"/>
      <c r="C6" s="469"/>
      <c r="D6" s="469"/>
      <c r="E6" s="469"/>
    </row>
    <row r="7" spans="1:5" ht="96" x14ac:dyDescent="0.2">
      <c r="A7" s="466"/>
      <c r="B7" s="470" t="s">
        <v>425</v>
      </c>
      <c r="C7" s="466"/>
      <c r="D7" s="466"/>
      <c r="E7" s="466"/>
    </row>
    <row r="8" spans="1:5" ht="10.15" customHeight="1" x14ac:dyDescent="0.2">
      <c r="A8" s="466"/>
      <c r="B8" s="466"/>
      <c r="C8" s="466"/>
      <c r="D8" s="466"/>
      <c r="E8" s="466"/>
    </row>
    <row r="9" spans="1:5" ht="204" x14ac:dyDescent="0.2">
      <c r="A9" s="466"/>
      <c r="B9" s="470" t="s">
        <v>426</v>
      </c>
      <c r="C9" s="466"/>
      <c r="D9" s="466"/>
      <c r="E9" s="466"/>
    </row>
    <row r="10" spans="1:5" ht="10.15" customHeight="1" x14ac:dyDescent="0.2">
      <c r="A10" s="466"/>
      <c r="B10" s="472"/>
      <c r="C10" s="466"/>
      <c r="D10" s="466"/>
      <c r="E10" s="466"/>
    </row>
    <row r="11" spans="1:5" ht="36" x14ac:dyDescent="0.2">
      <c r="A11" s="466"/>
      <c r="B11" s="470" t="s">
        <v>427</v>
      </c>
      <c r="C11" s="466"/>
      <c r="D11" s="466"/>
      <c r="E11" s="466"/>
    </row>
    <row r="12" spans="1:5" ht="9" customHeight="1" x14ac:dyDescent="0.2">
      <c r="A12" s="466"/>
      <c r="B12" s="472"/>
      <c r="C12" s="466"/>
      <c r="D12" s="466"/>
      <c r="E12" s="466"/>
    </row>
    <row r="13" spans="1:5" ht="96" x14ac:dyDescent="0.2">
      <c r="A13" s="466"/>
      <c r="B13" s="470" t="s">
        <v>428</v>
      </c>
      <c r="C13" s="466"/>
      <c r="D13" s="466"/>
      <c r="E13" s="466"/>
    </row>
    <row r="14" spans="1:5" ht="9" customHeight="1" x14ac:dyDescent="0.2">
      <c r="A14" s="466"/>
      <c r="B14" s="472"/>
      <c r="C14" s="466"/>
      <c r="D14" s="466"/>
      <c r="E14" s="466"/>
    </row>
    <row r="15" spans="1:5" ht="96" x14ac:dyDescent="0.2">
      <c r="A15" s="466"/>
      <c r="B15" s="470" t="s">
        <v>429</v>
      </c>
      <c r="C15" s="466"/>
      <c r="D15" s="466"/>
      <c r="E15" s="466"/>
    </row>
    <row r="16" spans="1:5" ht="9" customHeight="1" x14ac:dyDescent="0.2">
      <c r="A16" s="466"/>
      <c r="B16" s="472"/>
      <c r="C16" s="466"/>
      <c r="D16" s="466"/>
      <c r="E16" s="466"/>
    </row>
    <row r="17" spans="1:8" ht="120" x14ac:dyDescent="0.2">
      <c r="A17" s="466"/>
      <c r="B17" s="470" t="s">
        <v>430</v>
      </c>
      <c r="C17" s="466"/>
      <c r="D17" s="466"/>
      <c r="E17" s="466"/>
    </row>
    <row r="18" spans="1:8" ht="9" customHeight="1" x14ac:dyDescent="0.2">
      <c r="A18" s="466"/>
      <c r="B18" s="472"/>
      <c r="C18" s="466"/>
      <c r="D18" s="466"/>
      <c r="E18" s="466"/>
    </row>
    <row r="19" spans="1:8" ht="168" x14ac:dyDescent="0.2">
      <c r="A19" s="466"/>
      <c r="B19" s="470" t="s">
        <v>431</v>
      </c>
      <c r="C19" s="466"/>
      <c r="D19" s="466"/>
      <c r="E19" s="466"/>
    </row>
    <row r="20" spans="1:8" ht="9" customHeight="1" x14ac:dyDescent="0.2">
      <c r="A20" s="466"/>
      <c r="B20" s="472"/>
      <c r="C20" s="466"/>
      <c r="D20" s="466"/>
      <c r="E20" s="466"/>
    </row>
    <row r="21" spans="1:8" ht="24" x14ac:dyDescent="0.2">
      <c r="A21" s="466"/>
      <c r="B21" s="470" t="s">
        <v>432</v>
      </c>
      <c r="C21" s="466"/>
      <c r="D21" s="466"/>
      <c r="E21" s="466"/>
    </row>
    <row r="22" spans="1:8" ht="9" customHeight="1" x14ac:dyDescent="0.2">
      <c r="A22" s="466"/>
      <c r="B22" s="472"/>
      <c r="C22" s="466"/>
      <c r="D22" s="466"/>
      <c r="E22" s="466"/>
    </row>
    <row r="23" spans="1:8" ht="96" x14ac:dyDescent="0.2">
      <c r="A23" s="466"/>
      <c r="B23" s="470" t="s">
        <v>433</v>
      </c>
      <c r="C23" s="466"/>
      <c r="D23" s="466"/>
      <c r="E23" s="466"/>
    </row>
    <row r="24" spans="1:8" ht="9" customHeight="1" x14ac:dyDescent="0.2">
      <c r="A24" s="466"/>
      <c r="B24" s="472"/>
      <c r="C24" s="466"/>
      <c r="D24" s="466"/>
      <c r="E24" s="466"/>
    </row>
    <row r="25" spans="1:8" ht="24" x14ac:dyDescent="0.2">
      <c r="A25" s="466"/>
      <c r="B25" s="470" t="s">
        <v>434</v>
      </c>
      <c r="C25" s="466"/>
      <c r="D25" s="466"/>
      <c r="E25" s="466"/>
    </row>
    <row r="26" spans="1:8" ht="24" x14ac:dyDescent="0.2">
      <c r="A26" s="466"/>
      <c r="B26" s="473" t="s">
        <v>435</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436</v>
      </c>
      <c r="C4" s="678"/>
      <c r="D4" s="678" t="s">
        <v>437</v>
      </c>
      <c r="E4" s="678"/>
      <c r="F4" s="672" t="s">
        <v>438</v>
      </c>
      <c r="G4" s="672"/>
      <c r="H4" s="672" t="s">
        <v>439</v>
      </c>
      <c r="I4" s="672"/>
      <c r="J4" s="672" t="s">
        <v>440</v>
      </c>
      <c r="K4" s="672"/>
      <c r="L4" s="672"/>
      <c r="M4" s="672"/>
      <c r="N4" s="672"/>
    </row>
    <row r="5" spans="1:14" s="475" customFormat="1" ht="15" customHeight="1" x14ac:dyDescent="0.2">
      <c r="B5" s="475" t="s">
        <v>441</v>
      </c>
      <c r="C5" s="475" t="s">
        <v>442</v>
      </c>
      <c r="D5" s="475" t="s">
        <v>441</v>
      </c>
      <c r="E5" s="475" t="s">
        <v>442</v>
      </c>
      <c r="F5" s="475" t="s">
        <v>441</v>
      </c>
      <c r="G5" s="475" t="s">
        <v>442</v>
      </c>
      <c r="H5" s="475" t="s">
        <v>441</v>
      </c>
      <c r="I5" s="475" t="s">
        <v>442</v>
      </c>
      <c r="J5" s="476" t="s">
        <v>443</v>
      </c>
      <c r="K5" s="476" t="s">
        <v>444</v>
      </c>
      <c r="L5" s="476" t="s">
        <v>445</v>
      </c>
      <c r="M5" s="476" t="s">
        <v>446</v>
      </c>
      <c r="N5" s="476" t="s">
        <v>447</v>
      </c>
    </row>
    <row r="6" spans="1:14" s="475" customFormat="1" ht="15" customHeight="1" x14ac:dyDescent="0.2">
      <c r="A6" s="478" t="s">
        <v>448</v>
      </c>
      <c r="B6" s="479">
        <f>'Tabelle 2.3'!J11</f>
        <v>2.3623418755034944</v>
      </c>
      <c r="C6" s="480">
        <f>'Tabelle 3.3'!J11</f>
        <v>-5.8150619637750243</v>
      </c>
      <c r="D6" s="481">
        <f t="shared" ref="D6:E9" si="0">IF(OR(AND(B6&gt;=-50,B6&lt;=50),ISNUMBER(B6)=FALSE),B6,"")</f>
        <v>2.3623418755034944</v>
      </c>
      <c r="E6" s="481">
        <f t="shared" si="0"/>
        <v>-5.8150619637750243</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449</v>
      </c>
      <c r="B7" s="479">
        <f>'Tabelle 2.1'!J25</f>
        <v>0.7039980017060905</v>
      </c>
      <c r="C7" s="480">
        <f>'Tabelle 3.1'!J23</f>
        <v>-2.6006845590352197</v>
      </c>
      <c r="D7" s="481">
        <f t="shared" si="0"/>
        <v>0.7039980017060905</v>
      </c>
      <c r="E7" s="481">
        <f>IF(OR(AND(C7&gt;=-50,C7&lt;=50),ISNUMBER(C7)=FALSE),C7,"")</f>
        <v>-2.6006845590352197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450</v>
      </c>
      <c r="B8" s="479">
        <f>'Tabelle 2.1'!J38</f>
        <v>0.95490282911153723</v>
      </c>
      <c r="C8" s="480">
        <f>'Tabelle 3.1'!J34</f>
        <v>-3.6279896103654186</v>
      </c>
      <c r="D8" s="481">
        <f t="shared" si="0"/>
        <v>0.95490282911153723</v>
      </c>
      <c r="E8" s="481">
        <f>IF(OR(AND(C8&gt;=-50,C8&lt;=50),ISNUMBER(C8)=FALSE),C8,"")</f>
        <v>-3.6279896103654186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451</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452</v>
      </c>
      <c r="B12" s="678" t="s">
        <v>436</v>
      </c>
      <c r="C12" s="678"/>
      <c r="D12" s="678" t="s">
        <v>437</v>
      </c>
      <c r="E12" s="678"/>
      <c r="F12" s="672" t="s">
        <v>438</v>
      </c>
      <c r="G12" s="672"/>
      <c r="H12" s="672" t="s">
        <v>439</v>
      </c>
      <c r="I12" s="672"/>
      <c r="J12" s="672" t="s">
        <v>440</v>
      </c>
      <c r="K12" s="672"/>
      <c r="L12" s="672"/>
      <c r="M12" s="672"/>
      <c r="N12" s="672"/>
    </row>
    <row r="13" spans="1:14" s="475" customFormat="1" ht="15" customHeight="1" x14ac:dyDescent="0.2">
      <c r="A13" s="679"/>
      <c r="B13" s="475" t="s">
        <v>441</v>
      </c>
      <c r="C13" s="475" t="s">
        <v>442</v>
      </c>
      <c r="D13" s="475" t="s">
        <v>441</v>
      </c>
      <c r="E13" s="475" t="s">
        <v>442</v>
      </c>
      <c r="F13" s="475" t="s">
        <v>441</v>
      </c>
      <c r="G13" s="475" t="s">
        <v>442</v>
      </c>
      <c r="H13" s="475" t="s">
        <v>441</v>
      </c>
      <c r="I13" s="475" t="s">
        <v>442</v>
      </c>
      <c r="J13" s="476" t="s">
        <v>443</v>
      </c>
      <c r="K13" s="476" t="s">
        <v>444</v>
      </c>
      <c r="L13" s="476" t="s">
        <v>445</v>
      </c>
      <c r="M13" s="476" t="s">
        <v>446</v>
      </c>
      <c r="N13" s="476" t="s">
        <v>447</v>
      </c>
    </row>
    <row r="14" spans="1:14" s="475" customFormat="1" ht="15" customHeight="1" x14ac:dyDescent="0.2">
      <c r="A14" s="475">
        <v>1</v>
      </c>
      <c r="B14" s="479">
        <f>'Tabelle 2.3'!J11</f>
        <v>2.3623418755034944</v>
      </c>
      <c r="C14" s="480">
        <f>'Tabelle 3.3'!J11</f>
        <v>-5.8150619637750243</v>
      </c>
      <c r="D14" s="481">
        <f>IF(OR(AND(B14&gt;=-50,B14&lt;=50),ISNUMBER(B14)=FALSE),B14,"")</f>
        <v>2.3623418755034944</v>
      </c>
      <c r="E14" s="481">
        <f>IF(OR(AND(C14&gt;=-50,C14&lt;=50),ISNUMBER(C14)=FALSE),C14,"")</f>
        <v>-5.8150619637750243</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-42.857142857142854</v>
      </c>
      <c r="C15" s="480">
        <f>'Tabelle 3.3'!J12</f>
        <v>38.46153846153846</v>
      </c>
      <c r="D15" s="481">
        <f t="shared" ref="D15:E45" si="3">IF(OR(AND(B15&gt;=-50,B15&lt;=50),ISNUMBER(B15)=FALSE),B15,"")</f>
        <v>-42.857142857142854</v>
      </c>
      <c r="E15" s="481">
        <f t="shared" si="3"/>
        <v>38.46153846153846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108.21428571428571</v>
      </c>
      <c r="C16" s="480">
        <f>'Tabelle 3.3'!J13</f>
        <v>6.25</v>
      </c>
      <c r="D16" s="481" t="str">
        <f t="shared" si="3"/>
        <v/>
      </c>
      <c r="E16" s="481">
        <f t="shared" si="3"/>
        <v>6.25</v>
      </c>
      <c r="F16" s="476" t="str">
        <f t="shared" si="4"/>
        <v>&gt; 50</v>
      </c>
      <c r="G16" s="476" t="str">
        <f t="shared" si="4"/>
        <v/>
      </c>
      <c r="H16" s="482">
        <f t="shared" si="5"/>
        <v>-0.75</v>
      </c>
      <c r="I16" s="482" t="str">
        <f t="shared" si="5"/>
        <v/>
      </c>
      <c r="J16" s="476">
        <f t="shared" si="6"/>
        <v>25</v>
      </c>
      <c r="K16" s="476">
        <f t="shared" si="7"/>
        <v>45</v>
      </c>
      <c r="L16" s="476" t="e">
        <f t="shared" si="8"/>
        <v>#N/A</v>
      </c>
      <c r="M16" s="476" t="e">
        <f t="shared" si="9"/>
        <v>#N/A</v>
      </c>
      <c r="N16" s="476">
        <v>25</v>
      </c>
    </row>
    <row r="17" spans="1:14" s="475" customFormat="1" ht="15" customHeight="1" x14ac:dyDescent="0.2">
      <c r="A17" s="475">
        <v>4</v>
      </c>
      <c r="B17" s="479">
        <f>'Tabelle 2.3'!J14</f>
        <v>-2.0669992872416252</v>
      </c>
      <c r="C17" s="480">
        <f>'Tabelle 3.3'!J14</f>
        <v>-5.0847457627118642</v>
      </c>
      <c r="D17" s="481">
        <f t="shared" si="3"/>
        <v>-2.0669992872416252</v>
      </c>
      <c r="E17" s="481">
        <f t="shared" si="3"/>
        <v>-5.0847457627118642</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-2.0964360587002098</v>
      </c>
      <c r="C18" s="480">
        <f>'Tabelle 3.3'!J15</f>
        <v>-0.62893081761006286</v>
      </c>
      <c r="D18" s="481">
        <f t="shared" si="3"/>
        <v>-2.0964360587002098</v>
      </c>
      <c r="E18" s="481">
        <f t="shared" si="3"/>
        <v>-0.62893081761006286</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-1.2542759407069555</v>
      </c>
      <c r="C19" s="480">
        <f>'Tabelle 3.3'!J16</f>
        <v>-17.647058823529413</v>
      </c>
      <c r="D19" s="481">
        <f t="shared" si="3"/>
        <v>-1.2542759407069555</v>
      </c>
      <c r="E19" s="481">
        <f t="shared" si="3"/>
        <v>-17.647058823529413</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-16.326530612244898</v>
      </c>
      <c r="C20" s="480">
        <f>'Tabelle 3.3'!J17</f>
        <v>11.111111111111111</v>
      </c>
      <c r="D20" s="481">
        <f t="shared" si="3"/>
        <v>-16.326530612244898</v>
      </c>
      <c r="E20" s="481">
        <f t="shared" si="3"/>
        <v>11.111111111111111</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2.8630705394190872</v>
      </c>
      <c r="C21" s="480">
        <f>'Tabelle 3.3'!J18</f>
        <v>0.42918454935622319</v>
      </c>
      <c r="D21" s="481">
        <f t="shared" si="3"/>
        <v>2.8630705394190872</v>
      </c>
      <c r="E21" s="481">
        <f t="shared" si="3"/>
        <v>0.42918454935622319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-3.8134858727682439</v>
      </c>
      <c r="C22" s="480">
        <f>'Tabelle 3.3'!J19</f>
        <v>-17.102396514161221</v>
      </c>
      <c r="D22" s="481">
        <f t="shared" si="3"/>
        <v>-3.8134858727682439</v>
      </c>
      <c r="E22" s="481">
        <f t="shared" si="3"/>
        <v>-17.102396514161221</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5.7246158481470326</v>
      </c>
      <c r="C23" s="480">
        <f>'Tabelle 3.3'!J20</f>
        <v>4.3554006968641117</v>
      </c>
      <c r="D23" s="481">
        <f t="shared" si="3"/>
        <v>5.7246158481470326</v>
      </c>
      <c r="E23" s="481">
        <f t="shared" si="3"/>
        <v>4.3554006968641117</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4.3439716312056742</v>
      </c>
      <c r="C24" s="480">
        <f>'Tabelle 3.3'!J21</f>
        <v>-9.7719869706840399</v>
      </c>
      <c r="D24" s="481">
        <f t="shared" si="3"/>
        <v>4.3439716312056742</v>
      </c>
      <c r="E24" s="481">
        <f t="shared" si="3"/>
        <v>-9.7719869706840399</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-3.9682539682539684</v>
      </c>
      <c r="C25" s="480">
        <f>'Tabelle 3.3'!J22</f>
        <v>-2.4822695035460991</v>
      </c>
      <c r="D25" s="481">
        <f t="shared" si="3"/>
        <v>-3.9682539682539684</v>
      </c>
      <c r="E25" s="481">
        <f t="shared" si="3"/>
        <v>-2.4822695035460991</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-6.9351230425055927</v>
      </c>
      <c r="C26" s="480">
        <f>'Tabelle 3.3'!J23</f>
        <v>5.5555555555555554</v>
      </c>
      <c r="D26" s="481">
        <f t="shared" si="3"/>
        <v>-6.9351230425055927</v>
      </c>
      <c r="E26" s="481">
        <f t="shared" si="3"/>
        <v>5.5555555555555554</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0.95583388266315095</v>
      </c>
      <c r="C27" s="480">
        <f>'Tabelle 3.3'!J24</f>
        <v>-15.789473684210526</v>
      </c>
      <c r="D27" s="481">
        <f t="shared" si="3"/>
        <v>0.95583388266315095</v>
      </c>
      <c r="E27" s="481">
        <f t="shared" si="3"/>
        <v>-15.789473684210526</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-4.8148148148148149</v>
      </c>
      <c r="C28" s="480">
        <f>'Tabelle 3.3'!J25</f>
        <v>-3.3041788143828961</v>
      </c>
      <c r="D28" s="481">
        <f t="shared" si="3"/>
        <v>-4.8148148148148149</v>
      </c>
      <c r="E28" s="481">
        <f t="shared" si="3"/>
        <v>-3.3041788143828961</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-25.247236765561372</v>
      </c>
      <c r="C29" s="480">
        <f>'Tabelle 3.3'!J26</f>
        <v>-25.925925925925927</v>
      </c>
      <c r="D29" s="481">
        <f t="shared" si="3"/>
        <v>-25.247236765561372</v>
      </c>
      <c r="E29" s="481">
        <f t="shared" si="3"/>
        <v>-25.925925925925927</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2.9145546705286023</v>
      </c>
      <c r="C30" s="480" t="str">
        <f>'Tabelle 3.3'!J27</f>
        <v>.X</v>
      </c>
      <c r="D30" s="481">
        <f t="shared" si="3"/>
        <v>2.9145546705286023</v>
      </c>
      <c r="E30" s="481" t="str">
        <f t="shared" si="3"/>
        <v>.X</v>
      </c>
      <c r="F30" s="476" t="str">
        <f t="shared" si="4"/>
        <v/>
      </c>
      <c r="G30" s="476" t="str">
        <f t="shared" si="4"/>
        <v/>
      </c>
      <c r="H30" s="482" t="str">
        <f t="shared" si="5"/>
        <v/>
      </c>
      <c r="I30" s="482">
        <f t="shared" si="5"/>
        <v>-0.75</v>
      </c>
      <c r="J30" s="476" t="e">
        <f t="shared" si="6"/>
        <v>#N/A</v>
      </c>
      <c r="K30" s="476" t="e">
        <f t="shared" si="7"/>
        <v>#N/A</v>
      </c>
      <c r="L30" s="476">
        <f t="shared" si="8"/>
        <v>170</v>
      </c>
      <c r="M30" s="476">
        <f t="shared" si="9"/>
        <v>45</v>
      </c>
      <c r="N30" s="476">
        <v>170</v>
      </c>
    </row>
    <row r="31" spans="1:14" s="475" customFormat="1" ht="15" customHeight="1" x14ac:dyDescent="0.2">
      <c r="A31" s="475">
        <v>18</v>
      </c>
      <c r="B31" s="479">
        <f>'Tabelle 2.3'!J28</f>
        <v>3.034243606415258</v>
      </c>
      <c r="C31" s="480">
        <f>'Tabelle 3.3'!J28</f>
        <v>-11.619718309859154</v>
      </c>
      <c r="D31" s="481">
        <f t="shared" si="3"/>
        <v>3.034243606415258</v>
      </c>
      <c r="E31" s="481">
        <f t="shared" si="3"/>
        <v>-11.619718309859154</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5.2586938083121293</v>
      </c>
      <c r="C32" s="480">
        <f>'Tabelle 3.3'!J29</f>
        <v>1.9553072625698324</v>
      </c>
      <c r="D32" s="481">
        <f t="shared" si="3"/>
        <v>5.2586938083121293</v>
      </c>
      <c r="E32" s="481">
        <f t="shared" si="3"/>
        <v>1.9553072625698324</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2.6315789473684212</v>
      </c>
      <c r="C33" s="480">
        <f>'Tabelle 3.3'!J30</f>
        <v>6.3380281690140849</v>
      </c>
      <c r="D33" s="481">
        <f t="shared" si="3"/>
        <v>2.6315789473684212</v>
      </c>
      <c r="E33" s="481">
        <f t="shared" si="3"/>
        <v>6.3380281690140849</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-4.5248868778280542E-2</v>
      </c>
      <c r="C34" s="480">
        <f>'Tabelle 3.3'!J31</f>
        <v>-28.092783505154639</v>
      </c>
      <c r="D34" s="481">
        <f t="shared" si="3"/>
        <v>-4.5248868778280542E-2</v>
      </c>
      <c r="E34" s="481">
        <f t="shared" si="3"/>
        <v>-28.092783505154639</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f>'Tabelle 2.3'!J32</f>
        <v>0</v>
      </c>
      <c r="C35" s="480">
        <f>'Tabelle 3.3'!J32</f>
        <v>0</v>
      </c>
      <c r="D35" s="481">
        <f t="shared" si="3"/>
        <v>0</v>
      </c>
      <c r="E35" s="481">
        <f t="shared" si="3"/>
        <v>0</v>
      </c>
      <c r="F35" s="476" t="str">
        <f t="shared" si="4"/>
        <v/>
      </c>
      <c r="G35" s="476" t="str">
        <f t="shared" si="4"/>
        <v/>
      </c>
      <c r="H35" s="482" t="str">
        <f t="shared" si="5"/>
        <v/>
      </c>
      <c r="I35" s="482" t="str">
        <f t="shared" si="5"/>
        <v/>
      </c>
      <c r="J35" s="476" t="e">
        <f t="shared" si="6"/>
        <v>#N/A</v>
      </c>
      <c r="K35" s="476" t="e">
        <f t="shared" si="7"/>
        <v>#N/A</v>
      </c>
      <c r="L35" s="476" t="e">
        <f t="shared" si="8"/>
        <v>#N/A</v>
      </c>
      <c r="M35" s="476" t="e">
        <f t="shared" si="9"/>
        <v>#N/A</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-42.857142857142854</v>
      </c>
      <c r="C37" s="480">
        <f>'Tabelle 3.3'!J34</f>
        <v>38.46153846153846</v>
      </c>
      <c r="D37" s="481">
        <f t="shared" si="3"/>
        <v>-42.857142857142854</v>
      </c>
      <c r="E37" s="481">
        <f t="shared" si="3"/>
        <v>38.46153846153846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25.380093249543886</v>
      </c>
      <c r="C38" s="480">
        <f>'Tabelle 3.3'!J35</f>
        <v>-1.7964071856287425</v>
      </c>
      <c r="D38" s="481">
        <f t="shared" si="3"/>
        <v>25.380093249543886</v>
      </c>
      <c r="E38" s="481">
        <f t="shared" si="3"/>
        <v>-1.7964071856287425</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-0.2472944517898242</v>
      </c>
      <c r="C39" s="480">
        <f>'Tabelle 3.3'!J36</f>
        <v>-6.279342723004695</v>
      </c>
      <c r="D39" s="481">
        <f t="shared" si="3"/>
        <v>-0.2472944517898242</v>
      </c>
      <c r="E39" s="481">
        <f t="shared" si="3"/>
        <v>-6.279342723004695</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-0.2472944517898242</v>
      </c>
      <c r="C45" s="480">
        <f>'Tabelle 3.3'!J36</f>
        <v>-6.279342723004695</v>
      </c>
      <c r="D45" s="481">
        <f t="shared" si="3"/>
        <v>-0.2472944517898242</v>
      </c>
      <c r="E45" s="481">
        <f t="shared" si="3"/>
        <v>-6.279342723004695</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453</v>
      </c>
      <c r="E48" s="476"/>
      <c r="F48" s="476"/>
      <c r="G48" s="476"/>
      <c r="H48" s="476"/>
      <c r="I48" s="476"/>
      <c r="J48" s="476"/>
      <c r="K48" s="476"/>
      <c r="L48" s="476"/>
      <c r="M48" s="476"/>
      <c r="N48" s="476"/>
    </row>
    <row r="49" spans="1:14" ht="15" customHeight="1" x14ac:dyDescent="0.2">
      <c r="A49" s="673" t="s">
        <v>454</v>
      </c>
      <c r="B49" s="674" t="s">
        <v>102</v>
      </c>
      <c r="C49" s="674"/>
      <c r="D49" s="674"/>
      <c r="E49" s="675" t="s">
        <v>455</v>
      </c>
      <c r="F49" s="675"/>
      <c r="G49" s="675"/>
      <c r="H49" s="676" t="s">
        <v>456</v>
      </c>
      <c r="I49" s="677" t="s">
        <v>457</v>
      </c>
      <c r="J49" s="677"/>
      <c r="K49" s="677"/>
      <c r="L49" s="484" t="s">
        <v>458</v>
      </c>
      <c r="M49" s="461"/>
      <c r="N49" s="453"/>
    </row>
    <row r="50" spans="1:14" ht="39.950000000000003" customHeight="1" x14ac:dyDescent="0.2">
      <c r="A50" s="673"/>
      <c r="B50" s="485" t="s">
        <v>441</v>
      </c>
      <c r="C50" s="485" t="s">
        <v>120</v>
      </c>
      <c r="D50" s="485" t="s">
        <v>121</v>
      </c>
      <c r="E50" s="485" t="s">
        <v>441</v>
      </c>
      <c r="F50" s="485" t="s">
        <v>120</v>
      </c>
      <c r="G50" s="485" t="s">
        <v>121</v>
      </c>
      <c r="H50" s="676"/>
      <c r="I50" s="485" t="s">
        <v>441</v>
      </c>
      <c r="J50" s="485" t="s">
        <v>120</v>
      </c>
      <c r="K50" s="485" t="s">
        <v>121</v>
      </c>
      <c r="L50" s="485" t="s">
        <v>459</v>
      </c>
      <c r="M50" s="485"/>
      <c r="N50" s="485"/>
    </row>
    <row r="51" spans="1:14" ht="15" customHeight="1" x14ac:dyDescent="0.2">
      <c r="A51" s="486" t="s">
        <v>460</v>
      </c>
      <c r="B51" s="487">
        <v>44396</v>
      </c>
      <c r="C51" s="487">
        <v>6411</v>
      </c>
      <c r="D51" s="487">
        <v>1788</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461</v>
      </c>
      <c r="B52" s="487">
        <v>44833</v>
      </c>
      <c r="C52" s="487">
        <v>6469</v>
      </c>
      <c r="D52" s="487">
        <v>1800</v>
      </c>
      <c r="E52" s="488">
        <f t="shared" ref="E52:G70" si="11">IF($A$51=37802,IF(COUNTBLANK(B$51:B$70)&gt;0,#N/A,B52/B$51*100),IF(COUNTBLANK(B$51:B$75)&gt;0,#N/A,B52/B$51*100))</f>
        <v>100.98432291197406</v>
      </c>
      <c r="F52" s="488">
        <f t="shared" si="11"/>
        <v>100.90469505537358</v>
      </c>
      <c r="G52" s="488">
        <f t="shared" si="11"/>
        <v>100.67114093959732</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45230</v>
      </c>
      <c r="C53" s="487">
        <v>6318</v>
      </c>
      <c r="D53" s="487">
        <v>1887</v>
      </c>
      <c r="E53" s="488">
        <f t="shared" si="11"/>
        <v>101.87854761690242</v>
      </c>
      <c r="F53" s="488">
        <f t="shared" si="11"/>
        <v>98.549368273280308</v>
      </c>
      <c r="G53" s="488">
        <f t="shared" si="11"/>
        <v>105.53691275167785</v>
      </c>
      <c r="H53" s="489">
        <f>IF(ISERROR(L53)=TRUE,IF(MONTH(A53)=MONTH(MAX(A$51:A$75)),A53,""),"")</f>
        <v>41883</v>
      </c>
      <c r="I53" s="488">
        <f t="shared" si="12"/>
        <v>101.87854761690242</v>
      </c>
      <c r="J53" s="488">
        <f t="shared" si="10"/>
        <v>98.549368273280308</v>
      </c>
      <c r="K53" s="488">
        <f t="shared" si="10"/>
        <v>105.53691275167785</v>
      </c>
      <c r="L53" s="488" t="e">
        <f t="shared" si="13"/>
        <v>#N/A</v>
      </c>
    </row>
    <row r="54" spans="1:14" ht="15" customHeight="1" x14ac:dyDescent="0.2">
      <c r="A54" s="490" t="s">
        <v>462</v>
      </c>
      <c r="B54" s="487">
        <v>44765</v>
      </c>
      <c r="C54" s="487">
        <v>6475</v>
      </c>
      <c r="D54" s="487">
        <v>1867</v>
      </c>
      <c r="E54" s="488">
        <f t="shared" si="11"/>
        <v>100.83115595999639</v>
      </c>
      <c r="F54" s="488">
        <f t="shared" si="11"/>
        <v>100.99828419903292</v>
      </c>
      <c r="G54" s="488">
        <f t="shared" si="11"/>
        <v>104.41834451901566</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463</v>
      </c>
      <c r="B55" s="487">
        <v>44418</v>
      </c>
      <c r="C55" s="487">
        <v>5779</v>
      </c>
      <c r="D55" s="487">
        <v>1705</v>
      </c>
      <c r="E55" s="488">
        <f t="shared" si="11"/>
        <v>100.04955401387512</v>
      </c>
      <c r="F55" s="488">
        <f t="shared" si="11"/>
        <v>90.141943534549995</v>
      </c>
      <c r="G55" s="488">
        <f t="shared" si="11"/>
        <v>95.357941834451893</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464</v>
      </c>
      <c r="B56" s="487">
        <v>44991</v>
      </c>
      <c r="C56" s="487">
        <v>6240</v>
      </c>
      <c r="D56" s="487">
        <v>1848</v>
      </c>
      <c r="E56" s="488">
        <f t="shared" si="11"/>
        <v>101.34021082980449</v>
      </c>
      <c r="F56" s="488">
        <f t="shared" si="11"/>
        <v>97.33270940570894</v>
      </c>
      <c r="G56" s="488">
        <f t="shared" si="11"/>
        <v>103.35570469798658</v>
      </c>
      <c r="H56" s="489" t="str">
        <f t="shared" si="14"/>
        <v/>
      </c>
      <c r="I56" s="488" t="str">
        <f t="shared" si="12"/>
        <v/>
      </c>
      <c r="J56" s="488" t="str">
        <f t="shared" si="10"/>
        <v/>
      </c>
      <c r="K56" s="488" t="str">
        <f t="shared" si="10"/>
        <v/>
      </c>
      <c r="L56" s="488" t="e">
        <f t="shared" si="13"/>
        <v>#N/A</v>
      </c>
    </row>
    <row r="57" spans="1:14" ht="15" customHeight="1" x14ac:dyDescent="0.2">
      <c r="A57" s="490">
        <v>42248</v>
      </c>
      <c r="B57" s="487">
        <v>45697</v>
      </c>
      <c r="C57" s="487">
        <v>6109</v>
      </c>
      <c r="D57" s="487">
        <v>1944</v>
      </c>
      <c r="E57" s="488">
        <f t="shared" si="11"/>
        <v>102.93044418416073</v>
      </c>
      <c r="F57" s="488">
        <f t="shared" si="11"/>
        <v>95.289346435813442</v>
      </c>
      <c r="G57" s="488">
        <f t="shared" si="11"/>
        <v>108.7248322147651</v>
      </c>
      <c r="H57" s="489">
        <f t="shared" si="14"/>
        <v>42248</v>
      </c>
      <c r="I57" s="488">
        <f t="shared" si="12"/>
        <v>102.93044418416073</v>
      </c>
      <c r="J57" s="488">
        <f t="shared" si="10"/>
        <v>95.289346435813442</v>
      </c>
      <c r="K57" s="488">
        <f t="shared" si="10"/>
        <v>108.7248322147651</v>
      </c>
      <c r="L57" s="488" t="e">
        <f t="shared" si="13"/>
        <v>#N/A</v>
      </c>
    </row>
    <row r="58" spans="1:14" ht="15" customHeight="1" x14ac:dyDescent="0.2">
      <c r="A58" s="490" t="s">
        <v>465</v>
      </c>
      <c r="B58" s="487">
        <v>45584</v>
      </c>
      <c r="C58" s="487">
        <v>6328</v>
      </c>
      <c r="D58" s="487">
        <v>2009</v>
      </c>
      <c r="E58" s="488">
        <f t="shared" si="11"/>
        <v>102.67591674925669</v>
      </c>
      <c r="F58" s="488">
        <f t="shared" si="11"/>
        <v>98.705350179379195</v>
      </c>
      <c r="G58" s="488">
        <f t="shared" si="11"/>
        <v>112.36017897091723</v>
      </c>
      <c r="H58" s="489" t="str">
        <f t="shared" si="14"/>
        <v/>
      </c>
      <c r="I58" s="488" t="str">
        <f t="shared" si="12"/>
        <v/>
      </c>
      <c r="J58" s="488" t="str">
        <f t="shared" si="10"/>
        <v/>
      </c>
      <c r="K58" s="488" t="str">
        <f t="shared" si="10"/>
        <v/>
      </c>
      <c r="L58" s="488" t="e">
        <f t="shared" si="13"/>
        <v>#N/A</v>
      </c>
    </row>
    <row r="59" spans="1:14" ht="15" customHeight="1" x14ac:dyDescent="0.2">
      <c r="A59" s="490" t="s">
        <v>466</v>
      </c>
      <c r="B59" s="487">
        <v>45305</v>
      </c>
      <c r="C59" s="487">
        <v>6314</v>
      </c>
      <c r="D59" s="487">
        <v>2053</v>
      </c>
      <c r="E59" s="488">
        <f t="shared" si="11"/>
        <v>102.04748175511307</v>
      </c>
      <c r="F59" s="488">
        <f t="shared" si="11"/>
        <v>98.48697551084075</v>
      </c>
      <c r="G59" s="488">
        <f t="shared" si="11"/>
        <v>114.82102908277405</v>
      </c>
      <c r="H59" s="489" t="str">
        <f t="shared" si="14"/>
        <v/>
      </c>
      <c r="I59" s="488" t="str">
        <f t="shared" si="12"/>
        <v/>
      </c>
      <c r="J59" s="488" t="str">
        <f t="shared" si="10"/>
        <v/>
      </c>
      <c r="K59" s="488" t="str">
        <f t="shared" si="10"/>
        <v/>
      </c>
      <c r="L59" s="488" t="e">
        <f t="shared" si="13"/>
        <v>#N/A</v>
      </c>
    </row>
    <row r="60" spans="1:14" ht="15" customHeight="1" x14ac:dyDescent="0.2">
      <c r="A60" s="490" t="s">
        <v>467</v>
      </c>
      <c r="B60" s="487">
        <v>45563</v>
      </c>
      <c r="C60" s="487">
        <v>6445</v>
      </c>
      <c r="D60" s="487">
        <v>2141</v>
      </c>
      <c r="E60" s="488">
        <f t="shared" si="11"/>
        <v>102.62861519055771</v>
      </c>
      <c r="F60" s="488">
        <f t="shared" si="11"/>
        <v>100.53033848073622</v>
      </c>
      <c r="G60" s="488">
        <f t="shared" si="11"/>
        <v>119.7427293064877</v>
      </c>
      <c r="H60" s="489" t="str">
        <f t="shared" si="14"/>
        <v/>
      </c>
      <c r="I60" s="488" t="str">
        <f t="shared" si="12"/>
        <v/>
      </c>
      <c r="J60" s="488" t="str">
        <f t="shared" si="10"/>
        <v/>
      </c>
      <c r="K60" s="488" t="str">
        <f t="shared" si="10"/>
        <v/>
      </c>
      <c r="L60" s="488" t="e">
        <f t="shared" si="13"/>
        <v>#N/A</v>
      </c>
    </row>
    <row r="61" spans="1:14" ht="15" customHeight="1" x14ac:dyDescent="0.2">
      <c r="A61" s="490">
        <v>42614</v>
      </c>
      <c r="B61" s="487">
        <v>46534</v>
      </c>
      <c r="C61" s="487">
        <v>6189</v>
      </c>
      <c r="D61" s="487">
        <v>2267</v>
      </c>
      <c r="E61" s="488">
        <f t="shared" si="11"/>
        <v>104.81574916659157</v>
      </c>
      <c r="F61" s="488">
        <f t="shared" si="11"/>
        <v>96.537201684604597</v>
      </c>
      <c r="G61" s="488">
        <f t="shared" si="11"/>
        <v>126.78970917225951</v>
      </c>
      <c r="H61" s="489">
        <f t="shared" si="14"/>
        <v>42614</v>
      </c>
      <c r="I61" s="488">
        <f t="shared" si="12"/>
        <v>104.81574916659157</v>
      </c>
      <c r="J61" s="488">
        <f t="shared" si="10"/>
        <v>96.537201684604597</v>
      </c>
      <c r="K61" s="488">
        <f t="shared" si="10"/>
        <v>126.78970917225951</v>
      </c>
      <c r="L61" s="488" t="e">
        <f t="shared" si="13"/>
        <v>#N/A</v>
      </c>
    </row>
    <row r="62" spans="1:14" ht="15" customHeight="1" x14ac:dyDescent="0.2">
      <c r="A62" s="490" t="s">
        <v>468</v>
      </c>
      <c r="B62" s="487">
        <v>45474</v>
      </c>
      <c r="C62" s="487">
        <v>6347</v>
      </c>
      <c r="D62" s="487">
        <v>2340</v>
      </c>
      <c r="E62" s="488">
        <f t="shared" si="11"/>
        <v>102.42814667988107</v>
      </c>
      <c r="F62" s="488">
        <f t="shared" si="11"/>
        <v>99.001715800967077</v>
      </c>
      <c r="G62" s="488">
        <f t="shared" si="11"/>
        <v>130.8724832214765</v>
      </c>
      <c r="H62" s="489" t="str">
        <f t="shared" si="14"/>
        <v/>
      </c>
      <c r="I62" s="488" t="str">
        <f t="shared" si="12"/>
        <v/>
      </c>
      <c r="J62" s="488" t="str">
        <f t="shared" si="10"/>
        <v/>
      </c>
      <c r="K62" s="488" t="str">
        <f t="shared" si="10"/>
        <v/>
      </c>
      <c r="L62" s="488" t="e">
        <f t="shared" si="13"/>
        <v>#N/A</v>
      </c>
    </row>
    <row r="63" spans="1:14" ht="15" customHeight="1" x14ac:dyDescent="0.2">
      <c r="A63" s="490" t="s">
        <v>469</v>
      </c>
      <c r="B63" s="487">
        <v>45344</v>
      </c>
      <c r="C63" s="487">
        <v>6069</v>
      </c>
      <c r="D63" s="487">
        <v>2178</v>
      </c>
      <c r="E63" s="488">
        <f t="shared" si="11"/>
        <v>102.13532750698262</v>
      </c>
      <c r="F63" s="488">
        <f t="shared" si="11"/>
        <v>94.665418811417879</v>
      </c>
      <c r="G63" s="488">
        <f t="shared" si="11"/>
        <v>121.81208053691275</v>
      </c>
      <c r="H63" s="489" t="str">
        <f t="shared" si="14"/>
        <v/>
      </c>
      <c r="I63" s="488" t="str">
        <f t="shared" si="12"/>
        <v/>
      </c>
      <c r="J63" s="488" t="str">
        <f t="shared" si="10"/>
        <v/>
      </c>
      <c r="K63" s="488" t="str">
        <f t="shared" si="10"/>
        <v/>
      </c>
      <c r="L63" s="488" t="e">
        <f t="shared" si="13"/>
        <v>#N/A</v>
      </c>
    </row>
    <row r="64" spans="1:14" ht="15" customHeight="1" x14ac:dyDescent="0.2">
      <c r="A64" s="490" t="s">
        <v>470</v>
      </c>
      <c r="B64" s="487">
        <v>45718</v>
      </c>
      <c r="C64" s="487">
        <v>6153</v>
      </c>
      <c r="D64" s="487">
        <v>2202</v>
      </c>
      <c r="E64" s="488">
        <f t="shared" si="11"/>
        <v>102.97774574285971</v>
      </c>
      <c r="F64" s="488">
        <f t="shared" si="11"/>
        <v>95.975666822648577</v>
      </c>
      <c r="G64" s="488">
        <f t="shared" si="11"/>
        <v>123.15436241610738</v>
      </c>
      <c r="H64" s="489" t="str">
        <f t="shared" si="14"/>
        <v/>
      </c>
      <c r="I64" s="488" t="str">
        <f t="shared" si="12"/>
        <v/>
      </c>
      <c r="J64" s="488" t="str">
        <f t="shared" si="10"/>
        <v/>
      </c>
      <c r="K64" s="488" t="str">
        <f t="shared" si="10"/>
        <v/>
      </c>
      <c r="L64" s="488" t="e">
        <f t="shared" si="13"/>
        <v>#N/A</v>
      </c>
    </row>
    <row r="65" spans="1:12" ht="15" customHeight="1" x14ac:dyDescent="0.2">
      <c r="A65" s="490">
        <v>42979</v>
      </c>
      <c r="B65" s="487">
        <v>46302</v>
      </c>
      <c r="C65" s="487">
        <v>5979</v>
      </c>
      <c r="D65" s="487">
        <v>2270</v>
      </c>
      <c r="E65" s="488">
        <f t="shared" si="11"/>
        <v>104.29317956572663</v>
      </c>
      <c r="F65" s="488">
        <f t="shared" si="11"/>
        <v>93.261581656527852</v>
      </c>
      <c r="G65" s="488">
        <f t="shared" si="11"/>
        <v>126.95749440715885</v>
      </c>
      <c r="H65" s="489">
        <f t="shared" si="14"/>
        <v>42979</v>
      </c>
      <c r="I65" s="488">
        <f t="shared" si="12"/>
        <v>104.29317956572663</v>
      </c>
      <c r="J65" s="488">
        <f t="shared" si="10"/>
        <v>93.261581656527852</v>
      </c>
      <c r="K65" s="488">
        <f t="shared" si="10"/>
        <v>126.95749440715885</v>
      </c>
      <c r="L65" s="488" t="e">
        <f t="shared" si="13"/>
        <v>#N/A</v>
      </c>
    </row>
    <row r="66" spans="1:12" ht="15" customHeight="1" x14ac:dyDescent="0.2">
      <c r="A66" s="490" t="s">
        <v>471</v>
      </c>
      <c r="B66" s="487">
        <v>46100</v>
      </c>
      <c r="C66" s="487">
        <v>5965</v>
      </c>
      <c r="D66" s="487">
        <v>2221</v>
      </c>
      <c r="E66" s="488">
        <f t="shared" si="11"/>
        <v>103.83818362014597</v>
      </c>
      <c r="F66" s="488">
        <f t="shared" si="11"/>
        <v>93.043206987989393</v>
      </c>
      <c r="G66" s="488">
        <f t="shared" si="11"/>
        <v>124.21700223713647</v>
      </c>
      <c r="H66" s="489" t="str">
        <f t="shared" si="14"/>
        <v/>
      </c>
      <c r="I66" s="488" t="str">
        <f t="shared" si="12"/>
        <v/>
      </c>
      <c r="J66" s="488" t="str">
        <f t="shared" si="10"/>
        <v/>
      </c>
      <c r="K66" s="488" t="str">
        <f t="shared" si="10"/>
        <v/>
      </c>
      <c r="L66" s="488" t="e">
        <f t="shared" si="13"/>
        <v>#N/A</v>
      </c>
    </row>
    <row r="67" spans="1:12" ht="15" customHeight="1" x14ac:dyDescent="0.2">
      <c r="A67" s="490" t="s">
        <v>472</v>
      </c>
      <c r="B67" s="487">
        <v>45722</v>
      </c>
      <c r="C67" s="487">
        <v>5690</v>
      </c>
      <c r="D67" s="487">
        <v>2065</v>
      </c>
      <c r="E67" s="488">
        <f t="shared" si="11"/>
        <v>102.98675556356429</v>
      </c>
      <c r="F67" s="488">
        <f t="shared" si="11"/>
        <v>88.753704570269861</v>
      </c>
      <c r="G67" s="488">
        <f t="shared" si="11"/>
        <v>115.49217002237135</v>
      </c>
      <c r="H67" s="489" t="str">
        <f t="shared" si="14"/>
        <v/>
      </c>
      <c r="I67" s="488" t="str">
        <f t="shared" si="12"/>
        <v/>
      </c>
      <c r="J67" s="488" t="str">
        <f t="shared" si="12"/>
        <v/>
      </c>
      <c r="K67" s="488" t="str">
        <f t="shared" si="12"/>
        <v/>
      </c>
      <c r="L67" s="488" t="e">
        <f t="shared" si="13"/>
        <v>#N/A</v>
      </c>
    </row>
    <row r="68" spans="1:12" ht="15" customHeight="1" x14ac:dyDescent="0.2">
      <c r="A68" s="490" t="s">
        <v>473</v>
      </c>
      <c r="B68" s="487">
        <v>45873</v>
      </c>
      <c r="C68" s="487">
        <v>5692</v>
      </c>
      <c r="D68" s="487">
        <v>2077</v>
      </c>
      <c r="E68" s="488">
        <f t="shared" si="11"/>
        <v>103.32687629516172</v>
      </c>
      <c r="F68" s="488">
        <f t="shared" si="11"/>
        <v>88.784900951489632</v>
      </c>
      <c r="G68" s="488">
        <f t="shared" si="11"/>
        <v>116.16331096196868</v>
      </c>
      <c r="H68" s="489" t="str">
        <f t="shared" si="14"/>
        <v/>
      </c>
      <c r="I68" s="488" t="str">
        <f t="shared" si="12"/>
        <v/>
      </c>
      <c r="J68" s="488" t="str">
        <f t="shared" si="12"/>
        <v/>
      </c>
      <c r="K68" s="488" t="str">
        <f t="shared" si="12"/>
        <v/>
      </c>
      <c r="L68" s="488" t="e">
        <f t="shared" si="13"/>
        <v>#N/A</v>
      </c>
    </row>
    <row r="69" spans="1:12" ht="15" customHeight="1" x14ac:dyDescent="0.2">
      <c r="A69" s="490">
        <v>43344</v>
      </c>
      <c r="B69" s="487">
        <v>46427</v>
      </c>
      <c r="C69" s="487">
        <v>5392</v>
      </c>
      <c r="D69" s="487">
        <v>2088</v>
      </c>
      <c r="E69" s="488">
        <f t="shared" si="11"/>
        <v>104.5747364627444</v>
      </c>
      <c r="F69" s="488">
        <f t="shared" si="11"/>
        <v>84.105443768522846</v>
      </c>
      <c r="G69" s="488">
        <f t="shared" si="11"/>
        <v>116.77852348993289</v>
      </c>
      <c r="H69" s="489">
        <f t="shared" si="14"/>
        <v>43344</v>
      </c>
      <c r="I69" s="488">
        <f t="shared" si="12"/>
        <v>104.5747364627444</v>
      </c>
      <c r="J69" s="488">
        <f t="shared" si="12"/>
        <v>84.105443768522846</v>
      </c>
      <c r="K69" s="488">
        <f t="shared" si="12"/>
        <v>116.77852348993289</v>
      </c>
      <c r="L69" s="488" t="e">
        <f t="shared" si="13"/>
        <v>#N/A</v>
      </c>
    </row>
    <row r="70" spans="1:12" ht="15" customHeight="1" x14ac:dyDescent="0.2">
      <c r="A70" s="490" t="s">
        <v>474</v>
      </c>
      <c r="B70" s="487">
        <v>46330</v>
      </c>
      <c r="C70" s="487">
        <v>5468</v>
      </c>
      <c r="D70" s="487">
        <v>2043</v>
      </c>
      <c r="E70" s="488">
        <f t="shared" si="11"/>
        <v>104.35624831065861</v>
      </c>
      <c r="F70" s="488">
        <f t="shared" si="11"/>
        <v>85.290906254874429</v>
      </c>
      <c r="G70" s="488">
        <f t="shared" si="11"/>
        <v>114.26174496644295</v>
      </c>
      <c r="H70" s="489" t="str">
        <f t="shared" si="14"/>
        <v/>
      </c>
      <c r="I70" s="488" t="str">
        <f t="shared" si="12"/>
        <v/>
      </c>
      <c r="J70" s="488" t="str">
        <f t="shared" si="12"/>
        <v/>
      </c>
      <c r="K70" s="488" t="str">
        <f t="shared" si="12"/>
        <v/>
      </c>
      <c r="L70" s="488" t="e">
        <f t="shared" si="13"/>
        <v>#N/A</v>
      </c>
    </row>
    <row r="71" spans="1:12" ht="15" customHeight="1" x14ac:dyDescent="0.2">
      <c r="A71" s="490" t="s">
        <v>475</v>
      </c>
      <c r="B71" s="487">
        <v>45929</v>
      </c>
      <c r="C71" s="487">
        <v>5305</v>
      </c>
      <c r="D71" s="487">
        <v>2038</v>
      </c>
      <c r="E71" s="491">
        <f t="shared" ref="E71:G75" si="15">IF($A$51=37802,IF(COUNTBLANK(B$51:B$70)&gt;0,#N/A,IF(ISBLANK(B71)=FALSE,B71/B$51*100,#N/A)),IF(COUNTBLANK(B$51:B$75)&gt;0,#N/A,B71/B$51*100))</f>
        <v>103.45301378502568</v>
      </c>
      <c r="F71" s="491">
        <f t="shared" si="15"/>
        <v>82.748401185462484</v>
      </c>
      <c r="G71" s="491">
        <f t="shared" si="15"/>
        <v>113.9821029082774</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476</v>
      </c>
      <c r="B72" s="487">
        <v>46162</v>
      </c>
      <c r="C72" s="487">
        <v>5258</v>
      </c>
      <c r="D72" s="487">
        <v>2097</v>
      </c>
      <c r="E72" s="491">
        <f t="shared" si="15"/>
        <v>103.97783584106676</v>
      </c>
      <c r="F72" s="491">
        <f t="shared" si="15"/>
        <v>82.015286226797684</v>
      </c>
      <c r="G72" s="491">
        <f t="shared" si="15"/>
        <v>117.28187919463086</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47679</v>
      </c>
      <c r="C73" s="487">
        <v>5052</v>
      </c>
      <c r="D73" s="487">
        <v>2163</v>
      </c>
      <c r="E73" s="491">
        <f t="shared" si="15"/>
        <v>107.39481034327416</v>
      </c>
      <c r="F73" s="491">
        <f t="shared" si="15"/>
        <v>78.802058961160498</v>
      </c>
      <c r="G73" s="491">
        <f t="shared" si="15"/>
        <v>120.97315436241611</v>
      </c>
      <c r="H73" s="492">
        <f>IF(A$51=37802,IF(ISERROR(L73)=TRUE,IF(ISBLANK(A73)=FALSE,IF(MONTH(A73)=MONTH(MAX(A$51:A$75)),A73,""),""),""),IF(ISERROR(L73)=TRUE,IF(MONTH(A73)=MONTH(MAX(A$51:A$75)),A73,""),""))</f>
        <v>43709</v>
      </c>
      <c r="I73" s="488">
        <f t="shared" si="12"/>
        <v>107.39481034327416</v>
      </c>
      <c r="J73" s="488">
        <f t="shared" si="12"/>
        <v>78.802058961160498</v>
      </c>
      <c r="K73" s="488">
        <f t="shared" si="12"/>
        <v>120.97315436241611</v>
      </c>
      <c r="L73" s="488" t="e">
        <f t="shared" si="13"/>
        <v>#N/A</v>
      </c>
    </row>
    <row r="74" spans="1:12" ht="15" customHeight="1" x14ac:dyDescent="0.2">
      <c r="A74" s="490" t="s">
        <v>477</v>
      </c>
      <c r="B74" s="487">
        <v>47673</v>
      </c>
      <c r="C74" s="487">
        <v>5073</v>
      </c>
      <c r="D74" s="487">
        <v>2184</v>
      </c>
      <c r="E74" s="491">
        <f t="shared" si="15"/>
        <v>107.38129561221731</v>
      </c>
      <c r="F74" s="491">
        <f t="shared" si="15"/>
        <v>79.129620963968179</v>
      </c>
      <c r="G74" s="491">
        <f t="shared" si="15"/>
        <v>122.14765100671141</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478</v>
      </c>
      <c r="B75" s="487">
        <v>47014</v>
      </c>
      <c r="C75" s="493">
        <v>4795</v>
      </c>
      <c r="D75" s="493">
        <v>2121</v>
      </c>
      <c r="E75" s="491">
        <f t="shared" si="15"/>
        <v>105.89692765113973</v>
      </c>
      <c r="F75" s="491">
        <f t="shared" si="15"/>
        <v>74.793323974418968</v>
      </c>
      <c r="G75" s="491">
        <f t="shared" si="15"/>
        <v>118.62416107382549</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107.39481034327416</v>
      </c>
      <c r="J77" s="488">
        <f>IF(J75&lt;&gt;"",J75,IF(J74&lt;&gt;"",J74,IF(J73&lt;&gt;"",J73,IF(J72&lt;&gt;"",J72,IF(J71&lt;&gt;"",J71,IF(J70&lt;&gt;"",J70,""))))))</f>
        <v>78.802058961160498</v>
      </c>
      <c r="K77" s="488">
        <f>IF(K75&lt;&gt;"",K75,IF(K74&lt;&gt;"",K74,IF(K73&lt;&gt;"",K73,IF(K72&lt;&gt;"",K72,IF(K71&lt;&gt;"",K71,IF(K70&lt;&gt;"",K70,""))))))</f>
        <v>120.97315436241611</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+7,4%</v>
      </c>
      <c r="J79" s="488" t="str">
        <f>"GeB - ausschließlich: "&amp;IF(J77&gt;100,"+","")&amp;TEXT(J77-100,"0,0")&amp;"%"</f>
        <v>GeB - ausschließlich: -21,2%</v>
      </c>
      <c r="K79" s="488" t="str">
        <f>"GeB - im Nebenjob: "&amp;IF(K77&gt;100,"+","")&amp;TEXT(K77-100,"0,0")&amp;"%"</f>
        <v>GeB - im Nebenjob: +21,0%</v>
      </c>
    </row>
    <row r="81" spans="9:9" ht="15" customHeight="1" x14ac:dyDescent="0.2">
      <c r="I81" s="488" t="str">
        <f>IF(ISERROR(HLOOKUP(1,I$78:K$79,2,FALSE)),"",HLOOKUP(1,I$78:K$79,2,FALSE))</f>
        <v>GeB - im Nebenjob: +21,0%</v>
      </c>
    </row>
    <row r="82" spans="9:9" ht="15" customHeight="1" x14ac:dyDescent="0.2">
      <c r="I82" s="488" t="str">
        <f>IF(ISERROR(HLOOKUP(2,I$78:K$79,2,FALSE)),"",HLOOKUP(2,I$78:K$79,2,FALSE))</f>
        <v>SvB: +7,4%</v>
      </c>
    </row>
    <row r="83" spans="9:9" ht="15" customHeight="1" x14ac:dyDescent="0.2">
      <c r="I83" s="488" t="str">
        <f>IF(ISERROR(HLOOKUP(3,I$78:K$79,2,FALSE)),"",HLOOKUP(3,I$78:K$79,2,FALSE))</f>
        <v>GeB - ausschließlich: -21,2%</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479</v>
      </c>
      <c r="H2" s="502"/>
      <c r="I2" s="502"/>
      <c r="K2" s="498"/>
    </row>
    <row r="3" spans="1:11" s="497" customFormat="1" ht="19.5" customHeight="1" x14ac:dyDescent="0.25">
      <c r="A3" s="503" t="s">
        <v>480</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481</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482</v>
      </c>
      <c r="C8" s="507"/>
      <c r="D8" s="507"/>
      <c r="E8" s="508"/>
      <c r="F8" s="509"/>
      <c r="G8" s="509"/>
      <c r="H8" s="502"/>
      <c r="I8" s="502"/>
    </row>
    <row r="9" spans="1:11" s="505" customFormat="1" ht="13.15" customHeight="1" x14ac:dyDescent="0.2">
      <c r="A9" s="510"/>
      <c r="B9" s="680" t="s">
        <v>483</v>
      </c>
      <c r="C9" s="680"/>
      <c r="D9" s="681"/>
      <c r="E9" s="461"/>
      <c r="F9" s="461"/>
      <c r="H9" s="502"/>
      <c r="I9" s="502"/>
    </row>
    <row r="10" spans="1:11" s="505" customFormat="1" ht="13.15" customHeight="1" x14ac:dyDescent="0.2">
      <c r="A10" s="510"/>
      <c r="B10" s="680" t="s">
        <v>484</v>
      </c>
      <c r="C10" s="680"/>
      <c r="D10" s="681"/>
      <c r="E10" s="511"/>
      <c r="G10" s="512"/>
      <c r="H10" s="513"/>
      <c r="I10" s="513"/>
    </row>
    <row r="11" spans="1:11" s="505" customFormat="1" ht="13.15" customHeight="1" x14ac:dyDescent="0.2">
      <c r="A11" s="510"/>
      <c r="B11" s="680" t="s">
        <v>485</v>
      </c>
      <c r="C11" s="680"/>
      <c r="D11" s="681"/>
      <c r="E11" s="511"/>
      <c r="G11" s="512"/>
      <c r="H11" s="514"/>
      <c r="I11" s="514"/>
    </row>
    <row r="12" spans="1:11" s="505" customFormat="1" ht="13.15" customHeight="1" x14ac:dyDescent="0.2">
      <c r="A12" s="510"/>
      <c r="B12" s="680" t="s">
        <v>486</v>
      </c>
      <c r="C12" s="680"/>
      <c r="D12" s="681"/>
      <c r="E12" s="511"/>
      <c r="G12" s="512"/>
      <c r="H12" s="514"/>
      <c r="I12" s="514"/>
    </row>
    <row r="13" spans="1:11" s="505" customFormat="1" ht="13.15" customHeight="1" x14ac:dyDescent="0.2">
      <c r="A13" s="510"/>
      <c r="B13" s="680" t="s">
        <v>487</v>
      </c>
      <c r="C13" s="680"/>
      <c r="D13" s="681"/>
      <c r="E13" s="511"/>
      <c r="G13" s="512"/>
    </row>
    <row r="14" spans="1:11" s="505" customFormat="1" ht="13.15" customHeight="1" x14ac:dyDescent="0.2">
      <c r="A14" s="510"/>
      <c r="B14" s="680" t="s">
        <v>488</v>
      </c>
      <c r="C14" s="680"/>
      <c r="D14" s="681"/>
      <c r="E14" s="511"/>
      <c r="G14" s="512"/>
    </row>
    <row r="15" spans="1:11" s="505" customFormat="1" ht="13.15" customHeight="1" x14ac:dyDescent="0.2">
      <c r="A15" s="510"/>
      <c r="B15" s="680" t="s">
        <v>489</v>
      </c>
      <c r="C15" s="680"/>
      <c r="D15" s="681"/>
      <c r="E15" s="511"/>
      <c r="G15" s="512"/>
    </row>
    <row r="16" spans="1:11" s="505" customFormat="1" ht="13.15" customHeight="1" x14ac:dyDescent="0.2">
      <c r="A16" s="510"/>
      <c r="B16" s="680" t="s">
        <v>490</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491</v>
      </c>
      <c r="C18" s="516"/>
      <c r="D18" s="515"/>
      <c r="E18" s="511"/>
      <c r="G18" s="512"/>
    </row>
    <row r="19" spans="1:8" s="505" customFormat="1" ht="13.15" customHeight="1" x14ac:dyDescent="0.2">
      <c r="A19" s="510"/>
      <c r="B19" s="680" t="s">
        <v>492</v>
      </c>
      <c r="C19" s="680"/>
      <c r="D19" s="681"/>
      <c r="E19" s="511"/>
      <c r="G19" s="512"/>
    </row>
    <row r="20" spans="1:8" s="505" customFormat="1" ht="13.15" customHeight="1" x14ac:dyDescent="0.2">
      <c r="A20" s="510"/>
      <c r="B20" s="680" t="s">
        <v>493</v>
      </c>
      <c r="C20" s="680"/>
      <c r="D20" s="681"/>
      <c r="E20" s="511"/>
      <c r="G20" s="512"/>
    </row>
    <row r="21" spans="1:8" s="505" customFormat="1" ht="13.15" customHeight="1" x14ac:dyDescent="0.2">
      <c r="A21" s="510"/>
      <c r="B21" s="680" t="s">
        <v>494</v>
      </c>
      <c r="C21" s="680"/>
      <c r="D21" s="681"/>
      <c r="E21" s="511"/>
      <c r="G21" s="512"/>
    </row>
    <row r="22" spans="1:8" s="505" customFormat="1" ht="13.15" customHeight="1" x14ac:dyDescent="0.2">
      <c r="A22" s="510"/>
      <c r="B22" s="680" t="s">
        <v>495</v>
      </c>
      <c r="C22" s="680"/>
      <c r="D22" s="681"/>
      <c r="E22" s="511"/>
      <c r="G22" s="512"/>
    </row>
    <row r="23" spans="1:8" s="505" customFormat="1" ht="13.15" customHeight="1" x14ac:dyDescent="0.2">
      <c r="A23" s="510"/>
      <c r="B23" s="680" t="s">
        <v>496</v>
      </c>
      <c r="C23" s="680"/>
      <c r="D23" s="681"/>
      <c r="E23" s="511"/>
      <c r="G23" s="512"/>
    </row>
    <row r="24" spans="1:8" s="505" customFormat="1" ht="13.15" customHeight="1" x14ac:dyDescent="0.2">
      <c r="A24" s="510"/>
      <c r="B24" s="680" t="s">
        <v>497</v>
      </c>
      <c r="C24" s="680"/>
      <c r="D24" s="681"/>
      <c r="E24" s="511"/>
      <c r="G24" s="512"/>
    </row>
    <row r="25" spans="1:8" s="505" customFormat="1" ht="13.15" customHeight="1" x14ac:dyDescent="0.2">
      <c r="A25" s="510"/>
      <c r="B25" s="680" t="s">
        <v>498</v>
      </c>
      <c r="C25" s="680"/>
      <c r="D25" s="681"/>
      <c r="E25" s="511"/>
      <c r="G25" s="512"/>
    </row>
    <row r="26" spans="1:8" s="505" customFormat="1" ht="13.15" customHeight="1" x14ac:dyDescent="0.2">
      <c r="A26" s="510"/>
      <c r="B26" s="680" t="s">
        <v>499</v>
      </c>
      <c r="C26" s="680"/>
      <c r="D26" s="681"/>
      <c r="E26" s="511"/>
      <c r="G26" s="71"/>
    </row>
    <row r="27" spans="1:8" s="505" customFormat="1" ht="13.15" customHeight="1" x14ac:dyDescent="0.2">
      <c r="A27" s="510"/>
      <c r="B27" s="680" t="s">
        <v>500</v>
      </c>
      <c r="C27" s="680"/>
      <c r="D27" s="681"/>
      <c r="E27" s="511"/>
      <c r="G27" s="71"/>
    </row>
    <row r="28" spans="1:8" s="71" customFormat="1" ht="13.15" customHeight="1" x14ac:dyDescent="0.2">
      <c r="A28" s="510"/>
      <c r="B28" s="680" t="s">
        <v>501</v>
      </c>
      <c r="C28" s="680"/>
      <c r="D28" s="681"/>
      <c r="E28" s="511"/>
      <c r="F28" s="505"/>
    </row>
    <row r="29" spans="1:8" s="71" customFormat="1" ht="13.15" customHeight="1" x14ac:dyDescent="0.2">
      <c r="A29" s="510"/>
      <c r="B29" s="680" t="s">
        <v>502</v>
      </c>
      <c r="C29" s="680"/>
      <c r="D29" s="681"/>
      <c r="E29" s="511"/>
    </row>
    <row r="30" spans="1:8" s="71" customFormat="1" ht="13.15" customHeight="1" x14ac:dyDescent="0.2">
      <c r="A30" s="510"/>
      <c r="B30" s="680" t="s">
        <v>503</v>
      </c>
      <c r="C30" s="680"/>
      <c r="D30" s="681"/>
      <c r="E30" s="511"/>
    </row>
    <row r="31" spans="1:8" s="71" customFormat="1" ht="13.15" customHeight="1" x14ac:dyDescent="0.2">
      <c r="A31" s="510"/>
      <c r="B31" s="680" t="s">
        <v>504</v>
      </c>
      <c r="C31" s="680"/>
      <c r="D31" s="681"/>
      <c r="E31" s="511"/>
      <c r="H31" s="517"/>
    </row>
    <row r="32" spans="1:8" s="71" customFormat="1" ht="13.15" customHeight="1" x14ac:dyDescent="0.2">
      <c r="A32" s="510"/>
      <c r="B32" s="680" t="s">
        <v>505</v>
      </c>
      <c r="C32" s="680"/>
      <c r="D32" s="681"/>
      <c r="E32" s="511"/>
      <c r="H32" s="517"/>
    </row>
    <row r="33" spans="1:8" s="505" customFormat="1" ht="13.15" customHeight="1" x14ac:dyDescent="0.2">
      <c r="A33" s="510"/>
      <c r="B33" s="680" t="s">
        <v>506</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507</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508</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509</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510</v>
      </c>
      <c r="B42" s="687"/>
      <c r="C42" s="687"/>
      <c r="D42" s="687"/>
      <c r="E42" s="687"/>
      <c r="F42" s="687"/>
      <c r="G42" s="687"/>
    </row>
    <row r="43" spans="1:8" ht="13.15" customHeight="1" x14ac:dyDescent="0.2">
      <c r="A43" s="683" t="s">
        <v>511</v>
      </c>
      <c r="B43" s="683"/>
      <c r="C43" s="532" t="s">
        <v>512</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47014</v>
      </c>
      <c r="E12" s="114">
        <v>47673</v>
      </c>
      <c r="F12" s="114">
        <v>47679</v>
      </c>
      <c r="G12" s="114">
        <v>46162</v>
      </c>
      <c r="H12" s="114">
        <v>45929</v>
      </c>
      <c r="I12" s="115">
        <v>1085</v>
      </c>
      <c r="J12" s="116">
        <v>2.3623418755034944</v>
      </c>
      <c r="N12" s="117"/>
    </row>
    <row r="13" spans="1:15" s="110" customFormat="1" ht="13.5" customHeight="1" x14ac:dyDescent="0.2">
      <c r="A13" s="118" t="s">
        <v>105</v>
      </c>
      <c r="B13" s="119" t="s">
        <v>106</v>
      </c>
      <c r="C13" s="113">
        <v>46.026715446462752</v>
      </c>
      <c r="D13" s="114">
        <v>21639</v>
      </c>
      <c r="E13" s="114">
        <v>21896</v>
      </c>
      <c r="F13" s="114">
        <v>22022</v>
      </c>
      <c r="G13" s="114">
        <v>21151</v>
      </c>
      <c r="H13" s="114">
        <v>20850</v>
      </c>
      <c r="I13" s="115">
        <v>789</v>
      </c>
      <c r="J13" s="116">
        <v>3.7841726618705036</v>
      </c>
    </row>
    <row r="14" spans="1:15" s="110" customFormat="1" ht="13.5" customHeight="1" x14ac:dyDescent="0.2">
      <c r="A14" s="120"/>
      <c r="B14" s="119" t="s">
        <v>107</v>
      </c>
      <c r="C14" s="113">
        <v>53.973284553537248</v>
      </c>
      <c r="D14" s="114">
        <v>25375</v>
      </c>
      <c r="E14" s="114">
        <v>25777</v>
      </c>
      <c r="F14" s="114">
        <v>25657</v>
      </c>
      <c r="G14" s="114">
        <v>25011</v>
      </c>
      <c r="H14" s="114">
        <v>25079</v>
      </c>
      <c r="I14" s="115">
        <v>296</v>
      </c>
      <c r="J14" s="116">
        <v>1.1802703457075641</v>
      </c>
    </row>
    <row r="15" spans="1:15" s="110" customFormat="1" ht="13.5" customHeight="1" x14ac:dyDescent="0.2">
      <c r="A15" s="118" t="s">
        <v>105</v>
      </c>
      <c r="B15" s="121" t="s">
        <v>108</v>
      </c>
      <c r="C15" s="113">
        <v>8.293274343812481</v>
      </c>
      <c r="D15" s="114">
        <v>3899</v>
      </c>
      <c r="E15" s="114">
        <v>4101</v>
      </c>
      <c r="F15" s="114">
        <v>3900</v>
      </c>
      <c r="G15" s="114">
        <v>3212</v>
      </c>
      <c r="H15" s="114">
        <v>3278</v>
      </c>
      <c r="I15" s="115">
        <v>621</v>
      </c>
      <c r="J15" s="116">
        <v>18.944478340451496</v>
      </c>
    </row>
    <row r="16" spans="1:15" s="110" customFormat="1" ht="13.5" customHeight="1" x14ac:dyDescent="0.2">
      <c r="A16" s="118"/>
      <c r="B16" s="121" t="s">
        <v>109</v>
      </c>
      <c r="C16" s="113">
        <v>65.23376015654911</v>
      </c>
      <c r="D16" s="114">
        <v>30669</v>
      </c>
      <c r="E16" s="114">
        <v>31065</v>
      </c>
      <c r="F16" s="114">
        <v>31357</v>
      </c>
      <c r="G16" s="114">
        <v>30960</v>
      </c>
      <c r="H16" s="114">
        <v>30830</v>
      </c>
      <c r="I16" s="115">
        <v>-161</v>
      </c>
      <c r="J16" s="116">
        <v>-0.52221861822899773</v>
      </c>
    </row>
    <row r="17" spans="1:10" s="110" customFormat="1" ht="13.5" customHeight="1" x14ac:dyDescent="0.2">
      <c r="A17" s="118"/>
      <c r="B17" s="121" t="s">
        <v>110</v>
      </c>
      <c r="C17" s="113">
        <v>25.303101203896713</v>
      </c>
      <c r="D17" s="114">
        <v>11896</v>
      </c>
      <c r="E17" s="114">
        <v>11962</v>
      </c>
      <c r="F17" s="114">
        <v>11922</v>
      </c>
      <c r="G17" s="114">
        <v>11500</v>
      </c>
      <c r="H17" s="114">
        <v>11341</v>
      </c>
      <c r="I17" s="115">
        <v>555</v>
      </c>
      <c r="J17" s="116">
        <v>4.8937483467066398</v>
      </c>
    </row>
    <row r="18" spans="1:10" s="110" customFormat="1" ht="13.5" customHeight="1" x14ac:dyDescent="0.2">
      <c r="A18" s="120"/>
      <c r="B18" s="121" t="s">
        <v>111</v>
      </c>
      <c r="C18" s="113">
        <v>1.169864295741694</v>
      </c>
      <c r="D18" s="114">
        <v>550</v>
      </c>
      <c r="E18" s="114">
        <v>545</v>
      </c>
      <c r="F18" s="114">
        <v>500</v>
      </c>
      <c r="G18" s="114">
        <v>490</v>
      </c>
      <c r="H18" s="114">
        <v>480</v>
      </c>
      <c r="I18" s="115">
        <v>70</v>
      </c>
      <c r="J18" s="116">
        <v>14.583333333333334</v>
      </c>
    </row>
    <row r="19" spans="1:10" s="110" customFormat="1" ht="13.5" customHeight="1" x14ac:dyDescent="0.2">
      <c r="A19" s="120"/>
      <c r="B19" s="121" t="s">
        <v>112</v>
      </c>
      <c r="C19" s="113">
        <v>0.36372144467605394</v>
      </c>
      <c r="D19" s="114">
        <v>171</v>
      </c>
      <c r="E19" s="114">
        <v>167</v>
      </c>
      <c r="F19" s="114">
        <v>158</v>
      </c>
      <c r="G19" s="114">
        <v>137</v>
      </c>
      <c r="H19" s="114">
        <v>140</v>
      </c>
      <c r="I19" s="115">
        <v>31</v>
      </c>
      <c r="J19" s="116">
        <v>22.142857142857142</v>
      </c>
    </row>
    <row r="20" spans="1:10" s="110" customFormat="1" ht="13.5" customHeight="1" x14ac:dyDescent="0.2">
      <c r="A20" s="118" t="s">
        <v>113</v>
      </c>
      <c r="B20" s="122" t="s">
        <v>114</v>
      </c>
      <c r="C20" s="113">
        <v>66.590802739609472</v>
      </c>
      <c r="D20" s="114">
        <v>31307</v>
      </c>
      <c r="E20" s="114">
        <v>31793</v>
      </c>
      <c r="F20" s="114">
        <v>31952</v>
      </c>
      <c r="G20" s="114">
        <v>30627</v>
      </c>
      <c r="H20" s="114">
        <v>30475</v>
      </c>
      <c r="I20" s="115">
        <v>832</v>
      </c>
      <c r="J20" s="116">
        <v>2.730106644790812</v>
      </c>
    </row>
    <row r="21" spans="1:10" s="110" customFormat="1" ht="13.5" customHeight="1" x14ac:dyDescent="0.2">
      <c r="A21" s="120"/>
      <c r="B21" s="122" t="s">
        <v>115</v>
      </c>
      <c r="C21" s="113">
        <v>33.409197260390521</v>
      </c>
      <c r="D21" s="114">
        <v>15707</v>
      </c>
      <c r="E21" s="114">
        <v>15880</v>
      </c>
      <c r="F21" s="114">
        <v>15727</v>
      </c>
      <c r="G21" s="114">
        <v>15535</v>
      </c>
      <c r="H21" s="114">
        <v>15454</v>
      </c>
      <c r="I21" s="115">
        <v>253</v>
      </c>
      <c r="J21" s="116">
        <v>1.6371166041154395</v>
      </c>
    </row>
    <row r="22" spans="1:10" s="110" customFormat="1" ht="13.5" customHeight="1" x14ac:dyDescent="0.2">
      <c r="A22" s="118" t="s">
        <v>113</v>
      </c>
      <c r="B22" s="122" t="s">
        <v>116</v>
      </c>
      <c r="C22" s="113">
        <v>94.839834942783</v>
      </c>
      <c r="D22" s="114">
        <v>44588</v>
      </c>
      <c r="E22" s="114">
        <v>45281</v>
      </c>
      <c r="F22" s="114">
        <v>45279</v>
      </c>
      <c r="G22" s="114">
        <v>43863</v>
      </c>
      <c r="H22" s="114">
        <v>43728</v>
      </c>
      <c r="I22" s="115">
        <v>860</v>
      </c>
      <c r="J22" s="116">
        <v>1.9667032564946945</v>
      </c>
    </row>
    <row r="23" spans="1:10" s="110" customFormat="1" ht="13.5" customHeight="1" x14ac:dyDescent="0.2">
      <c r="A23" s="123"/>
      <c r="B23" s="124" t="s">
        <v>117</v>
      </c>
      <c r="C23" s="125">
        <v>5.1069894074105582</v>
      </c>
      <c r="D23" s="114">
        <v>2401</v>
      </c>
      <c r="E23" s="114">
        <v>2367</v>
      </c>
      <c r="F23" s="114">
        <v>2374</v>
      </c>
      <c r="G23" s="114">
        <v>2273</v>
      </c>
      <c r="H23" s="114">
        <v>2175</v>
      </c>
      <c r="I23" s="115">
        <v>226</v>
      </c>
      <c r="J23" s="116">
        <v>10.39080459770115</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6916</v>
      </c>
      <c r="E26" s="114">
        <v>7257</v>
      </c>
      <c r="F26" s="114">
        <v>7215</v>
      </c>
      <c r="G26" s="114">
        <v>7355</v>
      </c>
      <c r="H26" s="140">
        <v>7343</v>
      </c>
      <c r="I26" s="115">
        <v>-427</v>
      </c>
      <c r="J26" s="116">
        <v>-5.8150619637750243</v>
      </c>
    </row>
    <row r="27" spans="1:10" s="110" customFormat="1" ht="13.5" customHeight="1" x14ac:dyDescent="0.2">
      <c r="A27" s="118" t="s">
        <v>105</v>
      </c>
      <c r="B27" s="119" t="s">
        <v>106</v>
      </c>
      <c r="C27" s="113">
        <v>48.915558126084441</v>
      </c>
      <c r="D27" s="115">
        <v>3383</v>
      </c>
      <c r="E27" s="114">
        <v>3514</v>
      </c>
      <c r="F27" s="114">
        <v>3499</v>
      </c>
      <c r="G27" s="114">
        <v>3563</v>
      </c>
      <c r="H27" s="140">
        <v>3540</v>
      </c>
      <c r="I27" s="115">
        <v>-157</v>
      </c>
      <c r="J27" s="116">
        <v>-4.4350282485875709</v>
      </c>
    </row>
    <row r="28" spans="1:10" s="110" customFormat="1" ht="13.5" customHeight="1" x14ac:dyDescent="0.2">
      <c r="A28" s="120"/>
      <c r="B28" s="119" t="s">
        <v>107</v>
      </c>
      <c r="C28" s="113">
        <v>51.084441873915559</v>
      </c>
      <c r="D28" s="115">
        <v>3533</v>
      </c>
      <c r="E28" s="114">
        <v>3743</v>
      </c>
      <c r="F28" s="114">
        <v>3716</v>
      </c>
      <c r="G28" s="114">
        <v>3792</v>
      </c>
      <c r="H28" s="140">
        <v>3803</v>
      </c>
      <c r="I28" s="115">
        <v>-270</v>
      </c>
      <c r="J28" s="116">
        <v>-7.0996581646068897</v>
      </c>
    </row>
    <row r="29" spans="1:10" s="110" customFormat="1" ht="13.5" customHeight="1" x14ac:dyDescent="0.2">
      <c r="A29" s="118" t="s">
        <v>105</v>
      </c>
      <c r="B29" s="121" t="s">
        <v>108</v>
      </c>
      <c r="C29" s="113">
        <v>15.370156159629843</v>
      </c>
      <c r="D29" s="115">
        <v>1063</v>
      </c>
      <c r="E29" s="114">
        <v>1214</v>
      </c>
      <c r="F29" s="114">
        <v>1147</v>
      </c>
      <c r="G29" s="114">
        <v>1203</v>
      </c>
      <c r="H29" s="140">
        <v>1111</v>
      </c>
      <c r="I29" s="115">
        <v>-48</v>
      </c>
      <c r="J29" s="116">
        <v>-4.3204320432043204</v>
      </c>
    </row>
    <row r="30" spans="1:10" s="110" customFormat="1" ht="13.5" customHeight="1" x14ac:dyDescent="0.2">
      <c r="A30" s="118"/>
      <c r="B30" s="121" t="s">
        <v>109</v>
      </c>
      <c r="C30" s="113">
        <v>37.406015037593988</v>
      </c>
      <c r="D30" s="115">
        <v>2587</v>
      </c>
      <c r="E30" s="114">
        <v>2752</v>
      </c>
      <c r="F30" s="114">
        <v>2751</v>
      </c>
      <c r="G30" s="114">
        <v>2818</v>
      </c>
      <c r="H30" s="140">
        <v>2907</v>
      </c>
      <c r="I30" s="115">
        <v>-320</v>
      </c>
      <c r="J30" s="116">
        <v>-11.007911936704506</v>
      </c>
    </row>
    <row r="31" spans="1:10" s="110" customFormat="1" ht="13.5" customHeight="1" x14ac:dyDescent="0.2">
      <c r="A31" s="118"/>
      <c r="B31" s="121" t="s">
        <v>110</v>
      </c>
      <c r="C31" s="113">
        <v>22.426257952573742</v>
      </c>
      <c r="D31" s="115">
        <v>1551</v>
      </c>
      <c r="E31" s="114">
        <v>1546</v>
      </c>
      <c r="F31" s="114">
        <v>1572</v>
      </c>
      <c r="G31" s="114">
        <v>1612</v>
      </c>
      <c r="H31" s="140">
        <v>1661</v>
      </c>
      <c r="I31" s="115">
        <v>-110</v>
      </c>
      <c r="J31" s="116">
        <v>-6.6225165562913908</v>
      </c>
    </row>
    <row r="32" spans="1:10" s="110" customFormat="1" ht="13.5" customHeight="1" x14ac:dyDescent="0.2">
      <c r="A32" s="120"/>
      <c r="B32" s="121" t="s">
        <v>111</v>
      </c>
      <c r="C32" s="113">
        <v>24.79757085020243</v>
      </c>
      <c r="D32" s="115">
        <v>1715</v>
      </c>
      <c r="E32" s="114">
        <v>1745</v>
      </c>
      <c r="F32" s="114">
        <v>1745</v>
      </c>
      <c r="G32" s="114">
        <v>1722</v>
      </c>
      <c r="H32" s="140">
        <v>1664</v>
      </c>
      <c r="I32" s="115">
        <v>51</v>
      </c>
      <c r="J32" s="116">
        <v>3.0649038461538463</v>
      </c>
    </row>
    <row r="33" spans="1:10" s="110" customFormat="1" ht="13.5" customHeight="1" x14ac:dyDescent="0.2">
      <c r="A33" s="120"/>
      <c r="B33" s="121" t="s">
        <v>112</v>
      </c>
      <c r="C33" s="113">
        <v>3.0219780219780219</v>
      </c>
      <c r="D33" s="115">
        <v>209</v>
      </c>
      <c r="E33" s="114">
        <v>215</v>
      </c>
      <c r="F33" s="114">
        <v>198</v>
      </c>
      <c r="G33" s="114">
        <v>168</v>
      </c>
      <c r="H33" s="140">
        <v>177</v>
      </c>
      <c r="I33" s="115">
        <v>32</v>
      </c>
      <c r="J33" s="116">
        <v>18.07909604519774</v>
      </c>
    </row>
    <row r="34" spans="1:10" s="110" customFormat="1" ht="13.5" customHeight="1" x14ac:dyDescent="0.2">
      <c r="A34" s="118" t="s">
        <v>113</v>
      </c>
      <c r="B34" s="122" t="s">
        <v>116</v>
      </c>
      <c r="C34" s="113">
        <v>93.898207056101796</v>
      </c>
      <c r="D34" s="115">
        <v>6494</v>
      </c>
      <c r="E34" s="114">
        <v>6812</v>
      </c>
      <c r="F34" s="114">
        <v>6789</v>
      </c>
      <c r="G34" s="114">
        <v>6929</v>
      </c>
      <c r="H34" s="140">
        <v>6938</v>
      </c>
      <c r="I34" s="115">
        <v>-444</v>
      </c>
      <c r="J34" s="116">
        <v>-6.3995387719803976</v>
      </c>
    </row>
    <row r="35" spans="1:10" s="110" customFormat="1" ht="13.5" customHeight="1" x14ac:dyDescent="0.2">
      <c r="A35" s="118"/>
      <c r="B35" s="119" t="s">
        <v>117</v>
      </c>
      <c r="C35" s="113">
        <v>6.0439560439560438</v>
      </c>
      <c r="D35" s="115">
        <v>418</v>
      </c>
      <c r="E35" s="114">
        <v>439</v>
      </c>
      <c r="F35" s="114">
        <v>421</v>
      </c>
      <c r="G35" s="114">
        <v>421</v>
      </c>
      <c r="H35" s="140">
        <v>399</v>
      </c>
      <c r="I35" s="115">
        <v>19</v>
      </c>
      <c r="J35" s="116">
        <v>4.7619047619047619</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4795</v>
      </c>
      <c r="E37" s="114">
        <v>5073</v>
      </c>
      <c r="F37" s="114">
        <v>5052</v>
      </c>
      <c r="G37" s="114">
        <v>5258</v>
      </c>
      <c r="H37" s="140">
        <v>5305</v>
      </c>
      <c r="I37" s="115">
        <v>-510</v>
      </c>
      <c r="J37" s="116">
        <v>-9.6135721017907638</v>
      </c>
    </row>
    <row r="38" spans="1:10" s="110" customFormat="1" ht="13.5" customHeight="1" x14ac:dyDescent="0.2">
      <c r="A38" s="118" t="s">
        <v>105</v>
      </c>
      <c r="B38" s="119" t="s">
        <v>106</v>
      </c>
      <c r="C38" s="113">
        <v>49.718456725755999</v>
      </c>
      <c r="D38" s="115">
        <v>2384</v>
      </c>
      <c r="E38" s="114">
        <v>2502</v>
      </c>
      <c r="F38" s="114">
        <v>2487</v>
      </c>
      <c r="G38" s="114">
        <v>2596</v>
      </c>
      <c r="H38" s="140">
        <v>2625</v>
      </c>
      <c r="I38" s="115">
        <v>-241</v>
      </c>
      <c r="J38" s="116">
        <v>-9.1809523809523803</v>
      </c>
    </row>
    <row r="39" spans="1:10" s="110" customFormat="1" ht="13.5" customHeight="1" x14ac:dyDescent="0.2">
      <c r="A39" s="120"/>
      <c r="B39" s="119" t="s">
        <v>107</v>
      </c>
      <c r="C39" s="113">
        <v>50.281543274244001</v>
      </c>
      <c r="D39" s="115">
        <v>2411</v>
      </c>
      <c r="E39" s="114">
        <v>2571</v>
      </c>
      <c r="F39" s="114">
        <v>2565</v>
      </c>
      <c r="G39" s="114">
        <v>2662</v>
      </c>
      <c r="H39" s="140">
        <v>2680</v>
      </c>
      <c r="I39" s="115">
        <v>-269</v>
      </c>
      <c r="J39" s="116">
        <v>-10.037313432835822</v>
      </c>
    </row>
    <row r="40" spans="1:10" s="110" customFormat="1" ht="13.5" customHeight="1" x14ac:dyDescent="0.2">
      <c r="A40" s="118" t="s">
        <v>105</v>
      </c>
      <c r="B40" s="121" t="s">
        <v>108</v>
      </c>
      <c r="C40" s="113">
        <v>17.226277372262775</v>
      </c>
      <c r="D40" s="115">
        <v>826</v>
      </c>
      <c r="E40" s="114">
        <v>942</v>
      </c>
      <c r="F40" s="114">
        <v>892</v>
      </c>
      <c r="G40" s="114">
        <v>989</v>
      </c>
      <c r="H40" s="140">
        <v>907</v>
      </c>
      <c r="I40" s="115">
        <v>-81</v>
      </c>
      <c r="J40" s="116">
        <v>-8.9305402425578837</v>
      </c>
    </row>
    <row r="41" spans="1:10" s="110" customFormat="1" ht="13.5" customHeight="1" x14ac:dyDescent="0.2">
      <c r="A41" s="118"/>
      <c r="B41" s="121" t="s">
        <v>109</v>
      </c>
      <c r="C41" s="113">
        <v>24.588112617309697</v>
      </c>
      <c r="D41" s="115">
        <v>1179</v>
      </c>
      <c r="E41" s="114">
        <v>1294</v>
      </c>
      <c r="F41" s="114">
        <v>1298</v>
      </c>
      <c r="G41" s="114">
        <v>1391</v>
      </c>
      <c r="H41" s="140">
        <v>1513</v>
      </c>
      <c r="I41" s="115">
        <v>-334</v>
      </c>
      <c r="J41" s="116">
        <v>-22.075346992729678</v>
      </c>
    </row>
    <row r="42" spans="1:10" s="110" customFormat="1" ht="13.5" customHeight="1" x14ac:dyDescent="0.2">
      <c r="A42" s="118"/>
      <c r="B42" s="121" t="s">
        <v>110</v>
      </c>
      <c r="C42" s="113">
        <v>23.232533889468197</v>
      </c>
      <c r="D42" s="115">
        <v>1114</v>
      </c>
      <c r="E42" s="114">
        <v>1121</v>
      </c>
      <c r="F42" s="114">
        <v>1145</v>
      </c>
      <c r="G42" s="114">
        <v>1188</v>
      </c>
      <c r="H42" s="140">
        <v>1247</v>
      </c>
      <c r="I42" s="115">
        <v>-133</v>
      </c>
      <c r="J42" s="116">
        <v>-10.665597433841219</v>
      </c>
    </row>
    <row r="43" spans="1:10" s="110" customFormat="1" ht="13.5" customHeight="1" x14ac:dyDescent="0.2">
      <c r="A43" s="120"/>
      <c r="B43" s="121" t="s">
        <v>111</v>
      </c>
      <c r="C43" s="113">
        <v>34.953076120959331</v>
      </c>
      <c r="D43" s="115">
        <v>1676</v>
      </c>
      <c r="E43" s="114">
        <v>1716</v>
      </c>
      <c r="F43" s="114">
        <v>1717</v>
      </c>
      <c r="G43" s="114">
        <v>1690</v>
      </c>
      <c r="H43" s="140">
        <v>1638</v>
      </c>
      <c r="I43" s="115">
        <v>38</v>
      </c>
      <c r="J43" s="116">
        <v>2.3199023199023201</v>
      </c>
    </row>
    <row r="44" spans="1:10" s="110" customFormat="1" ht="13.5" customHeight="1" x14ac:dyDescent="0.2">
      <c r="A44" s="120"/>
      <c r="B44" s="121" t="s">
        <v>112</v>
      </c>
      <c r="C44" s="113">
        <v>4.0875912408759127</v>
      </c>
      <c r="D44" s="115">
        <v>196</v>
      </c>
      <c r="E44" s="114">
        <v>209</v>
      </c>
      <c r="F44" s="114">
        <v>188</v>
      </c>
      <c r="G44" s="114">
        <v>158</v>
      </c>
      <c r="H44" s="140">
        <v>171</v>
      </c>
      <c r="I44" s="115">
        <v>25</v>
      </c>
      <c r="J44" s="116">
        <v>14.619883040935672</v>
      </c>
    </row>
    <row r="45" spans="1:10" s="110" customFormat="1" ht="13.5" customHeight="1" x14ac:dyDescent="0.2">
      <c r="A45" s="118" t="s">
        <v>113</v>
      </c>
      <c r="B45" s="122" t="s">
        <v>116</v>
      </c>
      <c r="C45" s="113">
        <v>93.701772679874864</v>
      </c>
      <c r="D45" s="115">
        <v>4493</v>
      </c>
      <c r="E45" s="114">
        <v>4749</v>
      </c>
      <c r="F45" s="114">
        <v>4729</v>
      </c>
      <c r="G45" s="114">
        <v>4930</v>
      </c>
      <c r="H45" s="140">
        <v>4981</v>
      </c>
      <c r="I45" s="115">
        <v>-488</v>
      </c>
      <c r="J45" s="116">
        <v>-9.7972294719935764</v>
      </c>
    </row>
    <row r="46" spans="1:10" s="110" customFormat="1" ht="13.5" customHeight="1" x14ac:dyDescent="0.2">
      <c r="A46" s="118"/>
      <c r="B46" s="119" t="s">
        <v>117</v>
      </c>
      <c r="C46" s="113">
        <v>6.2148070907194999</v>
      </c>
      <c r="D46" s="115">
        <v>298</v>
      </c>
      <c r="E46" s="114">
        <v>318</v>
      </c>
      <c r="F46" s="114">
        <v>318</v>
      </c>
      <c r="G46" s="114">
        <v>323</v>
      </c>
      <c r="H46" s="140">
        <v>318</v>
      </c>
      <c r="I46" s="115">
        <v>-20</v>
      </c>
      <c r="J46" s="116">
        <v>-6.2893081761006293</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2121</v>
      </c>
      <c r="E48" s="114">
        <v>2184</v>
      </c>
      <c r="F48" s="114">
        <v>2163</v>
      </c>
      <c r="G48" s="114">
        <v>2097</v>
      </c>
      <c r="H48" s="140">
        <v>2038</v>
      </c>
      <c r="I48" s="115">
        <v>83</v>
      </c>
      <c r="J48" s="116">
        <v>4.0726202158979392</v>
      </c>
    </row>
    <row r="49" spans="1:12" s="110" customFormat="1" ht="13.5" customHeight="1" x14ac:dyDescent="0.2">
      <c r="A49" s="118" t="s">
        <v>105</v>
      </c>
      <c r="B49" s="119" t="s">
        <v>106</v>
      </c>
      <c r="C49" s="113">
        <v>47.100424328147099</v>
      </c>
      <c r="D49" s="115">
        <v>999</v>
      </c>
      <c r="E49" s="114">
        <v>1012</v>
      </c>
      <c r="F49" s="114">
        <v>1012</v>
      </c>
      <c r="G49" s="114">
        <v>967</v>
      </c>
      <c r="H49" s="140">
        <v>915</v>
      </c>
      <c r="I49" s="115">
        <v>84</v>
      </c>
      <c r="J49" s="116">
        <v>9.1803278688524586</v>
      </c>
    </row>
    <row r="50" spans="1:12" s="110" customFormat="1" ht="13.5" customHeight="1" x14ac:dyDescent="0.2">
      <c r="A50" s="120"/>
      <c r="B50" s="119" t="s">
        <v>107</v>
      </c>
      <c r="C50" s="113">
        <v>52.899575671852901</v>
      </c>
      <c r="D50" s="115">
        <v>1122</v>
      </c>
      <c r="E50" s="114">
        <v>1172</v>
      </c>
      <c r="F50" s="114">
        <v>1151</v>
      </c>
      <c r="G50" s="114">
        <v>1130</v>
      </c>
      <c r="H50" s="140">
        <v>1123</v>
      </c>
      <c r="I50" s="115">
        <v>-1</v>
      </c>
      <c r="J50" s="116">
        <v>-8.9047195013357075E-2</v>
      </c>
    </row>
    <row r="51" spans="1:12" s="110" customFormat="1" ht="13.5" customHeight="1" x14ac:dyDescent="0.2">
      <c r="A51" s="118" t="s">
        <v>105</v>
      </c>
      <c r="B51" s="121" t="s">
        <v>108</v>
      </c>
      <c r="C51" s="113">
        <v>11.173974540311175</v>
      </c>
      <c r="D51" s="115">
        <v>237</v>
      </c>
      <c r="E51" s="114">
        <v>272</v>
      </c>
      <c r="F51" s="114">
        <v>255</v>
      </c>
      <c r="G51" s="114">
        <v>214</v>
      </c>
      <c r="H51" s="140">
        <v>204</v>
      </c>
      <c r="I51" s="115">
        <v>33</v>
      </c>
      <c r="J51" s="116">
        <v>16.176470588235293</v>
      </c>
    </row>
    <row r="52" spans="1:12" s="110" customFormat="1" ht="13.5" customHeight="1" x14ac:dyDescent="0.2">
      <c r="A52" s="118"/>
      <c r="B52" s="121" t="s">
        <v>109</v>
      </c>
      <c r="C52" s="113">
        <v>66.383781235266383</v>
      </c>
      <c r="D52" s="115">
        <v>1408</v>
      </c>
      <c r="E52" s="114">
        <v>1458</v>
      </c>
      <c r="F52" s="114">
        <v>1453</v>
      </c>
      <c r="G52" s="114">
        <v>1427</v>
      </c>
      <c r="H52" s="140">
        <v>1394</v>
      </c>
      <c r="I52" s="115">
        <v>14</v>
      </c>
      <c r="J52" s="116">
        <v>1.0043041606886658</v>
      </c>
    </row>
    <row r="53" spans="1:12" s="110" customFormat="1" ht="13.5" customHeight="1" x14ac:dyDescent="0.2">
      <c r="A53" s="118"/>
      <c r="B53" s="121" t="s">
        <v>110</v>
      </c>
      <c r="C53" s="113">
        <v>20.603488920320604</v>
      </c>
      <c r="D53" s="115">
        <v>437</v>
      </c>
      <c r="E53" s="114">
        <v>425</v>
      </c>
      <c r="F53" s="114">
        <v>427</v>
      </c>
      <c r="G53" s="114">
        <v>424</v>
      </c>
      <c r="H53" s="140">
        <v>414</v>
      </c>
      <c r="I53" s="115">
        <v>23</v>
      </c>
      <c r="J53" s="116">
        <v>5.5555555555555554</v>
      </c>
    </row>
    <row r="54" spans="1:12" s="110" customFormat="1" ht="13.5" customHeight="1" x14ac:dyDescent="0.2">
      <c r="A54" s="120"/>
      <c r="B54" s="121" t="s">
        <v>111</v>
      </c>
      <c r="C54" s="113">
        <v>1.8387553041018387</v>
      </c>
      <c r="D54" s="115">
        <v>39</v>
      </c>
      <c r="E54" s="114">
        <v>29</v>
      </c>
      <c r="F54" s="114">
        <v>28</v>
      </c>
      <c r="G54" s="114">
        <v>32</v>
      </c>
      <c r="H54" s="140">
        <v>26</v>
      </c>
      <c r="I54" s="115">
        <v>13</v>
      </c>
      <c r="J54" s="116">
        <v>50</v>
      </c>
    </row>
    <row r="55" spans="1:12" s="110" customFormat="1" ht="13.5" customHeight="1" x14ac:dyDescent="0.2">
      <c r="A55" s="120"/>
      <c r="B55" s="121" t="s">
        <v>112</v>
      </c>
      <c r="C55" s="113">
        <v>0.61291843470061291</v>
      </c>
      <c r="D55" s="115">
        <v>13</v>
      </c>
      <c r="E55" s="114">
        <v>6</v>
      </c>
      <c r="F55" s="114">
        <v>10</v>
      </c>
      <c r="G55" s="114">
        <v>10</v>
      </c>
      <c r="H55" s="140">
        <v>6</v>
      </c>
      <c r="I55" s="115">
        <v>7</v>
      </c>
      <c r="J55" s="116">
        <v>116.66666666666667</v>
      </c>
    </row>
    <row r="56" spans="1:12" s="110" customFormat="1" ht="13.5" customHeight="1" x14ac:dyDescent="0.2">
      <c r="A56" s="118" t="s">
        <v>113</v>
      </c>
      <c r="B56" s="122" t="s">
        <v>116</v>
      </c>
      <c r="C56" s="113">
        <v>94.342291371994335</v>
      </c>
      <c r="D56" s="115">
        <v>2001</v>
      </c>
      <c r="E56" s="114">
        <v>2063</v>
      </c>
      <c r="F56" s="114">
        <v>2060</v>
      </c>
      <c r="G56" s="114">
        <v>1999</v>
      </c>
      <c r="H56" s="140">
        <v>1957</v>
      </c>
      <c r="I56" s="115">
        <v>44</v>
      </c>
      <c r="J56" s="116">
        <v>2.2483392948390395</v>
      </c>
    </row>
    <row r="57" spans="1:12" s="110" customFormat="1" ht="13.5" customHeight="1" x14ac:dyDescent="0.2">
      <c r="A57" s="142"/>
      <c r="B57" s="124" t="s">
        <v>117</v>
      </c>
      <c r="C57" s="125">
        <v>5.6577086280056577</v>
      </c>
      <c r="D57" s="143">
        <v>120</v>
      </c>
      <c r="E57" s="144">
        <v>121</v>
      </c>
      <c r="F57" s="144">
        <v>103</v>
      </c>
      <c r="G57" s="144">
        <v>98</v>
      </c>
      <c r="H57" s="145">
        <v>81</v>
      </c>
      <c r="I57" s="143">
        <v>39</v>
      </c>
      <c r="J57" s="146">
        <v>48.148148148148145</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47014</v>
      </c>
      <c r="E12" s="236">
        <v>47673</v>
      </c>
      <c r="F12" s="114">
        <v>47679</v>
      </c>
      <c r="G12" s="114">
        <v>46162</v>
      </c>
      <c r="H12" s="140">
        <v>45929</v>
      </c>
      <c r="I12" s="115">
        <v>1085</v>
      </c>
      <c r="J12" s="116">
        <v>2.3623418755034944</v>
      </c>
    </row>
    <row r="13" spans="1:15" s="110" customFormat="1" ht="12" customHeight="1" x14ac:dyDescent="0.2">
      <c r="A13" s="118" t="s">
        <v>105</v>
      </c>
      <c r="B13" s="119" t="s">
        <v>106</v>
      </c>
      <c r="C13" s="113">
        <v>46.026715446462752</v>
      </c>
      <c r="D13" s="115">
        <v>21639</v>
      </c>
      <c r="E13" s="114">
        <v>21896</v>
      </c>
      <c r="F13" s="114">
        <v>22022</v>
      </c>
      <c r="G13" s="114">
        <v>21151</v>
      </c>
      <c r="H13" s="140">
        <v>20850</v>
      </c>
      <c r="I13" s="115">
        <v>789</v>
      </c>
      <c r="J13" s="116">
        <v>3.7841726618705036</v>
      </c>
    </row>
    <row r="14" spans="1:15" s="110" customFormat="1" ht="12" customHeight="1" x14ac:dyDescent="0.2">
      <c r="A14" s="118"/>
      <c r="B14" s="119" t="s">
        <v>107</v>
      </c>
      <c r="C14" s="113">
        <v>53.973284553537248</v>
      </c>
      <c r="D14" s="115">
        <v>25375</v>
      </c>
      <c r="E14" s="114">
        <v>25777</v>
      </c>
      <c r="F14" s="114">
        <v>25657</v>
      </c>
      <c r="G14" s="114">
        <v>25011</v>
      </c>
      <c r="H14" s="140">
        <v>25079</v>
      </c>
      <c r="I14" s="115">
        <v>296</v>
      </c>
      <c r="J14" s="116">
        <v>1.1802703457075641</v>
      </c>
    </row>
    <row r="15" spans="1:15" s="110" customFormat="1" ht="12" customHeight="1" x14ac:dyDescent="0.2">
      <c r="A15" s="118" t="s">
        <v>105</v>
      </c>
      <c r="B15" s="121" t="s">
        <v>108</v>
      </c>
      <c r="C15" s="113">
        <v>8.293274343812481</v>
      </c>
      <c r="D15" s="115">
        <v>3899</v>
      </c>
      <c r="E15" s="114">
        <v>4101</v>
      </c>
      <c r="F15" s="114">
        <v>3900</v>
      </c>
      <c r="G15" s="114">
        <v>3212</v>
      </c>
      <c r="H15" s="140">
        <v>3278</v>
      </c>
      <c r="I15" s="115">
        <v>621</v>
      </c>
      <c r="J15" s="116">
        <v>18.944478340451496</v>
      </c>
    </row>
    <row r="16" spans="1:15" s="110" customFormat="1" ht="12" customHeight="1" x14ac:dyDescent="0.2">
      <c r="A16" s="118"/>
      <c r="B16" s="121" t="s">
        <v>109</v>
      </c>
      <c r="C16" s="113">
        <v>65.23376015654911</v>
      </c>
      <c r="D16" s="115">
        <v>30669</v>
      </c>
      <c r="E16" s="114">
        <v>31065</v>
      </c>
      <c r="F16" s="114">
        <v>31357</v>
      </c>
      <c r="G16" s="114">
        <v>30960</v>
      </c>
      <c r="H16" s="140">
        <v>30830</v>
      </c>
      <c r="I16" s="115">
        <v>-161</v>
      </c>
      <c r="J16" s="116">
        <v>-0.52221861822899773</v>
      </c>
    </row>
    <row r="17" spans="1:10" s="110" customFormat="1" ht="12" customHeight="1" x14ac:dyDescent="0.2">
      <c r="A17" s="118"/>
      <c r="B17" s="121" t="s">
        <v>110</v>
      </c>
      <c r="C17" s="113">
        <v>25.303101203896713</v>
      </c>
      <c r="D17" s="115">
        <v>11896</v>
      </c>
      <c r="E17" s="114">
        <v>11962</v>
      </c>
      <c r="F17" s="114">
        <v>11922</v>
      </c>
      <c r="G17" s="114">
        <v>11500</v>
      </c>
      <c r="H17" s="140">
        <v>11341</v>
      </c>
      <c r="I17" s="115">
        <v>555</v>
      </c>
      <c r="J17" s="116">
        <v>4.8937483467066398</v>
      </c>
    </row>
    <row r="18" spans="1:10" s="110" customFormat="1" ht="12" customHeight="1" x14ac:dyDescent="0.2">
      <c r="A18" s="120"/>
      <c r="B18" s="121" t="s">
        <v>111</v>
      </c>
      <c r="C18" s="113">
        <v>1.169864295741694</v>
      </c>
      <c r="D18" s="115">
        <v>550</v>
      </c>
      <c r="E18" s="114">
        <v>545</v>
      </c>
      <c r="F18" s="114">
        <v>500</v>
      </c>
      <c r="G18" s="114">
        <v>490</v>
      </c>
      <c r="H18" s="140">
        <v>480</v>
      </c>
      <c r="I18" s="115">
        <v>70</v>
      </c>
      <c r="J18" s="116">
        <v>14.583333333333334</v>
      </c>
    </row>
    <row r="19" spans="1:10" s="110" customFormat="1" ht="12" customHeight="1" x14ac:dyDescent="0.2">
      <c r="A19" s="120"/>
      <c r="B19" s="121" t="s">
        <v>112</v>
      </c>
      <c r="C19" s="113">
        <v>0.36372144467605394</v>
      </c>
      <c r="D19" s="115">
        <v>171</v>
      </c>
      <c r="E19" s="114">
        <v>167</v>
      </c>
      <c r="F19" s="114">
        <v>158</v>
      </c>
      <c r="G19" s="114">
        <v>137</v>
      </c>
      <c r="H19" s="140">
        <v>140</v>
      </c>
      <c r="I19" s="115">
        <v>31</v>
      </c>
      <c r="J19" s="116">
        <v>22.142857142857142</v>
      </c>
    </row>
    <row r="20" spans="1:10" s="110" customFormat="1" ht="12" customHeight="1" x14ac:dyDescent="0.2">
      <c r="A20" s="118" t="s">
        <v>113</v>
      </c>
      <c r="B20" s="119" t="s">
        <v>181</v>
      </c>
      <c r="C20" s="113">
        <v>66.590802739609472</v>
      </c>
      <c r="D20" s="115">
        <v>31307</v>
      </c>
      <c r="E20" s="114">
        <v>31793</v>
      </c>
      <c r="F20" s="114">
        <v>31952</v>
      </c>
      <c r="G20" s="114">
        <v>30627</v>
      </c>
      <c r="H20" s="140">
        <v>30475</v>
      </c>
      <c r="I20" s="115">
        <v>832</v>
      </c>
      <c r="J20" s="116">
        <v>2.730106644790812</v>
      </c>
    </row>
    <row r="21" spans="1:10" s="110" customFormat="1" ht="12" customHeight="1" x14ac:dyDescent="0.2">
      <c r="A21" s="118"/>
      <c r="B21" s="119" t="s">
        <v>182</v>
      </c>
      <c r="C21" s="113">
        <v>33.409197260390521</v>
      </c>
      <c r="D21" s="115">
        <v>15707</v>
      </c>
      <c r="E21" s="114">
        <v>15880</v>
      </c>
      <c r="F21" s="114">
        <v>15727</v>
      </c>
      <c r="G21" s="114">
        <v>15535</v>
      </c>
      <c r="H21" s="140">
        <v>15454</v>
      </c>
      <c r="I21" s="115">
        <v>253</v>
      </c>
      <c r="J21" s="116">
        <v>1.6371166041154395</v>
      </c>
    </row>
    <row r="22" spans="1:10" s="110" customFormat="1" ht="12" customHeight="1" x14ac:dyDescent="0.2">
      <c r="A22" s="118" t="s">
        <v>113</v>
      </c>
      <c r="B22" s="119" t="s">
        <v>116</v>
      </c>
      <c r="C22" s="113">
        <v>94.839834942783</v>
      </c>
      <c r="D22" s="115">
        <v>44588</v>
      </c>
      <c r="E22" s="114">
        <v>45281</v>
      </c>
      <c r="F22" s="114">
        <v>45279</v>
      </c>
      <c r="G22" s="114">
        <v>43863</v>
      </c>
      <c r="H22" s="140">
        <v>43728</v>
      </c>
      <c r="I22" s="115">
        <v>860</v>
      </c>
      <c r="J22" s="116">
        <v>1.9667032564946945</v>
      </c>
    </row>
    <row r="23" spans="1:10" s="110" customFormat="1" ht="12" customHeight="1" x14ac:dyDescent="0.2">
      <c r="A23" s="118"/>
      <c r="B23" s="119" t="s">
        <v>117</v>
      </c>
      <c r="C23" s="113">
        <v>5.1069894074105582</v>
      </c>
      <c r="D23" s="115">
        <v>2401</v>
      </c>
      <c r="E23" s="114">
        <v>2367</v>
      </c>
      <c r="F23" s="114">
        <v>2374</v>
      </c>
      <c r="G23" s="114">
        <v>2273</v>
      </c>
      <c r="H23" s="140">
        <v>2175</v>
      </c>
      <c r="I23" s="115">
        <v>226</v>
      </c>
      <c r="J23" s="116">
        <v>10.39080459770115</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854699</v>
      </c>
      <c r="E25" s="236">
        <v>858523</v>
      </c>
      <c r="F25" s="236">
        <v>865473</v>
      </c>
      <c r="G25" s="236">
        <v>854164</v>
      </c>
      <c r="H25" s="241">
        <v>848724</v>
      </c>
      <c r="I25" s="235">
        <v>5975</v>
      </c>
      <c r="J25" s="116">
        <v>0.7039980017060905</v>
      </c>
    </row>
    <row r="26" spans="1:10" s="110" customFormat="1" ht="12" customHeight="1" x14ac:dyDescent="0.2">
      <c r="A26" s="118" t="s">
        <v>105</v>
      </c>
      <c r="B26" s="119" t="s">
        <v>106</v>
      </c>
      <c r="C26" s="113">
        <v>51.776824355708854</v>
      </c>
      <c r="D26" s="115">
        <v>442536</v>
      </c>
      <c r="E26" s="114">
        <v>443643</v>
      </c>
      <c r="F26" s="114">
        <v>449815</v>
      </c>
      <c r="G26" s="114">
        <v>443714</v>
      </c>
      <c r="H26" s="140">
        <v>439962</v>
      </c>
      <c r="I26" s="115">
        <v>2574</v>
      </c>
      <c r="J26" s="116">
        <v>0.58505052709097605</v>
      </c>
    </row>
    <row r="27" spans="1:10" s="110" customFormat="1" ht="12" customHeight="1" x14ac:dyDescent="0.2">
      <c r="A27" s="118"/>
      <c r="B27" s="119" t="s">
        <v>107</v>
      </c>
      <c r="C27" s="113">
        <v>48.223175644291146</v>
      </c>
      <c r="D27" s="115">
        <v>412163</v>
      </c>
      <c r="E27" s="114">
        <v>414880</v>
      </c>
      <c r="F27" s="114">
        <v>415658</v>
      </c>
      <c r="G27" s="114">
        <v>410450</v>
      </c>
      <c r="H27" s="140">
        <v>408762</v>
      </c>
      <c r="I27" s="115">
        <v>3401</v>
      </c>
      <c r="J27" s="116">
        <v>0.8320245032561735</v>
      </c>
    </row>
    <row r="28" spans="1:10" s="110" customFormat="1" ht="12" customHeight="1" x14ac:dyDescent="0.2">
      <c r="A28" s="118" t="s">
        <v>105</v>
      </c>
      <c r="B28" s="121" t="s">
        <v>108</v>
      </c>
      <c r="C28" s="113">
        <v>7.7565318316740743</v>
      </c>
      <c r="D28" s="115">
        <v>66295</v>
      </c>
      <c r="E28" s="114">
        <v>68319</v>
      </c>
      <c r="F28" s="114">
        <v>68519</v>
      </c>
      <c r="G28" s="114">
        <v>61519</v>
      </c>
      <c r="H28" s="140">
        <v>62450</v>
      </c>
      <c r="I28" s="115">
        <v>3845</v>
      </c>
      <c r="J28" s="116">
        <v>6.1569255404323462</v>
      </c>
    </row>
    <row r="29" spans="1:10" s="110" customFormat="1" ht="12" customHeight="1" x14ac:dyDescent="0.2">
      <c r="A29" s="118"/>
      <c r="B29" s="121" t="s">
        <v>109</v>
      </c>
      <c r="C29" s="113">
        <v>66.886588143896276</v>
      </c>
      <c r="D29" s="115">
        <v>571679</v>
      </c>
      <c r="E29" s="114">
        <v>573882</v>
      </c>
      <c r="F29" s="114">
        <v>580798</v>
      </c>
      <c r="G29" s="114">
        <v>580075</v>
      </c>
      <c r="H29" s="140">
        <v>577520</v>
      </c>
      <c r="I29" s="115">
        <v>-5841</v>
      </c>
      <c r="J29" s="116">
        <v>-1.0113935448123008</v>
      </c>
    </row>
    <row r="30" spans="1:10" s="110" customFormat="1" ht="12" customHeight="1" x14ac:dyDescent="0.2">
      <c r="A30" s="118"/>
      <c r="B30" s="121" t="s">
        <v>110</v>
      </c>
      <c r="C30" s="113">
        <v>24.301654734590773</v>
      </c>
      <c r="D30" s="115">
        <v>207706</v>
      </c>
      <c r="E30" s="114">
        <v>207185</v>
      </c>
      <c r="F30" s="114">
        <v>207334</v>
      </c>
      <c r="G30" s="114">
        <v>204199</v>
      </c>
      <c r="H30" s="140">
        <v>200804</v>
      </c>
      <c r="I30" s="115">
        <v>6902</v>
      </c>
      <c r="J30" s="116">
        <v>3.4371825262444973</v>
      </c>
    </row>
    <row r="31" spans="1:10" s="110" customFormat="1" ht="12" customHeight="1" x14ac:dyDescent="0.2">
      <c r="A31" s="120"/>
      <c r="B31" s="121" t="s">
        <v>111</v>
      </c>
      <c r="C31" s="113">
        <v>1.055225289838879</v>
      </c>
      <c r="D31" s="115">
        <v>9019</v>
      </c>
      <c r="E31" s="114">
        <v>9137</v>
      </c>
      <c r="F31" s="114">
        <v>8822</v>
      </c>
      <c r="G31" s="114">
        <v>8371</v>
      </c>
      <c r="H31" s="140">
        <v>7950</v>
      </c>
      <c r="I31" s="115">
        <v>1069</v>
      </c>
      <c r="J31" s="116">
        <v>13.446540880503145</v>
      </c>
    </row>
    <row r="32" spans="1:10" s="110" customFormat="1" ht="12" customHeight="1" x14ac:dyDescent="0.2">
      <c r="A32" s="120"/>
      <c r="B32" s="121" t="s">
        <v>112</v>
      </c>
      <c r="C32" s="113">
        <v>0.31964469362898518</v>
      </c>
      <c r="D32" s="115">
        <v>2732</v>
      </c>
      <c r="E32" s="114">
        <v>2747</v>
      </c>
      <c r="F32" s="114">
        <v>2722</v>
      </c>
      <c r="G32" s="114">
        <v>2334</v>
      </c>
      <c r="H32" s="140">
        <v>2178</v>
      </c>
      <c r="I32" s="115">
        <v>554</v>
      </c>
      <c r="J32" s="116">
        <v>25.436179981634528</v>
      </c>
    </row>
    <row r="33" spans="1:10" s="110" customFormat="1" ht="12" customHeight="1" x14ac:dyDescent="0.2">
      <c r="A33" s="118" t="s">
        <v>113</v>
      </c>
      <c r="B33" s="119" t="s">
        <v>181</v>
      </c>
      <c r="C33" s="113">
        <v>68.245897093596696</v>
      </c>
      <c r="D33" s="115">
        <v>583297</v>
      </c>
      <c r="E33" s="114">
        <v>586907</v>
      </c>
      <c r="F33" s="114">
        <v>593512</v>
      </c>
      <c r="G33" s="114">
        <v>586879</v>
      </c>
      <c r="H33" s="140">
        <v>585624</v>
      </c>
      <c r="I33" s="115">
        <v>-2327</v>
      </c>
      <c r="J33" s="116">
        <v>-0.39735393358195703</v>
      </c>
    </row>
    <row r="34" spans="1:10" s="110" customFormat="1" ht="12" customHeight="1" x14ac:dyDescent="0.2">
      <c r="A34" s="118"/>
      <c r="B34" s="119" t="s">
        <v>182</v>
      </c>
      <c r="C34" s="113">
        <v>31.754102906403308</v>
      </c>
      <c r="D34" s="115">
        <v>271402</v>
      </c>
      <c r="E34" s="114">
        <v>271616</v>
      </c>
      <c r="F34" s="114">
        <v>271961</v>
      </c>
      <c r="G34" s="114">
        <v>267285</v>
      </c>
      <c r="H34" s="140">
        <v>263100</v>
      </c>
      <c r="I34" s="115">
        <v>8302</v>
      </c>
      <c r="J34" s="116">
        <v>3.1554541999239833</v>
      </c>
    </row>
    <row r="35" spans="1:10" s="110" customFormat="1" ht="12" customHeight="1" x14ac:dyDescent="0.2">
      <c r="A35" s="118" t="s">
        <v>113</v>
      </c>
      <c r="B35" s="119" t="s">
        <v>116</v>
      </c>
      <c r="C35" s="113">
        <v>93.069372960539326</v>
      </c>
      <c r="D35" s="115">
        <v>795463</v>
      </c>
      <c r="E35" s="114">
        <v>800071</v>
      </c>
      <c r="F35" s="114">
        <v>806567</v>
      </c>
      <c r="G35" s="114">
        <v>795646</v>
      </c>
      <c r="H35" s="140">
        <v>792941</v>
      </c>
      <c r="I35" s="115">
        <v>2522</v>
      </c>
      <c r="J35" s="116">
        <v>0.31805645060603499</v>
      </c>
    </row>
    <row r="36" spans="1:10" s="110" customFormat="1" ht="12" customHeight="1" x14ac:dyDescent="0.2">
      <c r="A36" s="118"/>
      <c r="B36" s="119" t="s">
        <v>117</v>
      </c>
      <c r="C36" s="113">
        <v>6.8821889343499878</v>
      </c>
      <c r="D36" s="115">
        <v>58822</v>
      </c>
      <c r="E36" s="114">
        <v>58043</v>
      </c>
      <c r="F36" s="114">
        <v>58491</v>
      </c>
      <c r="G36" s="114">
        <v>58067</v>
      </c>
      <c r="H36" s="140">
        <v>55347</v>
      </c>
      <c r="I36" s="115">
        <v>3475</v>
      </c>
      <c r="J36" s="116">
        <v>6.2785697508446709</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6205288</v>
      </c>
      <c r="E38" s="236">
        <v>6228885</v>
      </c>
      <c r="F38" s="236">
        <v>6266099</v>
      </c>
      <c r="G38" s="236">
        <v>6182255</v>
      </c>
      <c r="H38" s="241">
        <v>6146594</v>
      </c>
      <c r="I38" s="235">
        <v>58694</v>
      </c>
      <c r="J38" s="116">
        <v>0.95490282911153723</v>
      </c>
    </row>
    <row r="39" spans="1:10" s="110" customFormat="1" ht="12" customHeight="1" x14ac:dyDescent="0.2">
      <c r="A39" s="118" t="s">
        <v>105</v>
      </c>
      <c r="B39" s="119" t="s">
        <v>106</v>
      </c>
      <c r="C39" s="113">
        <v>51.086750526325289</v>
      </c>
      <c r="D39" s="115">
        <v>3170080</v>
      </c>
      <c r="E39" s="114">
        <v>3179150</v>
      </c>
      <c r="F39" s="114">
        <v>3209502</v>
      </c>
      <c r="G39" s="114">
        <v>3160989</v>
      </c>
      <c r="H39" s="140">
        <v>3133242</v>
      </c>
      <c r="I39" s="115">
        <v>36838</v>
      </c>
      <c r="J39" s="116">
        <v>1.1757151219088726</v>
      </c>
    </row>
    <row r="40" spans="1:10" s="110" customFormat="1" ht="12" customHeight="1" x14ac:dyDescent="0.2">
      <c r="A40" s="118"/>
      <c r="B40" s="119" t="s">
        <v>107</v>
      </c>
      <c r="C40" s="113">
        <v>48.913249473674711</v>
      </c>
      <c r="D40" s="115">
        <v>3035208</v>
      </c>
      <c r="E40" s="114">
        <v>3049735</v>
      </c>
      <c r="F40" s="114">
        <v>3056597</v>
      </c>
      <c r="G40" s="114">
        <v>3021266</v>
      </c>
      <c r="H40" s="140">
        <v>3013352</v>
      </c>
      <c r="I40" s="115">
        <v>21856</v>
      </c>
      <c r="J40" s="116">
        <v>0.72530524147195552</v>
      </c>
    </row>
    <row r="41" spans="1:10" s="110" customFormat="1" ht="12" customHeight="1" x14ac:dyDescent="0.2">
      <c r="A41" s="118" t="s">
        <v>105</v>
      </c>
      <c r="B41" s="121" t="s">
        <v>108</v>
      </c>
      <c r="C41" s="113">
        <v>8.1121134103687051</v>
      </c>
      <c r="D41" s="115">
        <v>503380</v>
      </c>
      <c r="E41" s="114">
        <v>517562</v>
      </c>
      <c r="F41" s="114">
        <v>523920</v>
      </c>
      <c r="G41" s="114">
        <v>471499</v>
      </c>
      <c r="H41" s="140">
        <v>478492</v>
      </c>
      <c r="I41" s="115">
        <v>24888</v>
      </c>
      <c r="J41" s="116">
        <v>5.2013408792623492</v>
      </c>
    </row>
    <row r="42" spans="1:10" s="110" customFormat="1" ht="12" customHeight="1" x14ac:dyDescent="0.2">
      <c r="A42" s="118"/>
      <c r="B42" s="121" t="s">
        <v>109</v>
      </c>
      <c r="C42" s="113">
        <v>68.592078240365311</v>
      </c>
      <c r="D42" s="115">
        <v>4256336</v>
      </c>
      <c r="E42" s="114">
        <v>4269069</v>
      </c>
      <c r="F42" s="114">
        <v>4304095</v>
      </c>
      <c r="G42" s="114">
        <v>4293945</v>
      </c>
      <c r="H42" s="140">
        <v>4278085</v>
      </c>
      <c r="I42" s="115">
        <v>-21749</v>
      </c>
      <c r="J42" s="116">
        <v>-0.50838167077091734</v>
      </c>
    </row>
    <row r="43" spans="1:10" s="110" customFormat="1" ht="12" customHeight="1" x14ac:dyDescent="0.2">
      <c r="A43" s="118"/>
      <c r="B43" s="121" t="s">
        <v>110</v>
      </c>
      <c r="C43" s="113">
        <v>22.258273910896641</v>
      </c>
      <c r="D43" s="115">
        <v>1381190</v>
      </c>
      <c r="E43" s="114">
        <v>1376950</v>
      </c>
      <c r="F43" s="114">
        <v>1374667</v>
      </c>
      <c r="G43" s="114">
        <v>1356158</v>
      </c>
      <c r="H43" s="140">
        <v>1332189</v>
      </c>
      <c r="I43" s="115">
        <v>49001</v>
      </c>
      <c r="J43" s="116">
        <v>3.6782318424788074</v>
      </c>
    </row>
    <row r="44" spans="1:10" s="110" customFormat="1" ht="12" customHeight="1" x14ac:dyDescent="0.2">
      <c r="A44" s="120"/>
      <c r="B44" s="121" t="s">
        <v>111</v>
      </c>
      <c r="C44" s="113">
        <v>1.0375344383693392</v>
      </c>
      <c r="D44" s="115">
        <v>64382</v>
      </c>
      <c r="E44" s="114">
        <v>65303</v>
      </c>
      <c r="F44" s="114">
        <v>63416</v>
      </c>
      <c r="G44" s="114">
        <v>60650</v>
      </c>
      <c r="H44" s="140">
        <v>57826</v>
      </c>
      <c r="I44" s="115">
        <v>6556</v>
      </c>
      <c r="J44" s="116">
        <v>11.337460657835576</v>
      </c>
    </row>
    <row r="45" spans="1:10" s="110" customFormat="1" ht="12" customHeight="1" x14ac:dyDescent="0.2">
      <c r="A45" s="120"/>
      <c r="B45" s="121" t="s">
        <v>112</v>
      </c>
      <c r="C45" s="113">
        <v>0.31611747915648719</v>
      </c>
      <c r="D45" s="115">
        <v>19616</v>
      </c>
      <c r="E45" s="114">
        <v>19529</v>
      </c>
      <c r="F45" s="114">
        <v>19574</v>
      </c>
      <c r="G45" s="114">
        <v>17018</v>
      </c>
      <c r="H45" s="140">
        <v>16038</v>
      </c>
      <c r="I45" s="115">
        <v>3578</v>
      </c>
      <c r="J45" s="116">
        <v>22.309514902107495</v>
      </c>
    </row>
    <row r="46" spans="1:10" s="110" customFormat="1" ht="12" customHeight="1" x14ac:dyDescent="0.2">
      <c r="A46" s="118" t="s">
        <v>113</v>
      </c>
      <c r="B46" s="119" t="s">
        <v>181</v>
      </c>
      <c r="C46" s="113">
        <v>68.504749497525339</v>
      </c>
      <c r="D46" s="115">
        <v>4250917</v>
      </c>
      <c r="E46" s="114">
        <v>4270897</v>
      </c>
      <c r="F46" s="114">
        <v>4313879</v>
      </c>
      <c r="G46" s="114">
        <v>4260713</v>
      </c>
      <c r="H46" s="140">
        <v>4251738</v>
      </c>
      <c r="I46" s="115">
        <v>-821</v>
      </c>
      <c r="J46" s="116">
        <v>-1.930975050673395E-2</v>
      </c>
    </row>
    <row r="47" spans="1:10" s="110" customFormat="1" ht="12" customHeight="1" x14ac:dyDescent="0.2">
      <c r="A47" s="118"/>
      <c r="B47" s="119" t="s">
        <v>182</v>
      </c>
      <c r="C47" s="113">
        <v>31.495250502474665</v>
      </c>
      <c r="D47" s="115">
        <v>1954371</v>
      </c>
      <c r="E47" s="114">
        <v>1957988</v>
      </c>
      <c r="F47" s="114">
        <v>1952220</v>
      </c>
      <c r="G47" s="114">
        <v>1921542</v>
      </c>
      <c r="H47" s="140">
        <v>1894856</v>
      </c>
      <c r="I47" s="115">
        <v>59515</v>
      </c>
      <c r="J47" s="116">
        <v>3.1408719184993479</v>
      </c>
    </row>
    <row r="48" spans="1:10" s="110" customFormat="1" ht="12" customHeight="1" x14ac:dyDescent="0.2">
      <c r="A48" s="118" t="s">
        <v>113</v>
      </c>
      <c r="B48" s="119" t="s">
        <v>116</v>
      </c>
      <c r="C48" s="113">
        <v>91.824489048695241</v>
      </c>
      <c r="D48" s="115">
        <v>5697974</v>
      </c>
      <c r="E48" s="114">
        <v>5728083</v>
      </c>
      <c r="F48" s="114">
        <v>5767106</v>
      </c>
      <c r="G48" s="114">
        <v>5694299</v>
      </c>
      <c r="H48" s="140">
        <v>5677585</v>
      </c>
      <c r="I48" s="115">
        <v>20389</v>
      </c>
      <c r="J48" s="116">
        <v>0.3591139542604822</v>
      </c>
    </row>
    <row r="49" spans="1:10" s="110" customFormat="1" ht="12" customHeight="1" x14ac:dyDescent="0.2">
      <c r="A49" s="118"/>
      <c r="B49" s="119" t="s">
        <v>117</v>
      </c>
      <c r="C49" s="113">
        <v>8.1035239621432567</v>
      </c>
      <c r="D49" s="115">
        <v>502847</v>
      </c>
      <c r="E49" s="114">
        <v>496442</v>
      </c>
      <c r="F49" s="114">
        <v>494714</v>
      </c>
      <c r="G49" s="114">
        <v>483539</v>
      </c>
      <c r="H49" s="140">
        <v>464720</v>
      </c>
      <c r="I49" s="115">
        <v>38127</v>
      </c>
      <c r="J49" s="116">
        <v>8.204295059390601</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37289</v>
      </c>
      <c r="E64" s="236">
        <v>37567</v>
      </c>
      <c r="F64" s="236">
        <v>37717</v>
      </c>
      <c r="G64" s="236">
        <v>37295</v>
      </c>
      <c r="H64" s="140">
        <v>37078</v>
      </c>
      <c r="I64" s="115">
        <v>211</v>
      </c>
      <c r="J64" s="116">
        <v>0.56907060790765418</v>
      </c>
    </row>
    <row r="65" spans="1:12" s="110" customFormat="1" ht="12" customHeight="1" x14ac:dyDescent="0.2">
      <c r="A65" s="118" t="s">
        <v>105</v>
      </c>
      <c r="B65" s="119" t="s">
        <v>106</v>
      </c>
      <c r="C65" s="113">
        <v>51.060634503472876</v>
      </c>
      <c r="D65" s="235">
        <v>19040</v>
      </c>
      <c r="E65" s="236">
        <v>19173</v>
      </c>
      <c r="F65" s="236">
        <v>19319</v>
      </c>
      <c r="G65" s="236">
        <v>19073</v>
      </c>
      <c r="H65" s="140">
        <v>18846</v>
      </c>
      <c r="I65" s="115">
        <v>194</v>
      </c>
      <c r="J65" s="116">
        <v>1.0293961583359865</v>
      </c>
    </row>
    <row r="66" spans="1:12" s="110" customFormat="1" ht="12" customHeight="1" x14ac:dyDescent="0.2">
      <c r="A66" s="118"/>
      <c r="B66" s="119" t="s">
        <v>107</v>
      </c>
      <c r="C66" s="113">
        <v>48.939365496527124</v>
      </c>
      <c r="D66" s="235">
        <v>18249</v>
      </c>
      <c r="E66" s="236">
        <v>18394</v>
      </c>
      <c r="F66" s="236">
        <v>18398</v>
      </c>
      <c r="G66" s="236">
        <v>18222</v>
      </c>
      <c r="H66" s="140">
        <v>18232</v>
      </c>
      <c r="I66" s="115">
        <v>17</v>
      </c>
      <c r="J66" s="116">
        <v>9.3242650285212808E-2</v>
      </c>
    </row>
    <row r="67" spans="1:12" s="110" customFormat="1" ht="12" customHeight="1" x14ac:dyDescent="0.2">
      <c r="A67" s="118" t="s">
        <v>105</v>
      </c>
      <c r="B67" s="121" t="s">
        <v>108</v>
      </c>
      <c r="C67" s="113">
        <v>8.013086969347528</v>
      </c>
      <c r="D67" s="235">
        <v>2988</v>
      </c>
      <c r="E67" s="236">
        <v>3096</v>
      </c>
      <c r="F67" s="236">
        <v>3050</v>
      </c>
      <c r="G67" s="236">
        <v>2761</v>
      </c>
      <c r="H67" s="140">
        <v>2794</v>
      </c>
      <c r="I67" s="115">
        <v>194</v>
      </c>
      <c r="J67" s="116">
        <v>6.9434502505368645</v>
      </c>
    </row>
    <row r="68" spans="1:12" s="110" customFormat="1" ht="12" customHeight="1" x14ac:dyDescent="0.2">
      <c r="A68" s="118"/>
      <c r="B68" s="121" t="s">
        <v>109</v>
      </c>
      <c r="C68" s="113">
        <v>66.55582075142803</v>
      </c>
      <c r="D68" s="235">
        <v>24818</v>
      </c>
      <c r="E68" s="236">
        <v>25029</v>
      </c>
      <c r="F68" s="236">
        <v>25270</v>
      </c>
      <c r="G68" s="236">
        <v>25298</v>
      </c>
      <c r="H68" s="140">
        <v>25132</v>
      </c>
      <c r="I68" s="115">
        <v>-314</v>
      </c>
      <c r="J68" s="116">
        <v>-1.2494031513608148</v>
      </c>
    </row>
    <row r="69" spans="1:12" s="110" customFormat="1" ht="12" customHeight="1" x14ac:dyDescent="0.2">
      <c r="A69" s="118"/>
      <c r="B69" s="121" t="s">
        <v>110</v>
      </c>
      <c r="C69" s="113">
        <v>24.393252701869184</v>
      </c>
      <c r="D69" s="235">
        <v>9096</v>
      </c>
      <c r="E69" s="236">
        <v>9056</v>
      </c>
      <c r="F69" s="236">
        <v>9019</v>
      </c>
      <c r="G69" s="236">
        <v>8869</v>
      </c>
      <c r="H69" s="140">
        <v>8796</v>
      </c>
      <c r="I69" s="115">
        <v>300</v>
      </c>
      <c r="J69" s="116">
        <v>3.4106412005457027</v>
      </c>
    </row>
    <row r="70" spans="1:12" s="110" customFormat="1" ht="12" customHeight="1" x14ac:dyDescent="0.2">
      <c r="A70" s="120"/>
      <c r="B70" s="121" t="s">
        <v>111</v>
      </c>
      <c r="C70" s="113">
        <v>1.0378395773552522</v>
      </c>
      <c r="D70" s="235">
        <v>387</v>
      </c>
      <c r="E70" s="236">
        <v>386</v>
      </c>
      <c r="F70" s="236">
        <v>378</v>
      </c>
      <c r="G70" s="236">
        <v>367</v>
      </c>
      <c r="H70" s="140">
        <v>356</v>
      </c>
      <c r="I70" s="115">
        <v>31</v>
      </c>
      <c r="J70" s="116">
        <v>8.7078651685393265</v>
      </c>
    </row>
    <row r="71" spans="1:12" s="110" customFormat="1" ht="12" customHeight="1" x14ac:dyDescent="0.2">
      <c r="A71" s="120"/>
      <c r="B71" s="121" t="s">
        <v>112</v>
      </c>
      <c r="C71" s="113">
        <v>0.33790125774357049</v>
      </c>
      <c r="D71" s="235">
        <v>126</v>
      </c>
      <c r="E71" s="236">
        <v>126</v>
      </c>
      <c r="F71" s="236">
        <v>126</v>
      </c>
      <c r="G71" s="236">
        <v>115</v>
      </c>
      <c r="H71" s="140">
        <v>113</v>
      </c>
      <c r="I71" s="115">
        <v>13</v>
      </c>
      <c r="J71" s="116">
        <v>11.504424778761061</v>
      </c>
    </row>
    <row r="72" spans="1:12" s="110" customFormat="1" ht="12" customHeight="1" x14ac:dyDescent="0.2">
      <c r="A72" s="118" t="s">
        <v>113</v>
      </c>
      <c r="B72" s="119" t="s">
        <v>181</v>
      </c>
      <c r="C72" s="113">
        <v>67.084126686154093</v>
      </c>
      <c r="D72" s="235">
        <v>25015</v>
      </c>
      <c r="E72" s="236">
        <v>25307</v>
      </c>
      <c r="F72" s="236">
        <v>25500</v>
      </c>
      <c r="G72" s="236">
        <v>25143</v>
      </c>
      <c r="H72" s="140">
        <v>25129</v>
      </c>
      <c r="I72" s="115">
        <v>-114</v>
      </c>
      <c r="J72" s="116">
        <v>-0.45365911894623739</v>
      </c>
    </row>
    <row r="73" spans="1:12" s="110" customFormat="1" ht="12" customHeight="1" x14ac:dyDescent="0.2">
      <c r="A73" s="118"/>
      <c r="B73" s="119" t="s">
        <v>182</v>
      </c>
      <c r="C73" s="113">
        <v>32.915873313845907</v>
      </c>
      <c r="D73" s="115">
        <v>12274</v>
      </c>
      <c r="E73" s="114">
        <v>12260</v>
      </c>
      <c r="F73" s="114">
        <v>12217</v>
      </c>
      <c r="G73" s="114">
        <v>12152</v>
      </c>
      <c r="H73" s="140">
        <v>11949</v>
      </c>
      <c r="I73" s="115">
        <v>325</v>
      </c>
      <c r="J73" s="116">
        <v>2.7198928780651102</v>
      </c>
    </row>
    <row r="74" spans="1:12" s="110" customFormat="1" ht="12" customHeight="1" x14ac:dyDescent="0.2">
      <c r="A74" s="118" t="s">
        <v>113</v>
      </c>
      <c r="B74" s="119" t="s">
        <v>116</v>
      </c>
      <c r="C74" s="113">
        <v>94.341494810802118</v>
      </c>
      <c r="D74" s="115">
        <v>35179</v>
      </c>
      <c r="E74" s="114">
        <v>35484</v>
      </c>
      <c r="F74" s="114">
        <v>35651</v>
      </c>
      <c r="G74" s="114">
        <v>35220</v>
      </c>
      <c r="H74" s="140">
        <v>35153</v>
      </c>
      <c r="I74" s="115">
        <v>26</v>
      </c>
      <c r="J74" s="116">
        <v>7.3962392967883248E-2</v>
      </c>
    </row>
    <row r="75" spans="1:12" s="110" customFormat="1" ht="12" customHeight="1" x14ac:dyDescent="0.2">
      <c r="A75" s="142"/>
      <c r="B75" s="124" t="s">
        <v>117</v>
      </c>
      <c r="C75" s="125">
        <v>5.5753707527689134</v>
      </c>
      <c r="D75" s="143">
        <v>2079</v>
      </c>
      <c r="E75" s="144">
        <v>2046</v>
      </c>
      <c r="F75" s="144">
        <v>2030</v>
      </c>
      <c r="G75" s="144">
        <v>2035</v>
      </c>
      <c r="H75" s="145">
        <v>1887</v>
      </c>
      <c r="I75" s="143">
        <v>192</v>
      </c>
      <c r="J75" s="146">
        <v>10.174880763116057</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47014</v>
      </c>
      <c r="G11" s="114">
        <v>47673</v>
      </c>
      <c r="H11" s="114">
        <v>47679</v>
      </c>
      <c r="I11" s="114">
        <v>46162</v>
      </c>
      <c r="J11" s="140">
        <v>45929</v>
      </c>
      <c r="K11" s="114">
        <v>1085</v>
      </c>
      <c r="L11" s="116">
        <v>2.3623418755034944</v>
      </c>
    </row>
    <row r="12" spans="1:17" s="110" customFormat="1" ht="24.95" customHeight="1" x14ac:dyDescent="0.2">
      <c r="A12" s="604" t="s">
        <v>185</v>
      </c>
      <c r="B12" s="605"/>
      <c r="C12" s="605"/>
      <c r="D12" s="606"/>
      <c r="E12" s="113">
        <v>46.026715446462752</v>
      </c>
      <c r="F12" s="115">
        <v>21639</v>
      </c>
      <c r="G12" s="114">
        <v>21896</v>
      </c>
      <c r="H12" s="114">
        <v>22022</v>
      </c>
      <c r="I12" s="114">
        <v>21151</v>
      </c>
      <c r="J12" s="140">
        <v>20850</v>
      </c>
      <c r="K12" s="114">
        <v>789</v>
      </c>
      <c r="L12" s="116">
        <v>3.7841726618705036</v>
      </c>
    </row>
    <row r="13" spans="1:17" s="110" customFormat="1" ht="15" customHeight="1" x14ac:dyDescent="0.2">
      <c r="A13" s="120"/>
      <c r="B13" s="612" t="s">
        <v>107</v>
      </c>
      <c r="C13" s="612"/>
      <c r="E13" s="113">
        <v>53.973284553537248</v>
      </c>
      <c r="F13" s="115">
        <v>25375</v>
      </c>
      <c r="G13" s="114">
        <v>25777</v>
      </c>
      <c r="H13" s="114">
        <v>25657</v>
      </c>
      <c r="I13" s="114">
        <v>25011</v>
      </c>
      <c r="J13" s="140">
        <v>25079</v>
      </c>
      <c r="K13" s="114">
        <v>296</v>
      </c>
      <c r="L13" s="116">
        <v>1.1802703457075641</v>
      </c>
    </row>
    <row r="14" spans="1:17" s="110" customFormat="1" ht="24.95" customHeight="1" x14ac:dyDescent="0.2">
      <c r="A14" s="604" t="s">
        <v>186</v>
      </c>
      <c r="B14" s="605"/>
      <c r="C14" s="605"/>
      <c r="D14" s="606"/>
      <c r="E14" s="113">
        <v>8.293274343812481</v>
      </c>
      <c r="F14" s="115">
        <v>3899</v>
      </c>
      <c r="G14" s="114">
        <v>4101</v>
      </c>
      <c r="H14" s="114">
        <v>3900</v>
      </c>
      <c r="I14" s="114">
        <v>3212</v>
      </c>
      <c r="J14" s="140">
        <v>3278</v>
      </c>
      <c r="K14" s="114">
        <v>621</v>
      </c>
      <c r="L14" s="116">
        <v>18.944478340451496</v>
      </c>
    </row>
    <row r="15" spans="1:17" s="110" customFormat="1" ht="15" customHeight="1" x14ac:dyDescent="0.2">
      <c r="A15" s="120"/>
      <c r="B15" s="119"/>
      <c r="C15" s="258" t="s">
        <v>106</v>
      </c>
      <c r="E15" s="113">
        <v>52.6032315978456</v>
      </c>
      <c r="F15" s="115">
        <v>2051</v>
      </c>
      <c r="G15" s="114">
        <v>2176</v>
      </c>
      <c r="H15" s="114">
        <v>2139</v>
      </c>
      <c r="I15" s="114">
        <v>1648</v>
      </c>
      <c r="J15" s="140">
        <v>1660</v>
      </c>
      <c r="K15" s="114">
        <v>391</v>
      </c>
      <c r="L15" s="116">
        <v>23.554216867469879</v>
      </c>
    </row>
    <row r="16" spans="1:17" s="110" customFormat="1" ht="15" customHeight="1" x14ac:dyDescent="0.2">
      <c r="A16" s="120"/>
      <c r="B16" s="119"/>
      <c r="C16" s="258" t="s">
        <v>107</v>
      </c>
      <c r="E16" s="113">
        <v>47.3967684021544</v>
      </c>
      <c r="F16" s="115">
        <v>1848</v>
      </c>
      <c r="G16" s="114">
        <v>1925</v>
      </c>
      <c r="H16" s="114">
        <v>1761</v>
      </c>
      <c r="I16" s="114">
        <v>1564</v>
      </c>
      <c r="J16" s="140">
        <v>1618</v>
      </c>
      <c r="K16" s="114">
        <v>230</v>
      </c>
      <c r="L16" s="116">
        <v>14.215080346106305</v>
      </c>
    </row>
    <row r="17" spans="1:12" s="110" customFormat="1" ht="15" customHeight="1" x14ac:dyDescent="0.2">
      <c r="A17" s="120"/>
      <c r="B17" s="121" t="s">
        <v>109</v>
      </c>
      <c r="C17" s="258"/>
      <c r="E17" s="113">
        <v>65.23376015654911</v>
      </c>
      <c r="F17" s="115">
        <v>30669</v>
      </c>
      <c r="G17" s="114">
        <v>31065</v>
      </c>
      <c r="H17" s="114">
        <v>31357</v>
      </c>
      <c r="I17" s="114">
        <v>30960</v>
      </c>
      <c r="J17" s="140">
        <v>30830</v>
      </c>
      <c r="K17" s="114">
        <v>-161</v>
      </c>
      <c r="L17" s="116">
        <v>-0.52221861822899773</v>
      </c>
    </row>
    <row r="18" spans="1:12" s="110" customFormat="1" ht="15" customHeight="1" x14ac:dyDescent="0.2">
      <c r="A18" s="120"/>
      <c r="B18" s="119"/>
      <c r="C18" s="258" t="s">
        <v>106</v>
      </c>
      <c r="E18" s="113">
        <v>46.189963807101634</v>
      </c>
      <c r="F18" s="115">
        <v>14166</v>
      </c>
      <c r="G18" s="114">
        <v>14258</v>
      </c>
      <c r="H18" s="114">
        <v>14466</v>
      </c>
      <c r="I18" s="114">
        <v>14248</v>
      </c>
      <c r="J18" s="140">
        <v>14073</v>
      </c>
      <c r="K18" s="114">
        <v>93</v>
      </c>
      <c r="L18" s="116">
        <v>0.66083990620336819</v>
      </c>
    </row>
    <row r="19" spans="1:12" s="110" customFormat="1" ht="15" customHeight="1" x14ac:dyDescent="0.2">
      <c r="A19" s="120"/>
      <c r="B19" s="119"/>
      <c r="C19" s="258" t="s">
        <v>107</v>
      </c>
      <c r="E19" s="113">
        <v>53.810036192898366</v>
      </c>
      <c r="F19" s="115">
        <v>16503</v>
      </c>
      <c r="G19" s="114">
        <v>16807</v>
      </c>
      <c r="H19" s="114">
        <v>16891</v>
      </c>
      <c r="I19" s="114">
        <v>16712</v>
      </c>
      <c r="J19" s="140">
        <v>16757</v>
      </c>
      <c r="K19" s="114">
        <v>-254</v>
      </c>
      <c r="L19" s="116">
        <v>-1.5157844482902667</v>
      </c>
    </row>
    <row r="20" spans="1:12" s="110" customFormat="1" ht="15" customHeight="1" x14ac:dyDescent="0.2">
      <c r="A20" s="120"/>
      <c r="B20" s="121" t="s">
        <v>110</v>
      </c>
      <c r="C20" s="258"/>
      <c r="E20" s="113">
        <v>25.303101203896713</v>
      </c>
      <c r="F20" s="115">
        <v>11896</v>
      </c>
      <c r="G20" s="114">
        <v>11962</v>
      </c>
      <c r="H20" s="114">
        <v>11922</v>
      </c>
      <c r="I20" s="114">
        <v>11500</v>
      </c>
      <c r="J20" s="140">
        <v>11341</v>
      </c>
      <c r="K20" s="114">
        <v>555</v>
      </c>
      <c r="L20" s="116">
        <v>4.8937483467066398</v>
      </c>
    </row>
    <row r="21" spans="1:12" s="110" customFormat="1" ht="15" customHeight="1" x14ac:dyDescent="0.2">
      <c r="A21" s="120"/>
      <c r="B21" s="119"/>
      <c r="C21" s="258" t="s">
        <v>106</v>
      </c>
      <c r="E21" s="113">
        <v>42.871553463349024</v>
      </c>
      <c r="F21" s="115">
        <v>5100</v>
      </c>
      <c r="G21" s="114">
        <v>5148</v>
      </c>
      <c r="H21" s="114">
        <v>5126</v>
      </c>
      <c r="I21" s="114">
        <v>4973</v>
      </c>
      <c r="J21" s="140">
        <v>4848</v>
      </c>
      <c r="K21" s="114">
        <v>252</v>
      </c>
      <c r="L21" s="116">
        <v>5.1980198019801982</v>
      </c>
    </row>
    <row r="22" spans="1:12" s="110" customFormat="1" ht="15" customHeight="1" x14ac:dyDescent="0.2">
      <c r="A22" s="120"/>
      <c r="B22" s="119"/>
      <c r="C22" s="258" t="s">
        <v>107</v>
      </c>
      <c r="E22" s="113">
        <v>57.128446536650976</v>
      </c>
      <c r="F22" s="115">
        <v>6796</v>
      </c>
      <c r="G22" s="114">
        <v>6814</v>
      </c>
      <c r="H22" s="114">
        <v>6796</v>
      </c>
      <c r="I22" s="114">
        <v>6527</v>
      </c>
      <c r="J22" s="140">
        <v>6493</v>
      </c>
      <c r="K22" s="114">
        <v>303</v>
      </c>
      <c r="L22" s="116">
        <v>4.6665639919913753</v>
      </c>
    </row>
    <row r="23" spans="1:12" s="110" customFormat="1" ht="15" customHeight="1" x14ac:dyDescent="0.2">
      <c r="A23" s="120"/>
      <c r="B23" s="121" t="s">
        <v>111</v>
      </c>
      <c r="C23" s="258"/>
      <c r="E23" s="113">
        <v>1.169864295741694</v>
      </c>
      <c r="F23" s="115">
        <v>550</v>
      </c>
      <c r="G23" s="114">
        <v>545</v>
      </c>
      <c r="H23" s="114">
        <v>500</v>
      </c>
      <c r="I23" s="114">
        <v>490</v>
      </c>
      <c r="J23" s="140">
        <v>480</v>
      </c>
      <c r="K23" s="114">
        <v>70</v>
      </c>
      <c r="L23" s="116">
        <v>14.583333333333334</v>
      </c>
    </row>
    <row r="24" spans="1:12" s="110" customFormat="1" ht="15" customHeight="1" x14ac:dyDescent="0.2">
      <c r="A24" s="120"/>
      <c r="B24" s="119"/>
      <c r="C24" s="258" t="s">
        <v>106</v>
      </c>
      <c r="E24" s="113">
        <v>58.545454545454547</v>
      </c>
      <c r="F24" s="115">
        <v>322</v>
      </c>
      <c r="G24" s="114">
        <v>314</v>
      </c>
      <c r="H24" s="114">
        <v>291</v>
      </c>
      <c r="I24" s="114">
        <v>282</v>
      </c>
      <c r="J24" s="140">
        <v>269</v>
      </c>
      <c r="K24" s="114">
        <v>53</v>
      </c>
      <c r="L24" s="116">
        <v>19.702602230483272</v>
      </c>
    </row>
    <row r="25" spans="1:12" s="110" customFormat="1" ht="15" customHeight="1" x14ac:dyDescent="0.2">
      <c r="A25" s="120"/>
      <c r="B25" s="119"/>
      <c r="C25" s="258" t="s">
        <v>107</v>
      </c>
      <c r="E25" s="113">
        <v>41.454545454545453</v>
      </c>
      <c r="F25" s="115">
        <v>228</v>
      </c>
      <c r="G25" s="114">
        <v>231</v>
      </c>
      <c r="H25" s="114">
        <v>209</v>
      </c>
      <c r="I25" s="114">
        <v>208</v>
      </c>
      <c r="J25" s="140">
        <v>211</v>
      </c>
      <c r="K25" s="114">
        <v>17</v>
      </c>
      <c r="L25" s="116">
        <v>8.0568720379146921</v>
      </c>
    </row>
    <row r="26" spans="1:12" s="110" customFormat="1" ht="15" customHeight="1" x14ac:dyDescent="0.2">
      <c r="A26" s="120"/>
      <c r="C26" s="121" t="s">
        <v>187</v>
      </c>
      <c r="D26" s="110" t="s">
        <v>188</v>
      </c>
      <c r="E26" s="113">
        <v>0.36372144467605394</v>
      </c>
      <c r="F26" s="115">
        <v>171</v>
      </c>
      <c r="G26" s="114">
        <v>167</v>
      </c>
      <c r="H26" s="114">
        <v>158</v>
      </c>
      <c r="I26" s="114">
        <v>137</v>
      </c>
      <c r="J26" s="140">
        <v>140</v>
      </c>
      <c r="K26" s="114">
        <v>31</v>
      </c>
      <c r="L26" s="116">
        <v>22.142857142857142</v>
      </c>
    </row>
    <row r="27" spans="1:12" s="110" customFormat="1" ht="15" customHeight="1" x14ac:dyDescent="0.2">
      <c r="A27" s="120"/>
      <c r="B27" s="119"/>
      <c r="D27" s="259" t="s">
        <v>106</v>
      </c>
      <c r="E27" s="113">
        <v>52.631578947368418</v>
      </c>
      <c r="F27" s="115">
        <v>90</v>
      </c>
      <c r="G27" s="114">
        <v>91</v>
      </c>
      <c r="H27" s="114">
        <v>92</v>
      </c>
      <c r="I27" s="114">
        <v>75</v>
      </c>
      <c r="J27" s="140">
        <v>68</v>
      </c>
      <c r="K27" s="114">
        <v>22</v>
      </c>
      <c r="L27" s="116">
        <v>32.352941176470587</v>
      </c>
    </row>
    <row r="28" spans="1:12" s="110" customFormat="1" ht="15" customHeight="1" x14ac:dyDescent="0.2">
      <c r="A28" s="120"/>
      <c r="B28" s="119"/>
      <c r="D28" s="259" t="s">
        <v>107</v>
      </c>
      <c r="E28" s="113">
        <v>47.368421052631582</v>
      </c>
      <c r="F28" s="115">
        <v>81</v>
      </c>
      <c r="G28" s="114">
        <v>76</v>
      </c>
      <c r="H28" s="114">
        <v>66</v>
      </c>
      <c r="I28" s="114">
        <v>62</v>
      </c>
      <c r="J28" s="140">
        <v>72</v>
      </c>
      <c r="K28" s="114">
        <v>9</v>
      </c>
      <c r="L28" s="116">
        <v>12.5</v>
      </c>
    </row>
    <row r="29" spans="1:12" s="110" customFormat="1" ht="24.95" customHeight="1" x14ac:dyDescent="0.2">
      <c r="A29" s="604" t="s">
        <v>189</v>
      </c>
      <c r="B29" s="605"/>
      <c r="C29" s="605"/>
      <c r="D29" s="606"/>
      <c r="E29" s="113">
        <v>94.839834942783</v>
      </c>
      <c r="F29" s="115">
        <v>44588</v>
      </c>
      <c r="G29" s="114">
        <v>45281</v>
      </c>
      <c r="H29" s="114">
        <v>45279</v>
      </c>
      <c r="I29" s="114">
        <v>43863</v>
      </c>
      <c r="J29" s="140">
        <v>43728</v>
      </c>
      <c r="K29" s="114">
        <v>860</v>
      </c>
      <c r="L29" s="116">
        <v>1.9667032564946945</v>
      </c>
    </row>
    <row r="30" spans="1:12" s="110" customFormat="1" ht="15" customHeight="1" x14ac:dyDescent="0.2">
      <c r="A30" s="120"/>
      <c r="B30" s="119"/>
      <c r="C30" s="258" t="s">
        <v>106</v>
      </c>
      <c r="E30" s="113">
        <v>44.785592536108368</v>
      </c>
      <c r="F30" s="115">
        <v>19969</v>
      </c>
      <c r="G30" s="114">
        <v>20244</v>
      </c>
      <c r="H30" s="114">
        <v>20330</v>
      </c>
      <c r="I30" s="114">
        <v>19512</v>
      </c>
      <c r="J30" s="140">
        <v>19286</v>
      </c>
      <c r="K30" s="114">
        <v>683</v>
      </c>
      <c r="L30" s="116">
        <v>3.5414290158664317</v>
      </c>
    </row>
    <row r="31" spans="1:12" s="110" customFormat="1" ht="15" customHeight="1" x14ac:dyDescent="0.2">
      <c r="A31" s="120"/>
      <c r="B31" s="119"/>
      <c r="C31" s="258" t="s">
        <v>107</v>
      </c>
      <c r="E31" s="113">
        <v>55.214407463891632</v>
      </c>
      <c r="F31" s="115">
        <v>24619</v>
      </c>
      <c r="G31" s="114">
        <v>25037</v>
      </c>
      <c r="H31" s="114">
        <v>24949</v>
      </c>
      <c r="I31" s="114">
        <v>24351</v>
      </c>
      <c r="J31" s="140">
        <v>24442</v>
      </c>
      <c r="K31" s="114">
        <v>177</v>
      </c>
      <c r="L31" s="116">
        <v>0.72416332542345141</v>
      </c>
    </row>
    <row r="32" spans="1:12" s="110" customFormat="1" ht="15" customHeight="1" x14ac:dyDescent="0.2">
      <c r="A32" s="120"/>
      <c r="B32" s="119" t="s">
        <v>117</v>
      </c>
      <c r="C32" s="258"/>
      <c r="E32" s="113">
        <v>5.1069894074105582</v>
      </c>
      <c r="F32" s="115">
        <v>2401</v>
      </c>
      <c r="G32" s="114">
        <v>2367</v>
      </c>
      <c r="H32" s="114">
        <v>2374</v>
      </c>
      <c r="I32" s="114">
        <v>2273</v>
      </c>
      <c r="J32" s="140">
        <v>2175</v>
      </c>
      <c r="K32" s="114">
        <v>226</v>
      </c>
      <c r="L32" s="116">
        <v>10.39080459770115</v>
      </c>
    </row>
    <row r="33" spans="1:12" s="110" customFormat="1" ht="15" customHeight="1" x14ac:dyDescent="0.2">
      <c r="A33" s="120"/>
      <c r="B33" s="119"/>
      <c r="C33" s="258" t="s">
        <v>106</v>
      </c>
      <c r="E33" s="113">
        <v>68.92961266139109</v>
      </c>
      <c r="F33" s="115">
        <v>1655</v>
      </c>
      <c r="G33" s="114">
        <v>1638</v>
      </c>
      <c r="H33" s="114">
        <v>1678</v>
      </c>
      <c r="I33" s="114">
        <v>1627</v>
      </c>
      <c r="J33" s="140">
        <v>1553</v>
      </c>
      <c r="K33" s="114">
        <v>102</v>
      </c>
      <c r="L33" s="116">
        <v>6.5679330328396652</v>
      </c>
    </row>
    <row r="34" spans="1:12" s="110" customFormat="1" ht="15" customHeight="1" x14ac:dyDescent="0.2">
      <c r="A34" s="120"/>
      <c r="B34" s="119"/>
      <c r="C34" s="258" t="s">
        <v>107</v>
      </c>
      <c r="E34" s="113">
        <v>31.070387338608914</v>
      </c>
      <c r="F34" s="115">
        <v>746</v>
      </c>
      <c r="G34" s="114">
        <v>729</v>
      </c>
      <c r="H34" s="114">
        <v>696</v>
      </c>
      <c r="I34" s="114">
        <v>646</v>
      </c>
      <c r="J34" s="140">
        <v>622</v>
      </c>
      <c r="K34" s="114">
        <v>124</v>
      </c>
      <c r="L34" s="116">
        <v>19.935691318327976</v>
      </c>
    </row>
    <row r="35" spans="1:12" s="110" customFormat="1" ht="24.95" customHeight="1" x14ac:dyDescent="0.2">
      <c r="A35" s="604" t="s">
        <v>190</v>
      </c>
      <c r="B35" s="605"/>
      <c r="C35" s="605"/>
      <c r="D35" s="606"/>
      <c r="E35" s="113">
        <v>66.590802739609472</v>
      </c>
      <c r="F35" s="115">
        <v>31307</v>
      </c>
      <c r="G35" s="114">
        <v>31793</v>
      </c>
      <c r="H35" s="114">
        <v>31952</v>
      </c>
      <c r="I35" s="114">
        <v>30627</v>
      </c>
      <c r="J35" s="140">
        <v>30475</v>
      </c>
      <c r="K35" s="114">
        <v>832</v>
      </c>
      <c r="L35" s="116">
        <v>2.730106644790812</v>
      </c>
    </row>
    <row r="36" spans="1:12" s="110" customFormat="1" ht="15" customHeight="1" x14ac:dyDescent="0.2">
      <c r="A36" s="120"/>
      <c r="B36" s="119"/>
      <c r="C36" s="258" t="s">
        <v>106</v>
      </c>
      <c r="E36" s="113">
        <v>57.086274635065642</v>
      </c>
      <c r="F36" s="115">
        <v>17872</v>
      </c>
      <c r="G36" s="114">
        <v>18133</v>
      </c>
      <c r="H36" s="114">
        <v>18361</v>
      </c>
      <c r="I36" s="114">
        <v>17454</v>
      </c>
      <c r="J36" s="140">
        <v>17255</v>
      </c>
      <c r="K36" s="114">
        <v>617</v>
      </c>
      <c r="L36" s="116">
        <v>3.5757751376412634</v>
      </c>
    </row>
    <row r="37" spans="1:12" s="110" customFormat="1" ht="15" customHeight="1" x14ac:dyDescent="0.2">
      <c r="A37" s="120"/>
      <c r="B37" s="119"/>
      <c r="C37" s="258" t="s">
        <v>107</v>
      </c>
      <c r="E37" s="113">
        <v>42.913725364934358</v>
      </c>
      <c r="F37" s="115">
        <v>13435</v>
      </c>
      <c r="G37" s="114">
        <v>13660</v>
      </c>
      <c r="H37" s="114">
        <v>13591</v>
      </c>
      <c r="I37" s="114">
        <v>13173</v>
      </c>
      <c r="J37" s="140">
        <v>13220</v>
      </c>
      <c r="K37" s="114">
        <v>215</v>
      </c>
      <c r="L37" s="116">
        <v>1.626323751891074</v>
      </c>
    </row>
    <row r="38" spans="1:12" s="110" customFormat="1" ht="15" customHeight="1" x14ac:dyDescent="0.2">
      <c r="A38" s="120"/>
      <c r="B38" s="119" t="s">
        <v>182</v>
      </c>
      <c r="C38" s="258"/>
      <c r="E38" s="113">
        <v>33.409197260390521</v>
      </c>
      <c r="F38" s="115">
        <v>15707</v>
      </c>
      <c r="G38" s="114">
        <v>15880</v>
      </c>
      <c r="H38" s="114">
        <v>15727</v>
      </c>
      <c r="I38" s="114">
        <v>15535</v>
      </c>
      <c r="J38" s="140">
        <v>15454</v>
      </c>
      <c r="K38" s="114">
        <v>253</v>
      </c>
      <c r="L38" s="116">
        <v>1.6371166041154395</v>
      </c>
    </row>
    <row r="39" spans="1:12" s="110" customFormat="1" ht="15" customHeight="1" x14ac:dyDescent="0.2">
      <c r="A39" s="120"/>
      <c r="B39" s="119"/>
      <c r="C39" s="258" t="s">
        <v>106</v>
      </c>
      <c r="E39" s="113">
        <v>23.982937543770294</v>
      </c>
      <c r="F39" s="115">
        <v>3767</v>
      </c>
      <c r="G39" s="114">
        <v>3763</v>
      </c>
      <c r="H39" s="114">
        <v>3661</v>
      </c>
      <c r="I39" s="114">
        <v>3697</v>
      </c>
      <c r="J39" s="140">
        <v>3595</v>
      </c>
      <c r="K39" s="114">
        <v>172</v>
      </c>
      <c r="L39" s="116">
        <v>4.7844228094575803</v>
      </c>
    </row>
    <row r="40" spans="1:12" s="110" customFormat="1" ht="15" customHeight="1" x14ac:dyDescent="0.2">
      <c r="A40" s="120"/>
      <c r="B40" s="119"/>
      <c r="C40" s="258" t="s">
        <v>107</v>
      </c>
      <c r="E40" s="113">
        <v>76.017062456229709</v>
      </c>
      <c r="F40" s="115">
        <v>11940</v>
      </c>
      <c r="G40" s="114">
        <v>12117</v>
      </c>
      <c r="H40" s="114">
        <v>12066</v>
      </c>
      <c r="I40" s="114">
        <v>11838</v>
      </c>
      <c r="J40" s="140">
        <v>11859</v>
      </c>
      <c r="K40" s="114">
        <v>81</v>
      </c>
      <c r="L40" s="116">
        <v>0.68302555021502653</v>
      </c>
    </row>
    <row r="41" spans="1:12" s="110" customFormat="1" ht="24.75" customHeight="1" x14ac:dyDescent="0.2">
      <c r="A41" s="604" t="s">
        <v>518</v>
      </c>
      <c r="B41" s="605"/>
      <c r="C41" s="605"/>
      <c r="D41" s="606"/>
      <c r="E41" s="113">
        <v>4.5305653635087424</v>
      </c>
      <c r="F41" s="115">
        <v>2130</v>
      </c>
      <c r="G41" s="114">
        <v>2347</v>
      </c>
      <c r="H41" s="114">
        <v>2166</v>
      </c>
      <c r="I41" s="114">
        <v>1511</v>
      </c>
      <c r="J41" s="140">
        <v>1725</v>
      </c>
      <c r="K41" s="114">
        <v>405</v>
      </c>
      <c r="L41" s="116">
        <v>23.478260869565219</v>
      </c>
    </row>
    <row r="42" spans="1:12" s="110" customFormat="1" ht="15" customHeight="1" x14ac:dyDescent="0.2">
      <c r="A42" s="120"/>
      <c r="B42" s="119"/>
      <c r="C42" s="258" t="s">
        <v>106</v>
      </c>
      <c r="E42" s="113">
        <v>52.25352112676056</v>
      </c>
      <c r="F42" s="115">
        <v>1113</v>
      </c>
      <c r="G42" s="114">
        <v>1261</v>
      </c>
      <c r="H42" s="114">
        <v>1198</v>
      </c>
      <c r="I42" s="114">
        <v>716</v>
      </c>
      <c r="J42" s="140">
        <v>836</v>
      </c>
      <c r="K42" s="114">
        <v>277</v>
      </c>
      <c r="L42" s="116">
        <v>33.133971291866025</v>
      </c>
    </row>
    <row r="43" spans="1:12" s="110" customFormat="1" ht="15" customHeight="1" x14ac:dyDescent="0.2">
      <c r="A43" s="123"/>
      <c r="B43" s="124"/>
      <c r="C43" s="260" t="s">
        <v>107</v>
      </c>
      <c r="D43" s="261"/>
      <c r="E43" s="125">
        <v>47.74647887323944</v>
      </c>
      <c r="F43" s="143">
        <v>1017</v>
      </c>
      <c r="G43" s="144">
        <v>1086</v>
      </c>
      <c r="H43" s="144">
        <v>968</v>
      </c>
      <c r="I43" s="144">
        <v>795</v>
      </c>
      <c r="J43" s="145">
        <v>889</v>
      </c>
      <c r="K43" s="144">
        <v>128</v>
      </c>
      <c r="L43" s="146">
        <v>14.398200224971879</v>
      </c>
    </row>
    <row r="44" spans="1:12" s="110" customFormat="1" ht="45.75" customHeight="1" x14ac:dyDescent="0.2">
      <c r="A44" s="604" t="s">
        <v>191</v>
      </c>
      <c r="B44" s="605"/>
      <c r="C44" s="605"/>
      <c r="D44" s="606"/>
      <c r="E44" s="113">
        <v>1.6356829880461139</v>
      </c>
      <c r="F44" s="115">
        <v>769</v>
      </c>
      <c r="G44" s="114">
        <v>771</v>
      </c>
      <c r="H44" s="114">
        <v>783</v>
      </c>
      <c r="I44" s="114">
        <v>769</v>
      </c>
      <c r="J44" s="140">
        <v>782</v>
      </c>
      <c r="K44" s="114">
        <v>-13</v>
      </c>
      <c r="L44" s="116">
        <v>-1.6624040920716112</v>
      </c>
    </row>
    <row r="45" spans="1:12" s="110" customFormat="1" ht="15" customHeight="1" x14ac:dyDescent="0.2">
      <c r="A45" s="120"/>
      <c r="B45" s="119"/>
      <c r="C45" s="258" t="s">
        <v>106</v>
      </c>
      <c r="E45" s="113">
        <v>57.607282184655396</v>
      </c>
      <c r="F45" s="115">
        <v>443</v>
      </c>
      <c r="G45" s="114">
        <v>445</v>
      </c>
      <c r="H45" s="114">
        <v>450</v>
      </c>
      <c r="I45" s="114">
        <v>441</v>
      </c>
      <c r="J45" s="140">
        <v>451</v>
      </c>
      <c r="K45" s="114">
        <v>-8</v>
      </c>
      <c r="L45" s="116">
        <v>-1.7738359201773837</v>
      </c>
    </row>
    <row r="46" spans="1:12" s="110" customFormat="1" ht="15" customHeight="1" x14ac:dyDescent="0.2">
      <c r="A46" s="123"/>
      <c r="B46" s="124"/>
      <c r="C46" s="260" t="s">
        <v>107</v>
      </c>
      <c r="D46" s="261"/>
      <c r="E46" s="125">
        <v>42.392717815344604</v>
      </c>
      <c r="F46" s="143">
        <v>326</v>
      </c>
      <c r="G46" s="144">
        <v>326</v>
      </c>
      <c r="H46" s="144">
        <v>333</v>
      </c>
      <c r="I46" s="144">
        <v>328</v>
      </c>
      <c r="J46" s="145">
        <v>331</v>
      </c>
      <c r="K46" s="144">
        <v>-5</v>
      </c>
      <c r="L46" s="146">
        <v>-1.5105740181268883</v>
      </c>
    </row>
    <row r="47" spans="1:12" s="110" customFormat="1" ht="39" customHeight="1" x14ac:dyDescent="0.2">
      <c r="A47" s="604" t="s">
        <v>519</v>
      </c>
      <c r="B47" s="607"/>
      <c r="C47" s="607"/>
      <c r="D47" s="608"/>
      <c r="E47" s="113">
        <v>0.36372144467605394</v>
      </c>
      <c r="F47" s="115">
        <v>171</v>
      </c>
      <c r="G47" s="114">
        <v>183</v>
      </c>
      <c r="H47" s="114">
        <v>170</v>
      </c>
      <c r="I47" s="114">
        <v>164</v>
      </c>
      <c r="J47" s="140">
        <v>182</v>
      </c>
      <c r="K47" s="114">
        <v>-11</v>
      </c>
      <c r="L47" s="116">
        <v>-6.0439560439560438</v>
      </c>
    </row>
    <row r="48" spans="1:12" s="110" customFormat="1" ht="15" customHeight="1" x14ac:dyDescent="0.2">
      <c r="A48" s="120"/>
      <c r="B48" s="119"/>
      <c r="C48" s="258" t="s">
        <v>106</v>
      </c>
      <c r="E48" s="113">
        <v>38.011695906432749</v>
      </c>
      <c r="F48" s="115">
        <v>65</v>
      </c>
      <c r="G48" s="114">
        <v>71</v>
      </c>
      <c r="H48" s="114">
        <v>60</v>
      </c>
      <c r="I48" s="114">
        <v>64</v>
      </c>
      <c r="J48" s="140">
        <v>69</v>
      </c>
      <c r="K48" s="114">
        <v>-4</v>
      </c>
      <c r="L48" s="116">
        <v>-5.7971014492753623</v>
      </c>
    </row>
    <row r="49" spans="1:12" s="110" customFormat="1" ht="15" customHeight="1" x14ac:dyDescent="0.2">
      <c r="A49" s="123"/>
      <c r="B49" s="124"/>
      <c r="C49" s="260" t="s">
        <v>107</v>
      </c>
      <c r="D49" s="261"/>
      <c r="E49" s="125">
        <v>61.988304093567251</v>
      </c>
      <c r="F49" s="143">
        <v>106</v>
      </c>
      <c r="G49" s="144">
        <v>112</v>
      </c>
      <c r="H49" s="144">
        <v>110</v>
      </c>
      <c r="I49" s="144">
        <v>100</v>
      </c>
      <c r="J49" s="145">
        <v>113</v>
      </c>
      <c r="K49" s="144">
        <v>-7</v>
      </c>
      <c r="L49" s="146">
        <v>-6.1946902654867255</v>
      </c>
    </row>
    <row r="50" spans="1:12" s="110" customFormat="1" ht="24.95" customHeight="1" x14ac:dyDescent="0.2">
      <c r="A50" s="609" t="s">
        <v>192</v>
      </c>
      <c r="B50" s="610"/>
      <c r="C50" s="610"/>
      <c r="D50" s="611"/>
      <c r="E50" s="262">
        <v>8.2549878759518442</v>
      </c>
      <c r="F50" s="263">
        <v>3881</v>
      </c>
      <c r="G50" s="264">
        <v>4010</v>
      </c>
      <c r="H50" s="264">
        <v>3824</v>
      </c>
      <c r="I50" s="264">
        <v>3328</v>
      </c>
      <c r="J50" s="265">
        <v>3374</v>
      </c>
      <c r="K50" s="263">
        <v>507</v>
      </c>
      <c r="L50" s="266">
        <v>15.026674570243035</v>
      </c>
    </row>
    <row r="51" spans="1:12" s="110" customFormat="1" ht="15" customHeight="1" x14ac:dyDescent="0.2">
      <c r="A51" s="120"/>
      <c r="B51" s="119"/>
      <c r="C51" s="258" t="s">
        <v>106</v>
      </c>
      <c r="E51" s="113">
        <v>57.279051790775576</v>
      </c>
      <c r="F51" s="115">
        <v>2223</v>
      </c>
      <c r="G51" s="114">
        <v>2251</v>
      </c>
      <c r="H51" s="114">
        <v>2216</v>
      </c>
      <c r="I51" s="114">
        <v>1861</v>
      </c>
      <c r="J51" s="140">
        <v>1859</v>
      </c>
      <c r="K51" s="114">
        <v>364</v>
      </c>
      <c r="L51" s="116">
        <v>19.58041958041958</v>
      </c>
    </row>
    <row r="52" spans="1:12" s="110" customFormat="1" ht="15" customHeight="1" x14ac:dyDescent="0.2">
      <c r="A52" s="120"/>
      <c r="B52" s="119"/>
      <c r="C52" s="258" t="s">
        <v>107</v>
      </c>
      <c r="E52" s="113">
        <v>42.720948209224424</v>
      </c>
      <c r="F52" s="115">
        <v>1658</v>
      </c>
      <c r="G52" s="114">
        <v>1759</v>
      </c>
      <c r="H52" s="114">
        <v>1608</v>
      </c>
      <c r="I52" s="114">
        <v>1467</v>
      </c>
      <c r="J52" s="140">
        <v>1515</v>
      </c>
      <c r="K52" s="114">
        <v>143</v>
      </c>
      <c r="L52" s="116">
        <v>9.438943894389439</v>
      </c>
    </row>
    <row r="53" spans="1:12" s="110" customFormat="1" ht="15" customHeight="1" x14ac:dyDescent="0.2">
      <c r="A53" s="120"/>
      <c r="B53" s="119"/>
      <c r="C53" s="258" t="s">
        <v>187</v>
      </c>
      <c r="D53" s="110" t="s">
        <v>193</v>
      </c>
      <c r="E53" s="113">
        <v>38.082968307137335</v>
      </c>
      <c r="F53" s="115">
        <v>1478</v>
      </c>
      <c r="G53" s="114">
        <v>1615</v>
      </c>
      <c r="H53" s="114">
        <v>1478</v>
      </c>
      <c r="I53" s="114">
        <v>1003</v>
      </c>
      <c r="J53" s="140">
        <v>1113</v>
      </c>
      <c r="K53" s="114">
        <v>365</v>
      </c>
      <c r="L53" s="116">
        <v>32.79424977538185</v>
      </c>
    </row>
    <row r="54" spans="1:12" s="110" customFormat="1" ht="15" customHeight="1" x14ac:dyDescent="0.2">
      <c r="A54" s="120"/>
      <c r="B54" s="119"/>
      <c r="D54" s="267" t="s">
        <v>194</v>
      </c>
      <c r="E54" s="113">
        <v>53.65358592692828</v>
      </c>
      <c r="F54" s="115">
        <v>793</v>
      </c>
      <c r="G54" s="114">
        <v>855</v>
      </c>
      <c r="H54" s="114">
        <v>832</v>
      </c>
      <c r="I54" s="114">
        <v>491</v>
      </c>
      <c r="J54" s="140">
        <v>551</v>
      </c>
      <c r="K54" s="114">
        <v>242</v>
      </c>
      <c r="L54" s="116">
        <v>43.920145190562614</v>
      </c>
    </row>
    <row r="55" spans="1:12" s="110" customFormat="1" ht="15" customHeight="1" x14ac:dyDescent="0.2">
      <c r="A55" s="120"/>
      <c r="B55" s="119"/>
      <c r="D55" s="267" t="s">
        <v>195</v>
      </c>
      <c r="E55" s="113">
        <v>46.34641407307172</v>
      </c>
      <c r="F55" s="115">
        <v>685</v>
      </c>
      <c r="G55" s="114">
        <v>760</v>
      </c>
      <c r="H55" s="114">
        <v>646</v>
      </c>
      <c r="I55" s="114">
        <v>512</v>
      </c>
      <c r="J55" s="140">
        <v>562</v>
      </c>
      <c r="K55" s="114">
        <v>123</v>
      </c>
      <c r="L55" s="116">
        <v>21.886120996441282</v>
      </c>
    </row>
    <row r="56" spans="1:12" s="110" customFormat="1" ht="15" customHeight="1" x14ac:dyDescent="0.2">
      <c r="A56" s="120"/>
      <c r="B56" s="119" t="s">
        <v>196</v>
      </c>
      <c r="C56" s="258"/>
      <c r="E56" s="113">
        <v>65.469860041689714</v>
      </c>
      <c r="F56" s="115">
        <v>30780</v>
      </c>
      <c r="G56" s="114">
        <v>31153</v>
      </c>
      <c r="H56" s="114">
        <v>31368</v>
      </c>
      <c r="I56" s="114">
        <v>31049</v>
      </c>
      <c r="J56" s="140">
        <v>30942</v>
      </c>
      <c r="K56" s="114">
        <v>-162</v>
      </c>
      <c r="L56" s="116">
        <v>-0.52356020942408377</v>
      </c>
    </row>
    <row r="57" spans="1:12" s="110" customFormat="1" ht="15" customHeight="1" x14ac:dyDescent="0.2">
      <c r="A57" s="120"/>
      <c r="B57" s="119"/>
      <c r="C57" s="258" t="s">
        <v>106</v>
      </c>
      <c r="E57" s="113">
        <v>42.897985705003251</v>
      </c>
      <c r="F57" s="115">
        <v>13204</v>
      </c>
      <c r="G57" s="114">
        <v>13345</v>
      </c>
      <c r="H57" s="114">
        <v>13471</v>
      </c>
      <c r="I57" s="114">
        <v>13323</v>
      </c>
      <c r="J57" s="140">
        <v>13173</v>
      </c>
      <c r="K57" s="114">
        <v>31</v>
      </c>
      <c r="L57" s="116">
        <v>0.23532984134213922</v>
      </c>
    </row>
    <row r="58" spans="1:12" s="110" customFormat="1" ht="15" customHeight="1" x14ac:dyDescent="0.2">
      <c r="A58" s="120"/>
      <c r="B58" s="119"/>
      <c r="C58" s="258" t="s">
        <v>107</v>
      </c>
      <c r="E58" s="113">
        <v>57.102014294996749</v>
      </c>
      <c r="F58" s="115">
        <v>17576</v>
      </c>
      <c r="G58" s="114">
        <v>17808</v>
      </c>
      <c r="H58" s="114">
        <v>17897</v>
      </c>
      <c r="I58" s="114">
        <v>17726</v>
      </c>
      <c r="J58" s="140">
        <v>17769</v>
      </c>
      <c r="K58" s="114">
        <v>-193</v>
      </c>
      <c r="L58" s="116">
        <v>-1.0861612921379931</v>
      </c>
    </row>
    <row r="59" spans="1:12" s="110" customFormat="1" ht="15" customHeight="1" x14ac:dyDescent="0.2">
      <c r="A59" s="120"/>
      <c r="B59" s="119"/>
      <c r="C59" s="258" t="s">
        <v>105</v>
      </c>
      <c r="D59" s="110" t="s">
        <v>197</v>
      </c>
      <c r="E59" s="113">
        <v>89.301494476933073</v>
      </c>
      <c r="F59" s="115">
        <v>27487</v>
      </c>
      <c r="G59" s="114">
        <v>27853</v>
      </c>
      <c r="H59" s="114">
        <v>28055</v>
      </c>
      <c r="I59" s="114">
        <v>27718</v>
      </c>
      <c r="J59" s="140">
        <v>27601</v>
      </c>
      <c r="K59" s="114">
        <v>-114</v>
      </c>
      <c r="L59" s="116">
        <v>-0.41302851345965724</v>
      </c>
    </row>
    <row r="60" spans="1:12" s="110" customFormat="1" ht="15" customHeight="1" x14ac:dyDescent="0.2">
      <c r="A60" s="120"/>
      <c r="B60" s="119"/>
      <c r="C60" s="258"/>
      <c r="D60" s="267" t="s">
        <v>198</v>
      </c>
      <c r="E60" s="113">
        <v>43.809800996834866</v>
      </c>
      <c r="F60" s="115">
        <v>12042</v>
      </c>
      <c r="G60" s="114">
        <v>12186</v>
      </c>
      <c r="H60" s="114">
        <v>12312</v>
      </c>
      <c r="I60" s="114">
        <v>12153</v>
      </c>
      <c r="J60" s="140">
        <v>11992</v>
      </c>
      <c r="K60" s="114">
        <v>50</v>
      </c>
      <c r="L60" s="116">
        <v>0.41694462975316876</v>
      </c>
    </row>
    <row r="61" spans="1:12" s="110" customFormat="1" ht="15" customHeight="1" x14ac:dyDescent="0.2">
      <c r="A61" s="120"/>
      <c r="B61" s="119"/>
      <c r="C61" s="258"/>
      <c r="D61" s="267" t="s">
        <v>199</v>
      </c>
      <c r="E61" s="113">
        <v>56.190199003165134</v>
      </c>
      <c r="F61" s="115">
        <v>15445</v>
      </c>
      <c r="G61" s="114">
        <v>15667</v>
      </c>
      <c r="H61" s="114">
        <v>15743</v>
      </c>
      <c r="I61" s="114">
        <v>15565</v>
      </c>
      <c r="J61" s="140">
        <v>15609</v>
      </c>
      <c r="K61" s="114">
        <v>-164</v>
      </c>
      <c r="L61" s="116">
        <v>-1.0506758921135242</v>
      </c>
    </row>
    <row r="62" spans="1:12" s="110" customFormat="1" ht="15" customHeight="1" x14ac:dyDescent="0.2">
      <c r="A62" s="120"/>
      <c r="B62" s="119"/>
      <c r="C62" s="258"/>
      <c r="D62" s="258" t="s">
        <v>200</v>
      </c>
      <c r="E62" s="113">
        <v>10.698505523066926</v>
      </c>
      <c r="F62" s="115">
        <v>3293</v>
      </c>
      <c r="G62" s="114">
        <v>3300</v>
      </c>
      <c r="H62" s="114">
        <v>3313</v>
      </c>
      <c r="I62" s="114">
        <v>3331</v>
      </c>
      <c r="J62" s="140">
        <v>3341</v>
      </c>
      <c r="K62" s="114">
        <v>-48</v>
      </c>
      <c r="L62" s="116">
        <v>-1.4366956001197246</v>
      </c>
    </row>
    <row r="63" spans="1:12" s="110" customFormat="1" ht="15" customHeight="1" x14ac:dyDescent="0.2">
      <c r="A63" s="120"/>
      <c r="B63" s="119"/>
      <c r="C63" s="258"/>
      <c r="D63" s="267" t="s">
        <v>198</v>
      </c>
      <c r="E63" s="113">
        <v>35.286972365624052</v>
      </c>
      <c r="F63" s="115">
        <v>1162</v>
      </c>
      <c r="G63" s="114">
        <v>1159</v>
      </c>
      <c r="H63" s="114">
        <v>1159</v>
      </c>
      <c r="I63" s="114">
        <v>1170</v>
      </c>
      <c r="J63" s="140">
        <v>1181</v>
      </c>
      <c r="K63" s="114">
        <v>-19</v>
      </c>
      <c r="L63" s="116">
        <v>-1.6088060965283657</v>
      </c>
    </row>
    <row r="64" spans="1:12" s="110" customFormat="1" ht="15" customHeight="1" x14ac:dyDescent="0.2">
      <c r="A64" s="120"/>
      <c r="B64" s="119"/>
      <c r="C64" s="258"/>
      <c r="D64" s="267" t="s">
        <v>199</v>
      </c>
      <c r="E64" s="113">
        <v>64.713027634375948</v>
      </c>
      <c r="F64" s="115">
        <v>2131</v>
      </c>
      <c r="G64" s="114">
        <v>2141</v>
      </c>
      <c r="H64" s="114">
        <v>2154</v>
      </c>
      <c r="I64" s="114">
        <v>2161</v>
      </c>
      <c r="J64" s="140">
        <v>2160</v>
      </c>
      <c r="K64" s="114">
        <v>-29</v>
      </c>
      <c r="L64" s="116">
        <v>-1.3425925925925926</v>
      </c>
    </row>
    <row r="65" spans="1:12" s="110" customFormat="1" ht="15" customHeight="1" x14ac:dyDescent="0.2">
      <c r="A65" s="120"/>
      <c r="B65" s="119" t="s">
        <v>201</v>
      </c>
      <c r="C65" s="258"/>
      <c r="E65" s="113">
        <v>17.735142723444081</v>
      </c>
      <c r="F65" s="115">
        <v>8338</v>
      </c>
      <c r="G65" s="114">
        <v>8315</v>
      </c>
      <c r="H65" s="114">
        <v>8203</v>
      </c>
      <c r="I65" s="114">
        <v>7901</v>
      </c>
      <c r="J65" s="140">
        <v>7827</v>
      </c>
      <c r="K65" s="114">
        <v>511</v>
      </c>
      <c r="L65" s="116">
        <v>6.5286827647885524</v>
      </c>
    </row>
    <row r="66" spans="1:12" s="110" customFormat="1" ht="15" customHeight="1" x14ac:dyDescent="0.2">
      <c r="A66" s="120"/>
      <c r="B66" s="119"/>
      <c r="C66" s="258" t="s">
        <v>106</v>
      </c>
      <c r="E66" s="113">
        <v>47.877188774286402</v>
      </c>
      <c r="F66" s="115">
        <v>3992</v>
      </c>
      <c r="G66" s="114">
        <v>3953</v>
      </c>
      <c r="H66" s="114">
        <v>3904</v>
      </c>
      <c r="I66" s="114">
        <v>3756</v>
      </c>
      <c r="J66" s="140">
        <v>3718</v>
      </c>
      <c r="K66" s="114">
        <v>274</v>
      </c>
      <c r="L66" s="116">
        <v>7.3695535233996772</v>
      </c>
    </row>
    <row r="67" spans="1:12" s="110" customFormat="1" ht="15" customHeight="1" x14ac:dyDescent="0.2">
      <c r="A67" s="120"/>
      <c r="B67" s="119"/>
      <c r="C67" s="258" t="s">
        <v>107</v>
      </c>
      <c r="E67" s="113">
        <v>52.122811225713598</v>
      </c>
      <c r="F67" s="115">
        <v>4346</v>
      </c>
      <c r="G67" s="114">
        <v>4362</v>
      </c>
      <c r="H67" s="114">
        <v>4299</v>
      </c>
      <c r="I67" s="114">
        <v>4145</v>
      </c>
      <c r="J67" s="140">
        <v>4109</v>
      </c>
      <c r="K67" s="114">
        <v>237</v>
      </c>
      <c r="L67" s="116">
        <v>5.7678267218301293</v>
      </c>
    </row>
    <row r="68" spans="1:12" s="110" customFormat="1" ht="15" customHeight="1" x14ac:dyDescent="0.2">
      <c r="A68" s="120"/>
      <c r="B68" s="119"/>
      <c r="C68" s="258" t="s">
        <v>105</v>
      </c>
      <c r="D68" s="110" t="s">
        <v>202</v>
      </c>
      <c r="E68" s="113">
        <v>15.099544255217078</v>
      </c>
      <c r="F68" s="115">
        <v>1259</v>
      </c>
      <c r="G68" s="114">
        <v>1237</v>
      </c>
      <c r="H68" s="114">
        <v>1180</v>
      </c>
      <c r="I68" s="114">
        <v>1156</v>
      </c>
      <c r="J68" s="140">
        <v>1123</v>
      </c>
      <c r="K68" s="114">
        <v>136</v>
      </c>
      <c r="L68" s="116">
        <v>12.110418521816563</v>
      </c>
    </row>
    <row r="69" spans="1:12" s="110" customFormat="1" ht="15" customHeight="1" x14ac:dyDescent="0.2">
      <c r="A69" s="120"/>
      <c r="B69" s="119"/>
      <c r="C69" s="258"/>
      <c r="D69" s="267" t="s">
        <v>198</v>
      </c>
      <c r="E69" s="113">
        <v>44.718030182684672</v>
      </c>
      <c r="F69" s="115">
        <v>563</v>
      </c>
      <c r="G69" s="114">
        <v>556</v>
      </c>
      <c r="H69" s="114">
        <v>534</v>
      </c>
      <c r="I69" s="114">
        <v>523</v>
      </c>
      <c r="J69" s="140">
        <v>500</v>
      </c>
      <c r="K69" s="114">
        <v>63</v>
      </c>
      <c r="L69" s="116">
        <v>12.6</v>
      </c>
    </row>
    <row r="70" spans="1:12" s="110" customFormat="1" ht="15" customHeight="1" x14ac:dyDescent="0.2">
      <c r="A70" s="120"/>
      <c r="B70" s="119"/>
      <c r="C70" s="258"/>
      <c r="D70" s="267" t="s">
        <v>199</v>
      </c>
      <c r="E70" s="113">
        <v>55.281969817315328</v>
      </c>
      <c r="F70" s="115">
        <v>696</v>
      </c>
      <c r="G70" s="114">
        <v>681</v>
      </c>
      <c r="H70" s="114">
        <v>646</v>
      </c>
      <c r="I70" s="114">
        <v>633</v>
      </c>
      <c r="J70" s="140">
        <v>623</v>
      </c>
      <c r="K70" s="114">
        <v>73</v>
      </c>
      <c r="L70" s="116">
        <v>11.717495987158909</v>
      </c>
    </row>
    <row r="71" spans="1:12" s="110" customFormat="1" ht="15" customHeight="1" x14ac:dyDescent="0.2">
      <c r="A71" s="120"/>
      <c r="B71" s="119"/>
      <c r="C71" s="258"/>
      <c r="D71" s="110" t="s">
        <v>203</v>
      </c>
      <c r="E71" s="113">
        <v>78.004317582153988</v>
      </c>
      <c r="F71" s="115">
        <v>6504</v>
      </c>
      <c r="G71" s="114">
        <v>6527</v>
      </c>
      <c r="H71" s="114">
        <v>6469</v>
      </c>
      <c r="I71" s="114">
        <v>6214</v>
      </c>
      <c r="J71" s="140">
        <v>6171</v>
      </c>
      <c r="K71" s="114">
        <v>333</v>
      </c>
      <c r="L71" s="116">
        <v>5.3962080700048611</v>
      </c>
    </row>
    <row r="72" spans="1:12" s="110" customFormat="1" ht="15" customHeight="1" x14ac:dyDescent="0.2">
      <c r="A72" s="120"/>
      <c r="B72" s="119"/>
      <c r="C72" s="258"/>
      <c r="D72" s="267" t="s">
        <v>198</v>
      </c>
      <c r="E72" s="113">
        <v>47.370848708487088</v>
      </c>
      <c r="F72" s="115">
        <v>3081</v>
      </c>
      <c r="G72" s="114">
        <v>3061</v>
      </c>
      <c r="H72" s="114">
        <v>3029</v>
      </c>
      <c r="I72" s="114">
        <v>2900</v>
      </c>
      <c r="J72" s="140">
        <v>2881</v>
      </c>
      <c r="K72" s="114">
        <v>200</v>
      </c>
      <c r="L72" s="116">
        <v>6.9420340159666782</v>
      </c>
    </row>
    <row r="73" spans="1:12" s="110" customFormat="1" ht="15" customHeight="1" x14ac:dyDescent="0.2">
      <c r="A73" s="120"/>
      <c r="B73" s="119"/>
      <c r="C73" s="258"/>
      <c r="D73" s="267" t="s">
        <v>199</v>
      </c>
      <c r="E73" s="113">
        <v>52.629151291512912</v>
      </c>
      <c r="F73" s="115">
        <v>3423</v>
      </c>
      <c r="G73" s="114">
        <v>3466</v>
      </c>
      <c r="H73" s="114">
        <v>3440</v>
      </c>
      <c r="I73" s="114">
        <v>3314</v>
      </c>
      <c r="J73" s="140">
        <v>3290</v>
      </c>
      <c r="K73" s="114">
        <v>133</v>
      </c>
      <c r="L73" s="116">
        <v>4.042553191489362</v>
      </c>
    </row>
    <row r="74" spans="1:12" s="110" customFormat="1" ht="15" customHeight="1" x14ac:dyDescent="0.2">
      <c r="A74" s="120"/>
      <c r="B74" s="119"/>
      <c r="C74" s="258"/>
      <c r="D74" s="110" t="s">
        <v>204</v>
      </c>
      <c r="E74" s="113">
        <v>6.8961381626289278</v>
      </c>
      <c r="F74" s="115">
        <v>575</v>
      </c>
      <c r="G74" s="114">
        <v>551</v>
      </c>
      <c r="H74" s="114">
        <v>554</v>
      </c>
      <c r="I74" s="114">
        <v>531</v>
      </c>
      <c r="J74" s="140">
        <v>533</v>
      </c>
      <c r="K74" s="114">
        <v>42</v>
      </c>
      <c r="L74" s="116">
        <v>7.879924953095685</v>
      </c>
    </row>
    <row r="75" spans="1:12" s="110" customFormat="1" ht="15" customHeight="1" x14ac:dyDescent="0.2">
      <c r="A75" s="120"/>
      <c r="B75" s="119"/>
      <c r="C75" s="258"/>
      <c r="D75" s="267" t="s">
        <v>198</v>
      </c>
      <c r="E75" s="113">
        <v>60.521739130434781</v>
      </c>
      <c r="F75" s="115">
        <v>348</v>
      </c>
      <c r="G75" s="114">
        <v>336</v>
      </c>
      <c r="H75" s="114">
        <v>341</v>
      </c>
      <c r="I75" s="114">
        <v>333</v>
      </c>
      <c r="J75" s="140">
        <v>337</v>
      </c>
      <c r="K75" s="114">
        <v>11</v>
      </c>
      <c r="L75" s="116">
        <v>3.2640949554896141</v>
      </c>
    </row>
    <row r="76" spans="1:12" s="110" customFormat="1" ht="15" customHeight="1" x14ac:dyDescent="0.2">
      <c r="A76" s="120"/>
      <c r="B76" s="119"/>
      <c r="C76" s="258"/>
      <c r="D76" s="267" t="s">
        <v>199</v>
      </c>
      <c r="E76" s="113">
        <v>39.478260869565219</v>
      </c>
      <c r="F76" s="115">
        <v>227</v>
      </c>
      <c r="G76" s="114">
        <v>215</v>
      </c>
      <c r="H76" s="114">
        <v>213</v>
      </c>
      <c r="I76" s="114">
        <v>198</v>
      </c>
      <c r="J76" s="140">
        <v>196</v>
      </c>
      <c r="K76" s="114">
        <v>31</v>
      </c>
      <c r="L76" s="116">
        <v>15.816326530612244</v>
      </c>
    </row>
    <row r="77" spans="1:12" s="110" customFormat="1" ht="15" customHeight="1" x14ac:dyDescent="0.2">
      <c r="A77" s="534"/>
      <c r="B77" s="119" t="s">
        <v>205</v>
      </c>
      <c r="C77" s="268"/>
      <c r="D77" s="182"/>
      <c r="E77" s="113">
        <v>8.5400093589143662</v>
      </c>
      <c r="F77" s="115">
        <v>4015</v>
      </c>
      <c r="G77" s="114">
        <v>4195</v>
      </c>
      <c r="H77" s="114">
        <v>4284</v>
      </c>
      <c r="I77" s="114">
        <v>3884</v>
      </c>
      <c r="J77" s="140">
        <v>3786</v>
      </c>
      <c r="K77" s="114">
        <v>229</v>
      </c>
      <c r="L77" s="116">
        <v>6.0486001056524037</v>
      </c>
    </row>
    <row r="78" spans="1:12" s="110" customFormat="1" ht="15" customHeight="1" x14ac:dyDescent="0.2">
      <c r="A78" s="120"/>
      <c r="B78" s="119"/>
      <c r="C78" s="268" t="s">
        <v>106</v>
      </c>
      <c r="D78" s="182"/>
      <c r="E78" s="113">
        <v>55.292652552926526</v>
      </c>
      <c r="F78" s="115">
        <v>2220</v>
      </c>
      <c r="G78" s="114">
        <v>2347</v>
      </c>
      <c r="H78" s="114">
        <v>2431</v>
      </c>
      <c r="I78" s="114">
        <v>2211</v>
      </c>
      <c r="J78" s="140">
        <v>2100</v>
      </c>
      <c r="K78" s="114">
        <v>120</v>
      </c>
      <c r="L78" s="116">
        <v>5.7142857142857144</v>
      </c>
    </row>
    <row r="79" spans="1:12" s="110" customFormat="1" ht="15" customHeight="1" x14ac:dyDescent="0.2">
      <c r="A79" s="123"/>
      <c r="B79" s="124"/>
      <c r="C79" s="260" t="s">
        <v>107</v>
      </c>
      <c r="D79" s="261"/>
      <c r="E79" s="125">
        <v>44.707347447073474</v>
      </c>
      <c r="F79" s="143">
        <v>1795</v>
      </c>
      <c r="G79" s="144">
        <v>1848</v>
      </c>
      <c r="H79" s="144">
        <v>1853</v>
      </c>
      <c r="I79" s="144">
        <v>1673</v>
      </c>
      <c r="J79" s="145">
        <v>1686</v>
      </c>
      <c r="K79" s="144">
        <v>109</v>
      </c>
      <c r="L79" s="146">
        <v>6.4650059311981023</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47014</v>
      </c>
      <c r="E11" s="114">
        <v>47673</v>
      </c>
      <c r="F11" s="114">
        <v>47679</v>
      </c>
      <c r="G11" s="114">
        <v>46162</v>
      </c>
      <c r="H11" s="140">
        <v>45929</v>
      </c>
      <c r="I11" s="115">
        <v>1085</v>
      </c>
      <c r="J11" s="116">
        <v>2.3623418755034944</v>
      </c>
    </row>
    <row r="12" spans="1:15" s="110" customFormat="1" ht="24.95" customHeight="1" x14ac:dyDescent="0.2">
      <c r="A12" s="193" t="s">
        <v>132</v>
      </c>
      <c r="B12" s="194" t="s">
        <v>133</v>
      </c>
      <c r="C12" s="113">
        <v>0.18717828731867103</v>
      </c>
      <c r="D12" s="115">
        <v>88</v>
      </c>
      <c r="E12" s="114">
        <v>122</v>
      </c>
      <c r="F12" s="114" t="s">
        <v>513</v>
      </c>
      <c r="G12" s="114">
        <v>159</v>
      </c>
      <c r="H12" s="140">
        <v>154</v>
      </c>
      <c r="I12" s="115">
        <v>-66</v>
      </c>
      <c r="J12" s="116">
        <v>-42.857142857142854</v>
      </c>
    </row>
    <row r="13" spans="1:15" s="110" customFormat="1" ht="24.95" customHeight="1" x14ac:dyDescent="0.2">
      <c r="A13" s="193" t="s">
        <v>134</v>
      </c>
      <c r="B13" s="199" t="s">
        <v>214</v>
      </c>
      <c r="C13" s="113">
        <v>4.9602246139447823</v>
      </c>
      <c r="D13" s="115">
        <v>2332</v>
      </c>
      <c r="E13" s="114">
        <v>2418</v>
      </c>
      <c r="F13" s="114">
        <v>2418</v>
      </c>
      <c r="G13" s="114">
        <v>1429</v>
      </c>
      <c r="H13" s="140">
        <v>1120</v>
      </c>
      <c r="I13" s="115">
        <v>1212</v>
      </c>
      <c r="J13" s="116">
        <v>108.21428571428571</v>
      </c>
    </row>
    <row r="14" spans="1:15" s="287" customFormat="1" ht="24" customHeight="1" x14ac:dyDescent="0.2">
      <c r="A14" s="193" t="s">
        <v>215</v>
      </c>
      <c r="B14" s="199" t="s">
        <v>137</v>
      </c>
      <c r="C14" s="113">
        <v>2.9225337133619771</v>
      </c>
      <c r="D14" s="115">
        <v>1374</v>
      </c>
      <c r="E14" s="114">
        <v>1398</v>
      </c>
      <c r="F14" s="114" t="s">
        <v>513</v>
      </c>
      <c r="G14" s="114">
        <v>1396</v>
      </c>
      <c r="H14" s="140">
        <v>1403</v>
      </c>
      <c r="I14" s="115">
        <v>-29</v>
      </c>
      <c r="J14" s="116">
        <v>-2.0669992872416252</v>
      </c>
      <c r="K14" s="110"/>
      <c r="L14" s="110"/>
      <c r="M14" s="110"/>
      <c r="N14" s="110"/>
      <c r="O14" s="110"/>
    </row>
    <row r="15" spans="1:15" s="110" customFormat="1" ht="24.75" customHeight="1" x14ac:dyDescent="0.2">
      <c r="A15" s="193" t="s">
        <v>216</v>
      </c>
      <c r="B15" s="199" t="s">
        <v>217</v>
      </c>
      <c r="C15" s="113">
        <v>0.99332113838431102</v>
      </c>
      <c r="D15" s="115">
        <v>467</v>
      </c>
      <c r="E15" s="114">
        <v>466</v>
      </c>
      <c r="F15" s="114">
        <v>475</v>
      </c>
      <c r="G15" s="114">
        <v>470</v>
      </c>
      <c r="H15" s="140">
        <v>477</v>
      </c>
      <c r="I15" s="115">
        <v>-10</v>
      </c>
      <c r="J15" s="116">
        <v>-2.0964360587002098</v>
      </c>
    </row>
    <row r="16" spans="1:15" s="287" customFormat="1" ht="24.95" customHeight="1" x14ac:dyDescent="0.2">
      <c r="A16" s="193" t="s">
        <v>218</v>
      </c>
      <c r="B16" s="199" t="s">
        <v>141</v>
      </c>
      <c r="C16" s="113">
        <v>1.8420045092951036</v>
      </c>
      <c r="D16" s="115">
        <v>866</v>
      </c>
      <c r="E16" s="114">
        <v>881</v>
      </c>
      <c r="F16" s="114">
        <v>888</v>
      </c>
      <c r="G16" s="114">
        <v>872</v>
      </c>
      <c r="H16" s="140">
        <v>877</v>
      </c>
      <c r="I16" s="115">
        <v>-11</v>
      </c>
      <c r="J16" s="116">
        <v>-1.2542759407069555</v>
      </c>
      <c r="K16" s="110"/>
      <c r="L16" s="110"/>
      <c r="M16" s="110"/>
      <c r="N16" s="110"/>
      <c r="O16" s="110"/>
    </row>
    <row r="17" spans="1:15" s="110" customFormat="1" ht="24.95" customHeight="1" x14ac:dyDescent="0.2">
      <c r="A17" s="193" t="s">
        <v>219</v>
      </c>
      <c r="B17" s="199" t="s">
        <v>220</v>
      </c>
      <c r="C17" s="113">
        <v>8.7208065682562647E-2</v>
      </c>
      <c r="D17" s="115">
        <v>41</v>
      </c>
      <c r="E17" s="114">
        <v>51</v>
      </c>
      <c r="F17" s="114" t="s">
        <v>513</v>
      </c>
      <c r="G17" s="114">
        <v>54</v>
      </c>
      <c r="H17" s="140">
        <v>49</v>
      </c>
      <c r="I17" s="115">
        <v>-8</v>
      </c>
      <c r="J17" s="116">
        <v>-16.326530612244898</v>
      </c>
    </row>
    <row r="18" spans="1:15" s="287" customFormat="1" ht="24.95" customHeight="1" x14ac:dyDescent="0.2">
      <c r="A18" s="201" t="s">
        <v>144</v>
      </c>
      <c r="B18" s="202" t="s">
        <v>145</v>
      </c>
      <c r="C18" s="113">
        <v>5.2728974348066533</v>
      </c>
      <c r="D18" s="115">
        <v>2479</v>
      </c>
      <c r="E18" s="114">
        <v>2438</v>
      </c>
      <c r="F18" s="114">
        <v>2491</v>
      </c>
      <c r="G18" s="114">
        <v>2436</v>
      </c>
      <c r="H18" s="140">
        <v>2410</v>
      </c>
      <c r="I18" s="115">
        <v>69</v>
      </c>
      <c r="J18" s="116">
        <v>2.8630705394190872</v>
      </c>
      <c r="K18" s="110"/>
      <c r="L18" s="110"/>
      <c r="M18" s="110"/>
      <c r="N18" s="110"/>
      <c r="O18" s="110"/>
    </row>
    <row r="19" spans="1:15" s="110" customFormat="1" ht="24.95" customHeight="1" x14ac:dyDescent="0.2">
      <c r="A19" s="193" t="s">
        <v>146</v>
      </c>
      <c r="B19" s="199" t="s">
        <v>147</v>
      </c>
      <c r="C19" s="113">
        <v>11.802867231037563</v>
      </c>
      <c r="D19" s="115">
        <v>5549</v>
      </c>
      <c r="E19" s="114">
        <v>5681</v>
      </c>
      <c r="F19" s="114">
        <v>5682</v>
      </c>
      <c r="G19" s="114">
        <v>5664</v>
      </c>
      <c r="H19" s="140">
        <v>5769</v>
      </c>
      <c r="I19" s="115">
        <v>-220</v>
      </c>
      <c r="J19" s="116">
        <v>-3.8134858727682439</v>
      </c>
    </row>
    <row r="20" spans="1:15" s="287" customFormat="1" ht="24.95" customHeight="1" x14ac:dyDescent="0.2">
      <c r="A20" s="193" t="s">
        <v>148</v>
      </c>
      <c r="B20" s="199" t="s">
        <v>149</v>
      </c>
      <c r="C20" s="113">
        <v>7.4637342068320072</v>
      </c>
      <c r="D20" s="115">
        <v>3509</v>
      </c>
      <c r="E20" s="114">
        <v>3546</v>
      </c>
      <c r="F20" s="114">
        <v>3497</v>
      </c>
      <c r="G20" s="114">
        <v>3398</v>
      </c>
      <c r="H20" s="140">
        <v>3319</v>
      </c>
      <c r="I20" s="115">
        <v>190</v>
      </c>
      <c r="J20" s="116">
        <v>5.7246158481470326</v>
      </c>
      <c r="K20" s="110"/>
      <c r="L20" s="110"/>
      <c r="M20" s="110"/>
      <c r="N20" s="110"/>
      <c r="O20" s="110"/>
    </row>
    <row r="21" spans="1:15" s="110" customFormat="1" ht="24.95" customHeight="1" x14ac:dyDescent="0.2">
      <c r="A21" s="201" t="s">
        <v>150</v>
      </c>
      <c r="B21" s="202" t="s">
        <v>151</v>
      </c>
      <c r="C21" s="113">
        <v>2.5035095928872253</v>
      </c>
      <c r="D21" s="115">
        <v>1177</v>
      </c>
      <c r="E21" s="114">
        <v>1212</v>
      </c>
      <c r="F21" s="114">
        <v>1194</v>
      </c>
      <c r="G21" s="114">
        <v>1161</v>
      </c>
      <c r="H21" s="140">
        <v>1128</v>
      </c>
      <c r="I21" s="115">
        <v>49</v>
      </c>
      <c r="J21" s="116">
        <v>4.3439716312056742</v>
      </c>
    </row>
    <row r="22" spans="1:15" s="110" customFormat="1" ht="24.95" customHeight="1" x14ac:dyDescent="0.2">
      <c r="A22" s="201" t="s">
        <v>152</v>
      </c>
      <c r="B22" s="199" t="s">
        <v>153</v>
      </c>
      <c r="C22" s="113">
        <v>1.8015910154422088</v>
      </c>
      <c r="D22" s="115">
        <v>847</v>
      </c>
      <c r="E22" s="114">
        <v>883</v>
      </c>
      <c r="F22" s="114" t="s">
        <v>513</v>
      </c>
      <c r="G22" s="114">
        <v>878</v>
      </c>
      <c r="H22" s="140">
        <v>882</v>
      </c>
      <c r="I22" s="115">
        <v>-35</v>
      </c>
      <c r="J22" s="116">
        <v>-3.9682539682539684</v>
      </c>
    </row>
    <row r="23" spans="1:15" s="110" customFormat="1" ht="24.95" customHeight="1" x14ac:dyDescent="0.2">
      <c r="A23" s="193" t="s">
        <v>154</v>
      </c>
      <c r="B23" s="199" t="s">
        <v>155</v>
      </c>
      <c r="C23" s="113">
        <v>1.7696856255583444</v>
      </c>
      <c r="D23" s="115">
        <v>832</v>
      </c>
      <c r="E23" s="114">
        <v>851</v>
      </c>
      <c r="F23" s="114" t="s">
        <v>513</v>
      </c>
      <c r="G23" s="114">
        <v>880</v>
      </c>
      <c r="H23" s="140">
        <v>894</v>
      </c>
      <c r="I23" s="115">
        <v>-62</v>
      </c>
      <c r="J23" s="116">
        <v>-6.9351230425055927</v>
      </c>
    </row>
    <row r="24" spans="1:15" s="110" customFormat="1" ht="24.95" customHeight="1" x14ac:dyDescent="0.2">
      <c r="A24" s="193" t="s">
        <v>156</v>
      </c>
      <c r="B24" s="199" t="s">
        <v>221</v>
      </c>
      <c r="C24" s="113">
        <v>6.5150806142851065</v>
      </c>
      <c r="D24" s="115">
        <v>3063</v>
      </c>
      <c r="E24" s="114">
        <v>3070</v>
      </c>
      <c r="F24" s="114">
        <v>3045</v>
      </c>
      <c r="G24" s="114">
        <v>3014</v>
      </c>
      <c r="H24" s="140">
        <v>3034</v>
      </c>
      <c r="I24" s="115">
        <v>29</v>
      </c>
      <c r="J24" s="116">
        <v>0.95583388266315095</v>
      </c>
    </row>
    <row r="25" spans="1:15" s="110" customFormat="1" ht="24.95" customHeight="1" x14ac:dyDescent="0.2">
      <c r="A25" s="193" t="s">
        <v>222</v>
      </c>
      <c r="B25" s="204" t="s">
        <v>159</v>
      </c>
      <c r="C25" s="113">
        <v>9.2929765601735657</v>
      </c>
      <c r="D25" s="115">
        <v>4369</v>
      </c>
      <c r="E25" s="114">
        <v>4493</v>
      </c>
      <c r="F25" s="114">
        <v>4552</v>
      </c>
      <c r="G25" s="114">
        <v>4598</v>
      </c>
      <c r="H25" s="140">
        <v>4590</v>
      </c>
      <c r="I25" s="115">
        <v>-221</v>
      </c>
      <c r="J25" s="116">
        <v>-4.8148148148148149</v>
      </c>
    </row>
    <row r="26" spans="1:15" s="110" customFormat="1" ht="24.95" customHeight="1" x14ac:dyDescent="0.2">
      <c r="A26" s="201">
        <v>782.78300000000002</v>
      </c>
      <c r="B26" s="203" t="s">
        <v>160</v>
      </c>
      <c r="C26" s="113">
        <v>2.7332284000510487</v>
      </c>
      <c r="D26" s="115">
        <v>1285</v>
      </c>
      <c r="E26" s="114">
        <v>1428</v>
      </c>
      <c r="F26" s="114">
        <v>1674</v>
      </c>
      <c r="G26" s="114">
        <v>1671</v>
      </c>
      <c r="H26" s="140">
        <v>1719</v>
      </c>
      <c r="I26" s="115">
        <v>-434</v>
      </c>
      <c r="J26" s="116">
        <v>-25.247236765561372</v>
      </c>
    </row>
    <row r="27" spans="1:15" s="110" customFormat="1" ht="24.95" customHeight="1" x14ac:dyDescent="0.2">
      <c r="A27" s="193" t="s">
        <v>161</v>
      </c>
      <c r="B27" s="199" t="s">
        <v>223</v>
      </c>
      <c r="C27" s="113">
        <v>12.092142765984601</v>
      </c>
      <c r="D27" s="115">
        <v>5685</v>
      </c>
      <c r="E27" s="114">
        <v>5692</v>
      </c>
      <c r="F27" s="114">
        <v>5635</v>
      </c>
      <c r="G27" s="114">
        <v>5535</v>
      </c>
      <c r="H27" s="140">
        <v>5524</v>
      </c>
      <c r="I27" s="115">
        <v>161</v>
      </c>
      <c r="J27" s="116">
        <v>2.9145546705286023</v>
      </c>
    </row>
    <row r="28" spans="1:15" s="110" customFormat="1" ht="24.95" customHeight="1" x14ac:dyDescent="0.2">
      <c r="A28" s="193" t="s">
        <v>163</v>
      </c>
      <c r="B28" s="199" t="s">
        <v>164</v>
      </c>
      <c r="C28" s="113">
        <v>5.0559407835963759</v>
      </c>
      <c r="D28" s="115">
        <v>2377</v>
      </c>
      <c r="E28" s="114">
        <v>2355</v>
      </c>
      <c r="F28" s="114">
        <v>2342</v>
      </c>
      <c r="G28" s="114">
        <v>2283</v>
      </c>
      <c r="H28" s="140">
        <v>2307</v>
      </c>
      <c r="I28" s="115">
        <v>70</v>
      </c>
      <c r="J28" s="116">
        <v>3.034243606415258</v>
      </c>
    </row>
    <row r="29" spans="1:15" s="110" customFormat="1" ht="24.95" customHeight="1" x14ac:dyDescent="0.2">
      <c r="A29" s="193">
        <v>86</v>
      </c>
      <c r="B29" s="199" t="s">
        <v>165</v>
      </c>
      <c r="C29" s="113">
        <v>10.558557025566852</v>
      </c>
      <c r="D29" s="115">
        <v>4964</v>
      </c>
      <c r="E29" s="114">
        <v>5022</v>
      </c>
      <c r="F29" s="114">
        <v>4767</v>
      </c>
      <c r="G29" s="114">
        <v>4742</v>
      </c>
      <c r="H29" s="140">
        <v>4716</v>
      </c>
      <c r="I29" s="115">
        <v>248</v>
      </c>
      <c r="J29" s="116">
        <v>5.2586938083121293</v>
      </c>
    </row>
    <row r="30" spans="1:15" s="110" customFormat="1" ht="24.95" customHeight="1" x14ac:dyDescent="0.2">
      <c r="A30" s="193">
        <v>87.88</v>
      </c>
      <c r="B30" s="204" t="s">
        <v>166</v>
      </c>
      <c r="C30" s="113">
        <v>10.369251712255924</v>
      </c>
      <c r="D30" s="115">
        <v>4875</v>
      </c>
      <c r="E30" s="114">
        <v>4934</v>
      </c>
      <c r="F30" s="114">
        <v>4840</v>
      </c>
      <c r="G30" s="114">
        <v>4757</v>
      </c>
      <c r="H30" s="140">
        <v>4750</v>
      </c>
      <c r="I30" s="115">
        <v>125</v>
      </c>
      <c r="J30" s="116">
        <v>2.6315789473684212</v>
      </c>
    </row>
    <row r="31" spans="1:15" s="110" customFormat="1" ht="24.95" customHeight="1" x14ac:dyDescent="0.2">
      <c r="A31" s="193" t="s">
        <v>167</v>
      </c>
      <c r="B31" s="199" t="s">
        <v>168</v>
      </c>
      <c r="C31" s="113">
        <v>4.6986004168970945</v>
      </c>
      <c r="D31" s="115">
        <v>2209</v>
      </c>
      <c r="E31" s="114">
        <v>2130</v>
      </c>
      <c r="F31" s="114">
        <v>2237</v>
      </c>
      <c r="G31" s="114">
        <v>2161</v>
      </c>
      <c r="H31" s="140">
        <v>2210</v>
      </c>
      <c r="I31" s="115">
        <v>-1</v>
      </c>
      <c r="J31" s="116">
        <v>-4.5248868778280542E-2</v>
      </c>
    </row>
    <row r="32" spans="1:15" s="110" customFormat="1" ht="24.95" customHeight="1" x14ac:dyDescent="0.2">
      <c r="A32" s="193"/>
      <c r="B32" s="288" t="s">
        <v>224</v>
      </c>
      <c r="C32" s="113">
        <v>0</v>
      </c>
      <c r="D32" s="115">
        <v>0</v>
      </c>
      <c r="E32" s="114">
        <v>0</v>
      </c>
      <c r="F32" s="114">
        <v>0</v>
      </c>
      <c r="G32" s="114">
        <v>0</v>
      </c>
      <c r="H32" s="140">
        <v>0</v>
      </c>
      <c r="I32" s="115">
        <v>0</v>
      </c>
      <c r="J32" s="116">
        <v>0</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0.18717828731867103</v>
      </c>
      <c r="D34" s="115">
        <v>88</v>
      </c>
      <c r="E34" s="114">
        <v>122</v>
      </c>
      <c r="F34" s="114" t="s">
        <v>513</v>
      </c>
      <c r="G34" s="114">
        <v>159</v>
      </c>
      <c r="H34" s="140">
        <v>154</v>
      </c>
      <c r="I34" s="115">
        <v>-66</v>
      </c>
      <c r="J34" s="116">
        <v>-42.857142857142854</v>
      </c>
    </row>
    <row r="35" spans="1:10" s="110" customFormat="1" ht="24.95" customHeight="1" x14ac:dyDescent="0.2">
      <c r="A35" s="292" t="s">
        <v>171</v>
      </c>
      <c r="B35" s="293" t="s">
        <v>172</v>
      </c>
      <c r="C35" s="113">
        <v>13.155655762113414</v>
      </c>
      <c r="D35" s="115">
        <v>6185</v>
      </c>
      <c r="E35" s="114">
        <v>6254</v>
      </c>
      <c r="F35" s="114" t="s">
        <v>513</v>
      </c>
      <c r="G35" s="114">
        <v>5261</v>
      </c>
      <c r="H35" s="140">
        <v>4933</v>
      </c>
      <c r="I35" s="115">
        <v>1252</v>
      </c>
      <c r="J35" s="116">
        <v>25.380093249543886</v>
      </c>
    </row>
    <row r="36" spans="1:10" s="110" customFormat="1" ht="24.95" customHeight="1" x14ac:dyDescent="0.2">
      <c r="A36" s="294" t="s">
        <v>173</v>
      </c>
      <c r="B36" s="295" t="s">
        <v>174</v>
      </c>
      <c r="C36" s="125">
        <v>86.657165950567915</v>
      </c>
      <c r="D36" s="143">
        <v>40741</v>
      </c>
      <c r="E36" s="144">
        <v>41297</v>
      </c>
      <c r="F36" s="144">
        <v>41210</v>
      </c>
      <c r="G36" s="144">
        <v>40742</v>
      </c>
      <c r="H36" s="145">
        <v>40842</v>
      </c>
      <c r="I36" s="143">
        <v>-101</v>
      </c>
      <c r="J36" s="146">
        <v>-0.2472944517898242</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2020-09-25T12:31:49Z</dcterms:created>
  <dcterms:modified xsi:type="dcterms:W3CDTF">2020-09-28T08:12:41Z</dcterms:modified>
</cp:coreProperties>
</file>